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comments1.xml><?xml version="1.0" encoding="utf-8"?>
<comments xmlns="http://schemas.openxmlformats.org/spreadsheetml/2006/main">
  <authors>
    <author>Administrator</author>
  </authors>
  <commentList>
    <comment ref="C2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500/2台/3002台</t>
        </r>
      </text>
    </comment>
  </commentList>
</comments>
</file>

<file path=xl/sharedStrings.xml><?xml version="1.0" encoding="utf-8"?>
<sst xmlns="http://schemas.openxmlformats.org/spreadsheetml/2006/main" count="412" uniqueCount="202">
  <si>
    <t>序号</t>
  </si>
  <si>
    <t>名称</t>
  </si>
  <si>
    <t>型号</t>
  </si>
  <si>
    <t>品牌</t>
  </si>
  <si>
    <t>数量</t>
  </si>
  <si>
    <t>单位</t>
  </si>
  <si>
    <t>单价</t>
  </si>
  <si>
    <t>金额</t>
  </si>
  <si>
    <t>长（mm）</t>
  </si>
  <si>
    <t>宽（mm）</t>
  </si>
  <si>
    <t>高（mm）</t>
  </si>
  <si>
    <t>单体积/m³</t>
  </si>
  <si>
    <t>单重/kg</t>
  </si>
  <si>
    <t>总体积/m³</t>
  </si>
  <si>
    <t>总重/kg</t>
  </si>
  <si>
    <t>机械设备</t>
  </si>
  <si>
    <t>地泵</t>
  </si>
  <si>
    <t>50kw电动版</t>
  </si>
  <si>
    <t>台</t>
  </si>
  <si>
    <t>80kw电动版</t>
  </si>
  <si>
    <t>三一</t>
  </si>
  <si>
    <t>泵管</t>
  </si>
  <si>
    <t>根</t>
  </si>
  <si>
    <t>发电机组</t>
  </si>
  <si>
    <t>200kw</t>
  </si>
  <si>
    <t>广西玉柴</t>
  </si>
  <si>
    <t>钢筋弯曲机</t>
  </si>
  <si>
    <t>GW40</t>
  </si>
  <si>
    <t>成都固特机械</t>
  </si>
  <si>
    <t>钢筋弯箍机</t>
  </si>
  <si>
    <t>YGW20A</t>
  </si>
  <si>
    <t>YGW40A</t>
  </si>
  <si>
    <t>钢筋螺纹滚丝机</t>
  </si>
  <si>
    <t>HGS-50</t>
  </si>
  <si>
    <t>衡水新峥机械</t>
  </si>
  <si>
    <t>HGS-40</t>
  </si>
  <si>
    <t>钢筋切断机</t>
  </si>
  <si>
    <t>GQ40A</t>
  </si>
  <si>
    <t>空压机</t>
  </si>
  <si>
    <t>W-3.5/5</t>
  </si>
  <si>
    <t>衡州铭泰</t>
  </si>
  <si>
    <t>电焊机</t>
  </si>
  <si>
    <r>
      <rPr>
        <sz val="12"/>
        <rFont val="Times New Roman"/>
        <charset val="134"/>
      </rPr>
      <t>500</t>
    </r>
    <r>
      <rPr>
        <sz val="12"/>
        <rFont val="宋体"/>
        <charset val="134"/>
      </rPr>
      <t>型</t>
    </r>
  </si>
  <si>
    <t>桥梁钢绞线张拉设备</t>
  </si>
  <si>
    <t>数控张拉控制柜</t>
  </si>
  <si>
    <t>SKYB-50</t>
  </si>
  <si>
    <t>河南豫工</t>
  </si>
  <si>
    <t>套</t>
  </si>
  <si>
    <t>张拉油泵站</t>
  </si>
  <si>
    <r>
      <rPr>
        <sz val="12"/>
        <rFont val="Times New Roman"/>
        <charset val="134"/>
      </rPr>
      <t>50</t>
    </r>
    <r>
      <rPr>
        <sz val="12"/>
        <rFont val="宋体"/>
        <charset val="134"/>
      </rPr>
      <t>型</t>
    </r>
  </si>
  <si>
    <t>张拉千斤顶</t>
  </si>
  <si>
    <t>5t</t>
  </si>
  <si>
    <t>个</t>
  </si>
  <si>
    <t>3t</t>
  </si>
  <si>
    <t>2.5t</t>
  </si>
  <si>
    <t>钢模板震动设备</t>
  </si>
  <si>
    <t>高频振动器</t>
  </si>
  <si>
    <t>380v</t>
  </si>
  <si>
    <t>高频振动器控制柜</t>
  </si>
  <si>
    <t>桥梁注浆设备</t>
  </si>
  <si>
    <t>注浆台车</t>
  </si>
  <si>
    <t>YGSK-700</t>
  </si>
  <si>
    <t>制浆机</t>
  </si>
  <si>
    <t>5w-180</t>
  </si>
  <si>
    <t>卷扬机</t>
  </si>
  <si>
    <t>JM3.2T</t>
  </si>
  <si>
    <t>郑州沣鋆机械</t>
  </si>
  <si>
    <t>电器设备</t>
  </si>
  <si>
    <t>变压器</t>
  </si>
  <si>
    <t>变压器附件断路器</t>
  </si>
  <si>
    <t>红旗集团</t>
  </si>
  <si>
    <t>变压器组合互感器</t>
  </si>
  <si>
    <t>JLSZY-10W</t>
  </si>
  <si>
    <t>变压器配套铝芯电缆线</t>
  </si>
  <si>
    <r>
      <rPr>
        <sz val="12"/>
        <rFont val="Times New Roman"/>
        <charset val="134"/>
      </rPr>
      <t>30</t>
    </r>
    <r>
      <rPr>
        <sz val="12"/>
        <rFont val="宋体"/>
        <charset val="134"/>
      </rPr>
      <t>平方</t>
    </r>
  </si>
  <si>
    <t>米</t>
  </si>
  <si>
    <t>电缆线</t>
  </si>
  <si>
    <r>
      <rPr>
        <sz val="12"/>
        <rFont val="Times New Roman"/>
        <charset val="134"/>
      </rPr>
      <t>3*75</t>
    </r>
    <r>
      <rPr>
        <sz val="12"/>
        <rFont val="宋体"/>
        <charset val="134"/>
      </rPr>
      <t>平方</t>
    </r>
  </si>
  <si>
    <t>变压器计量箱</t>
  </si>
  <si>
    <t>DKHJP</t>
  </si>
  <si>
    <t>变压器配电箱</t>
  </si>
  <si>
    <t>500A</t>
  </si>
  <si>
    <t>一级配电箱</t>
  </si>
  <si>
    <t>云南德开电气</t>
  </si>
  <si>
    <t>二级配电箱</t>
  </si>
  <si>
    <t>200A</t>
  </si>
  <si>
    <t>工具及器具类</t>
  </si>
  <si>
    <t>镀锌钢管</t>
  </si>
  <si>
    <t>ϕ115</t>
  </si>
  <si>
    <t>圆铁管</t>
  </si>
  <si>
    <t>ϕ220</t>
  </si>
  <si>
    <t>料斗</t>
  </si>
  <si>
    <r>
      <rPr>
        <sz val="12"/>
        <rFont val="Times New Roman"/>
        <charset val="134"/>
      </rPr>
      <t>1.5</t>
    </r>
    <r>
      <rPr>
        <sz val="12"/>
        <rFont val="宋体"/>
        <charset val="134"/>
      </rPr>
      <t>方</t>
    </r>
  </si>
  <si>
    <t>手拉葫芦</t>
  </si>
  <si>
    <t>5t/3t//2t/1t</t>
  </si>
  <si>
    <t>300~1650</t>
  </si>
  <si>
    <t>螺旋机械千机顶</t>
  </si>
  <si>
    <t>565~791</t>
  </si>
  <si>
    <t>液压千斤顶</t>
  </si>
  <si>
    <t>50t</t>
  </si>
  <si>
    <t>10t</t>
  </si>
  <si>
    <t>油脂</t>
  </si>
  <si>
    <t>体外束钢绞线保护油脂</t>
  </si>
  <si>
    <r>
      <rPr>
        <sz val="12"/>
        <rFont val="Times New Roman"/>
        <charset val="134"/>
      </rPr>
      <t>2</t>
    </r>
    <r>
      <rPr>
        <sz val="12"/>
        <rFont val="宋体"/>
        <charset val="134"/>
      </rPr>
      <t>号油脂</t>
    </r>
  </si>
  <si>
    <t>桶</t>
  </si>
  <si>
    <t>380v水泵/清水</t>
  </si>
  <si>
    <r>
      <rPr>
        <sz val="12"/>
        <rFont val="Times New Roman"/>
        <charset val="134"/>
      </rPr>
      <t>100</t>
    </r>
    <r>
      <rPr>
        <sz val="12"/>
        <rFont val="宋体"/>
        <charset val="134"/>
      </rPr>
      <t>米扬程</t>
    </r>
    <r>
      <rPr>
        <sz val="12"/>
        <rFont val="Times New Roman"/>
        <charset val="134"/>
      </rPr>
      <t>40</t>
    </r>
    <r>
      <rPr>
        <sz val="12"/>
        <rFont val="宋体"/>
        <charset val="134"/>
      </rPr>
      <t>口径</t>
    </r>
  </si>
  <si>
    <t>380v水泵/污水</t>
  </si>
  <si>
    <t>插入式振捣泵</t>
  </si>
  <si>
    <t>ZN-90</t>
  </si>
  <si>
    <t>安全带</t>
  </si>
  <si>
    <t>安全帽</t>
  </si>
  <si>
    <t>防坠器</t>
  </si>
  <si>
    <r>
      <rPr>
        <sz val="12"/>
        <rFont val="Times New Roman"/>
        <charset val="134"/>
      </rPr>
      <t>10</t>
    </r>
    <r>
      <rPr>
        <sz val="12"/>
        <rFont val="宋体"/>
        <charset val="134"/>
      </rPr>
      <t>米</t>
    </r>
  </si>
  <si>
    <t>河北鹏翔</t>
  </si>
  <si>
    <t>全站仪</t>
  </si>
  <si>
    <t>水准仪</t>
  </si>
  <si>
    <t>RTK</t>
  </si>
  <si>
    <t>太阳能爆闪灯</t>
  </si>
  <si>
    <t>反光锥桶</t>
  </si>
  <si>
    <t>只</t>
  </si>
  <si>
    <t>覆盖绿色网布</t>
  </si>
  <si>
    <r>
      <rPr>
        <sz val="12"/>
        <rFont val="Times New Roman"/>
        <charset val="134"/>
      </rPr>
      <t>50</t>
    </r>
    <r>
      <rPr>
        <sz val="12"/>
        <rFont val="宋体"/>
        <charset val="134"/>
      </rPr>
      <t>米</t>
    </r>
  </si>
  <si>
    <t>包</t>
  </si>
  <si>
    <t>救生衣</t>
  </si>
  <si>
    <t>件</t>
  </si>
  <si>
    <t>对讲机</t>
  </si>
  <si>
    <t>部</t>
  </si>
  <si>
    <t>试验器材</t>
  </si>
  <si>
    <t>报销清单2022.09月中，有“标养室三件套”</t>
  </si>
  <si>
    <t>混凝土试验控制仪</t>
  </si>
  <si>
    <t>混凝土试验增湿器</t>
  </si>
  <si>
    <t>混凝土试验蒸发器</t>
  </si>
  <si>
    <t>回弹仪</t>
  </si>
  <si>
    <t>断路器</t>
  </si>
  <si>
    <t>400A</t>
  </si>
  <si>
    <t>德力西</t>
  </si>
  <si>
    <t>250A</t>
  </si>
  <si>
    <t>螺丝</t>
  </si>
  <si>
    <t>18*50</t>
  </si>
  <si>
    <t>没有螺帽</t>
  </si>
  <si>
    <t>滑轮</t>
  </si>
  <si>
    <t>钢绞锚具线夹片</t>
  </si>
  <si>
    <r>
      <rPr>
        <sz val="12"/>
        <rFont val="Times New Roman"/>
        <charset val="134"/>
      </rPr>
      <t>15</t>
    </r>
    <r>
      <rPr>
        <sz val="12"/>
        <rFont val="宋体"/>
        <charset val="134"/>
      </rPr>
      <t>系列</t>
    </r>
  </si>
  <si>
    <t>办公类</t>
  </si>
  <si>
    <t>投影仪</t>
  </si>
  <si>
    <t>太阳能监控</t>
  </si>
  <si>
    <t>电脑</t>
  </si>
  <si>
    <t>打印机</t>
  </si>
  <si>
    <t>硒鼓</t>
  </si>
  <si>
    <t>LT245H</t>
  </si>
  <si>
    <t>墨粉</t>
  </si>
  <si>
    <t>盒</t>
  </si>
  <si>
    <t>大文件柜</t>
  </si>
  <si>
    <t>小文件柜</t>
  </si>
  <si>
    <t>办公桌</t>
  </si>
  <si>
    <t>会议桌</t>
  </si>
  <si>
    <t>椅子</t>
  </si>
  <si>
    <t>把</t>
  </si>
  <si>
    <t>遮阳棚</t>
  </si>
  <si>
    <t>3*3</t>
  </si>
  <si>
    <t>货架</t>
  </si>
  <si>
    <r>
      <rPr>
        <sz val="12"/>
        <rFont val="Times New Roman"/>
        <charset val="134"/>
      </rPr>
      <t>LED</t>
    </r>
    <r>
      <rPr>
        <sz val="12"/>
        <rFont val="宋体"/>
        <charset val="134"/>
      </rPr>
      <t>投光灯</t>
    </r>
  </si>
  <si>
    <t>200w</t>
  </si>
  <si>
    <t>盏</t>
  </si>
  <si>
    <r>
      <rPr>
        <sz val="12"/>
        <rFont val="Times New Roman"/>
        <charset val="134"/>
      </rPr>
      <t>LED</t>
    </r>
    <r>
      <rPr>
        <sz val="12"/>
        <rFont val="宋体"/>
        <charset val="134"/>
      </rPr>
      <t>平板灯</t>
    </r>
  </si>
  <si>
    <t>150w</t>
  </si>
  <si>
    <t>扭力扳手</t>
  </si>
  <si>
    <t>短圆钢管</t>
  </si>
  <si>
    <r>
      <rPr>
        <sz val="12"/>
        <rFont val="微软雅黑"/>
        <charset val="134"/>
      </rPr>
      <t>ϕ</t>
    </r>
    <r>
      <rPr>
        <sz val="12"/>
        <rFont val="Times New Roman"/>
        <charset val="134"/>
      </rPr>
      <t>30*750</t>
    </r>
  </si>
  <si>
    <t>ϕ25*450</t>
  </si>
  <si>
    <t>二氧化碳气瓶阀</t>
  </si>
  <si>
    <t>YQT-341</t>
  </si>
  <si>
    <t>电焊机配件</t>
  </si>
  <si>
    <t>等离子割嘴</t>
  </si>
  <si>
    <t>热风枪</t>
  </si>
  <si>
    <t>钢板钻</t>
  </si>
  <si>
    <t>ϕ22*35</t>
  </si>
  <si>
    <t>接线鼻子</t>
  </si>
  <si>
    <t>150mm²</t>
  </si>
  <si>
    <t>50mm²</t>
  </si>
  <si>
    <t>无人机</t>
  </si>
  <si>
    <t>公司调拨</t>
  </si>
  <si>
    <t>焊条</t>
  </si>
  <si>
    <r>
      <rPr>
        <sz val="12"/>
        <rFont val="Times New Roman"/>
        <charset val="134"/>
      </rPr>
      <t>506</t>
    </r>
    <r>
      <rPr>
        <sz val="12"/>
        <rFont val="宋体"/>
        <charset val="134"/>
      </rPr>
      <t>型</t>
    </r>
  </si>
  <si>
    <t>路灯钢筋笼</t>
  </si>
  <si>
    <t>环氧树脂灌浆料</t>
  </si>
  <si>
    <t>JC-302</t>
  </si>
  <si>
    <t>环氧树脂</t>
  </si>
  <si>
    <t>EP</t>
  </si>
  <si>
    <r>
      <rPr>
        <sz val="12"/>
        <rFont val="Times New Roman"/>
        <charset val="134"/>
      </rPr>
      <t>pvc</t>
    </r>
    <r>
      <rPr>
        <sz val="12"/>
        <rFont val="宋体"/>
        <charset val="134"/>
      </rPr>
      <t>电线管</t>
    </r>
  </si>
  <si>
    <t>ϕ25*3.8</t>
  </si>
  <si>
    <t>联塑</t>
  </si>
  <si>
    <t>钢筋保护垫块</t>
  </si>
  <si>
    <t>2.5*3</t>
  </si>
  <si>
    <t>办公及生活设施</t>
  </si>
  <si>
    <t>厨房菜柜</t>
  </si>
  <si>
    <t>水池（双槽不锈钢水槽）</t>
  </si>
  <si>
    <t>燃气灶</t>
  </si>
  <si>
    <t>电子吊称</t>
  </si>
  <si>
    <r>
      <rPr>
        <sz val="12"/>
        <rFont val="宋体"/>
        <charset val="134"/>
      </rPr>
      <t>变径高压泵管（</t>
    </r>
    <r>
      <rPr>
        <sz val="12"/>
        <rFont val="Times New Roman"/>
        <charset val="134"/>
      </rPr>
      <t>150</t>
    </r>
    <r>
      <rPr>
        <sz val="12"/>
        <rFont val="宋体"/>
        <charset val="134"/>
      </rPr>
      <t>变</t>
    </r>
    <r>
      <rPr>
        <sz val="12"/>
        <rFont val="Times New Roman"/>
        <charset val="134"/>
      </rPr>
      <t>125*1</t>
    </r>
    <r>
      <rPr>
        <sz val="12"/>
        <rFont val="宋体"/>
        <charset val="134"/>
      </rPr>
      <t>米低压）</t>
    </r>
  </si>
  <si>
    <t xml:space="preserve">                                                  Total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</si>
</sst>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25" formatCode="\$#,##0.00_);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#,##0.00_ "/>
    <numFmt numFmtId="178" formatCode="\$#,##0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4"/>
      <name val="宋体"/>
      <charset val="134"/>
    </font>
    <font>
      <b/>
      <sz val="10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</font>
    <font>
      <sz val="12"/>
      <name val="Times New Roman"/>
      <charset val="134"/>
    </font>
    <font>
      <sz val="10"/>
      <color rgb="FFFF0000"/>
      <name val="宋体"/>
      <charset val="134"/>
      <scheme val="minor"/>
    </font>
    <font>
      <sz val="12"/>
      <color rgb="FFFF0000"/>
      <name val="宋体"/>
      <charset val="134"/>
    </font>
    <font>
      <sz val="12"/>
      <name val="宋体"/>
      <charset val="134"/>
      <scheme val="minor"/>
    </font>
    <font>
      <sz val="12"/>
      <name val="微软雅黑"/>
      <charset val="134"/>
    </font>
    <font>
      <sz val="12"/>
      <color rgb="FFFF0000"/>
      <name val="Times New Roman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9" borderId="9" applyNumberFormat="0" applyAlignment="0" applyProtection="0">
      <alignment vertical="center"/>
    </xf>
    <xf numFmtId="0" fontId="23" fillId="10" borderId="10" applyNumberFormat="0" applyAlignment="0" applyProtection="0">
      <alignment vertical="center"/>
    </xf>
    <xf numFmtId="0" fontId="24" fillId="10" borderId="9" applyNumberFormat="0" applyAlignment="0" applyProtection="0">
      <alignment vertical="center"/>
    </xf>
    <xf numFmtId="0" fontId="25" fillId="11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8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25" fontId="2" fillId="0" borderId="0" xfId="0" applyNumberFormat="1" applyFont="1" applyFill="1">
      <alignment vertical="center"/>
    </xf>
    <xf numFmtId="176" fontId="2" fillId="0" borderId="0" xfId="0" applyNumberFormat="1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5" fontId="3" fillId="0" borderId="1" xfId="2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right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right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" fillId="4" borderId="1" xfId="49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7" fillId="4" borderId="1" xfId="49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" fillId="6" borderId="1" xfId="0" applyNumberFormat="1" applyFont="1" applyFill="1" applyBorder="1" applyAlignment="1">
      <alignment horizontal="center" vertical="center" wrapText="1"/>
    </xf>
    <xf numFmtId="177" fontId="5" fillId="3" borderId="1" xfId="0" applyNumberFormat="1" applyFont="1" applyFill="1" applyBorder="1" applyAlignment="1">
      <alignment horizontal="right" vertical="center" wrapText="1"/>
    </xf>
    <xf numFmtId="0" fontId="5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77" fontId="5" fillId="7" borderId="1" xfId="0" applyNumberFormat="1" applyFont="1" applyFill="1" applyBorder="1" applyAlignment="1">
      <alignment horizontal="right" vertical="center" wrapText="1" shrinkToFit="1"/>
    </xf>
    <xf numFmtId="0" fontId="13" fillId="0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177" fontId="5" fillId="0" borderId="4" xfId="0" applyNumberFormat="1" applyFont="1" applyFill="1" applyBorder="1" applyAlignment="1">
      <alignment horizontal="right" vertical="center" wrapText="1"/>
    </xf>
    <xf numFmtId="0" fontId="1" fillId="5" borderId="4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 wrapText="1"/>
    </xf>
    <xf numFmtId="178" fontId="1" fillId="0" borderId="0" xfId="0" applyNumberFormat="1" applyFont="1" applyFill="1" applyAlignment="1">
      <alignment horizontal="center" vertical="center" wrapText="1"/>
    </xf>
    <xf numFmtId="25" fontId="1" fillId="0" borderId="0" xfId="0" applyNumberFormat="1" applyFont="1" applyFill="1" applyAlignment="1">
      <alignment horizontal="center" vertical="center" wrapText="1"/>
    </xf>
    <xf numFmtId="25" fontId="7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Border="1">
      <alignment vertical="center"/>
    </xf>
    <xf numFmtId="178" fontId="1" fillId="0" borderId="0" xfId="0" applyNumberFormat="1" applyFont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176" fontId="7" fillId="0" borderId="0" xfId="0" applyNumberFormat="1" applyFont="1" applyBorder="1">
      <alignment vertical="center"/>
    </xf>
    <xf numFmtId="176" fontId="7" fillId="0" borderId="0" xfId="0" applyNumberFormat="1" applyFont="1" applyFill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3"/>
  <sheetViews>
    <sheetView tabSelected="1" workbookViewId="0">
      <selection activeCell="Q102" sqref="Q102"/>
    </sheetView>
  </sheetViews>
  <sheetFormatPr defaultColWidth="9" defaultRowHeight="14.25"/>
  <cols>
    <col min="1" max="1" width="6.70833333333333" style="4" customWidth="1"/>
    <col min="2" max="2" width="12.95" style="4" customWidth="1"/>
    <col min="3" max="3" width="22.875" style="4" customWidth="1"/>
    <col min="4" max="4" width="12.4166666666667" style="4" customWidth="1"/>
    <col min="5" max="5" width="15.0083333333333" style="4" customWidth="1"/>
    <col min="6" max="6" width="6.575" style="5" customWidth="1"/>
    <col min="7" max="7" width="6.90833333333333" style="5" customWidth="1"/>
    <col min="8" max="8" width="11.875" style="5" customWidth="1"/>
    <col min="9" max="9" width="15.875" style="5" customWidth="1"/>
    <col min="10" max="12" width="8.375" style="4" customWidth="1"/>
    <col min="13" max="13" width="13.8083333333333" style="5" customWidth="1"/>
    <col min="14" max="14" width="12.9583333333333" style="6" customWidth="1"/>
    <col min="15" max="16" width="12.9583333333333" style="4" customWidth="1"/>
    <col min="17" max="17" width="9" style="4"/>
    <col min="18" max="18" width="12.3416666666667" style="4"/>
    <col min="19" max="16384" width="9" style="4"/>
  </cols>
  <sheetData>
    <row r="1" s="1" customFormat="1" ht="47" customHeight="1" spans="1:16">
      <c r="A1" s="7" t="s">
        <v>0</v>
      </c>
      <c r="B1" s="7"/>
      <c r="C1" s="7" t="s">
        <v>1</v>
      </c>
      <c r="D1" s="7" t="s">
        <v>2</v>
      </c>
      <c r="E1" s="8" t="s">
        <v>3</v>
      </c>
      <c r="F1" s="9" t="s">
        <v>4</v>
      </c>
      <c r="G1" s="9" t="s">
        <v>5</v>
      </c>
      <c r="H1" s="10" t="s">
        <v>6</v>
      </c>
      <c r="I1" s="11" t="s">
        <v>7</v>
      </c>
      <c r="J1" s="8" t="s">
        <v>8</v>
      </c>
      <c r="K1" s="8" t="s">
        <v>9</v>
      </c>
      <c r="L1" s="8" t="s">
        <v>10</v>
      </c>
      <c r="M1" s="12" t="s">
        <v>11</v>
      </c>
      <c r="N1" s="9" t="s">
        <v>12</v>
      </c>
      <c r="O1" s="7" t="s">
        <v>13</v>
      </c>
      <c r="P1" s="7" t="s">
        <v>14</v>
      </c>
    </row>
    <row r="2" s="1" customFormat="1" ht="47" customHeight="1" spans="1:16">
      <c r="A2" s="7">
        <v>1</v>
      </c>
      <c r="B2" s="13" t="s">
        <v>15</v>
      </c>
      <c r="C2" s="14" t="s">
        <v>16</v>
      </c>
      <c r="D2" s="15" t="s">
        <v>17</v>
      </c>
      <c r="E2" s="14"/>
      <c r="F2" s="16">
        <v>1</v>
      </c>
      <c r="G2" s="17" t="s">
        <v>18</v>
      </c>
      <c r="H2" s="18">
        <v>150000</v>
      </c>
      <c r="I2" s="18">
        <f t="shared" ref="I2:I36" si="0">F2*H2</f>
        <v>150000</v>
      </c>
      <c r="J2" s="19">
        <v>4450</v>
      </c>
      <c r="K2" s="19">
        <v>1600</v>
      </c>
      <c r="L2" s="19">
        <v>1700</v>
      </c>
      <c r="M2" s="17">
        <v>1400</v>
      </c>
      <c r="N2" s="20">
        <v>2500</v>
      </c>
      <c r="O2" s="21">
        <f t="shared" ref="O2:O26" si="1">F2*M2</f>
        <v>1400</v>
      </c>
      <c r="P2" s="21">
        <f t="shared" ref="P2:P26" si="2">F2*N2</f>
        <v>2500</v>
      </c>
    </row>
    <row r="3" s="1" customFormat="1" ht="47" customHeight="1" spans="1:16">
      <c r="A3" s="7">
        <v>2</v>
      </c>
      <c r="B3" s="13" t="s">
        <v>15</v>
      </c>
      <c r="C3" s="14" t="s">
        <v>16</v>
      </c>
      <c r="D3" s="15" t="s">
        <v>19</v>
      </c>
      <c r="E3" s="14" t="s">
        <v>20</v>
      </c>
      <c r="F3" s="16">
        <v>1</v>
      </c>
      <c r="G3" s="17" t="s">
        <v>18</v>
      </c>
      <c r="H3" s="18">
        <v>134800</v>
      </c>
      <c r="I3" s="18">
        <f t="shared" si="0"/>
        <v>134800</v>
      </c>
      <c r="J3" s="19">
        <v>6500</v>
      </c>
      <c r="K3" s="19">
        <v>1800</v>
      </c>
      <c r="L3" s="19">
        <v>1900</v>
      </c>
      <c r="M3" s="17">
        <f t="shared" ref="M3:M33" si="3">(J3*K3*L3)/1000000000</f>
        <v>22.23</v>
      </c>
      <c r="N3" s="20">
        <v>6000</v>
      </c>
      <c r="O3" s="21">
        <f t="shared" si="1"/>
        <v>22.23</v>
      </c>
      <c r="P3" s="21">
        <f t="shared" si="2"/>
        <v>6000</v>
      </c>
    </row>
    <row r="4" s="2" customFormat="1" ht="47" customHeight="1" spans="1:16">
      <c r="A4" s="7">
        <v>3</v>
      </c>
      <c r="B4" s="13" t="s">
        <v>15</v>
      </c>
      <c r="C4" s="19" t="s">
        <v>21</v>
      </c>
      <c r="D4" s="20">
        <v>160</v>
      </c>
      <c r="E4" s="19"/>
      <c r="F4" s="20">
        <v>35</v>
      </c>
      <c r="G4" s="19" t="s">
        <v>22</v>
      </c>
      <c r="H4" s="20">
        <v>270</v>
      </c>
      <c r="I4" s="18">
        <f t="shared" si="0"/>
        <v>9450</v>
      </c>
      <c r="J4" s="19">
        <v>3000</v>
      </c>
      <c r="K4" s="19">
        <v>160</v>
      </c>
      <c r="L4" s="19">
        <v>160</v>
      </c>
      <c r="M4" s="17">
        <f t="shared" si="3"/>
        <v>0.0768</v>
      </c>
      <c r="N4" s="20">
        <v>40</v>
      </c>
      <c r="O4" s="21">
        <f t="shared" si="1"/>
        <v>2.688</v>
      </c>
      <c r="P4" s="21">
        <f t="shared" si="2"/>
        <v>1400</v>
      </c>
    </row>
    <row r="5" s="2" customFormat="1" ht="47" customHeight="1" spans="1:16">
      <c r="A5" s="22">
        <v>1</v>
      </c>
      <c r="B5" s="23" t="s">
        <v>15</v>
      </c>
      <c r="C5" s="24" t="s">
        <v>23</v>
      </c>
      <c r="D5" s="16" t="s">
        <v>24</v>
      </c>
      <c r="E5" s="17" t="s">
        <v>25</v>
      </c>
      <c r="F5" s="16">
        <v>1</v>
      </c>
      <c r="G5" s="17" t="s">
        <v>18</v>
      </c>
      <c r="H5" s="25">
        <v>43000</v>
      </c>
      <c r="I5" s="18">
        <f t="shared" si="0"/>
        <v>43000</v>
      </c>
      <c r="J5" s="17">
        <v>2900</v>
      </c>
      <c r="K5" s="17">
        <v>1060</v>
      </c>
      <c r="L5" s="17">
        <v>1520</v>
      </c>
      <c r="M5" s="17">
        <f t="shared" si="3"/>
        <v>4.67248</v>
      </c>
      <c r="N5" s="16">
        <v>2300</v>
      </c>
      <c r="O5" s="21">
        <f t="shared" si="1"/>
        <v>4.67248</v>
      </c>
      <c r="P5" s="21">
        <f t="shared" si="2"/>
        <v>2300</v>
      </c>
    </row>
    <row r="6" s="2" customFormat="1" ht="44.1" customHeight="1" spans="1:16">
      <c r="A6" s="16">
        <v>2</v>
      </c>
      <c r="B6" s="13" t="s">
        <v>15</v>
      </c>
      <c r="C6" s="19" t="s">
        <v>26</v>
      </c>
      <c r="D6" s="20" t="s">
        <v>27</v>
      </c>
      <c r="E6" s="19" t="s">
        <v>28</v>
      </c>
      <c r="F6" s="20">
        <v>1</v>
      </c>
      <c r="G6" s="19" t="s">
        <v>18</v>
      </c>
      <c r="H6" s="26">
        <v>6000</v>
      </c>
      <c r="I6" s="18">
        <f t="shared" si="0"/>
        <v>6000</v>
      </c>
      <c r="J6" s="19">
        <v>850</v>
      </c>
      <c r="K6" s="19">
        <v>760</v>
      </c>
      <c r="L6" s="19">
        <v>800</v>
      </c>
      <c r="M6" s="17">
        <f t="shared" si="3"/>
        <v>0.5168</v>
      </c>
      <c r="N6" s="20">
        <v>312</v>
      </c>
      <c r="O6" s="21">
        <f t="shared" si="1"/>
        <v>0.5168</v>
      </c>
      <c r="P6" s="21">
        <f t="shared" si="2"/>
        <v>312</v>
      </c>
    </row>
    <row r="7" s="2" customFormat="1" ht="29.25" customHeight="1" spans="1:16">
      <c r="A7" s="16">
        <v>3</v>
      </c>
      <c r="B7" s="13" t="s">
        <v>15</v>
      </c>
      <c r="C7" s="17" t="s">
        <v>29</v>
      </c>
      <c r="D7" s="16" t="s">
        <v>30</v>
      </c>
      <c r="E7" s="19" t="s">
        <v>28</v>
      </c>
      <c r="F7" s="16">
        <v>1</v>
      </c>
      <c r="G7" s="17" t="s">
        <v>18</v>
      </c>
      <c r="H7" s="27">
        <v>4900</v>
      </c>
      <c r="I7" s="18">
        <f t="shared" si="0"/>
        <v>4900</v>
      </c>
      <c r="J7" s="19">
        <v>780</v>
      </c>
      <c r="K7" s="19">
        <v>580</v>
      </c>
      <c r="L7" s="19">
        <v>840</v>
      </c>
      <c r="M7" s="17">
        <f t="shared" si="3"/>
        <v>0.380016</v>
      </c>
      <c r="N7" s="16">
        <v>195</v>
      </c>
      <c r="O7" s="21">
        <f t="shared" si="1"/>
        <v>0.380016</v>
      </c>
      <c r="P7" s="21">
        <f t="shared" si="2"/>
        <v>195</v>
      </c>
    </row>
    <row r="8" s="2" customFormat="1" ht="29.25" customHeight="1" spans="1:16">
      <c r="A8" s="16">
        <v>4</v>
      </c>
      <c r="B8" s="13" t="s">
        <v>15</v>
      </c>
      <c r="C8" s="17" t="s">
        <v>29</v>
      </c>
      <c r="D8" s="16" t="s">
        <v>31</v>
      </c>
      <c r="E8" s="19" t="s">
        <v>28</v>
      </c>
      <c r="F8" s="28">
        <v>1</v>
      </c>
      <c r="G8" s="29" t="s">
        <v>18</v>
      </c>
      <c r="H8" s="30">
        <v>4900</v>
      </c>
      <c r="I8" s="18">
        <f t="shared" si="0"/>
        <v>4900</v>
      </c>
      <c r="J8" s="19">
        <v>850</v>
      </c>
      <c r="K8" s="19">
        <v>760</v>
      </c>
      <c r="L8" s="19">
        <v>800</v>
      </c>
      <c r="M8" s="17">
        <f t="shared" si="3"/>
        <v>0.5168</v>
      </c>
      <c r="N8" s="20">
        <v>310</v>
      </c>
      <c r="O8" s="21">
        <f t="shared" si="1"/>
        <v>0.5168</v>
      </c>
      <c r="P8" s="21">
        <f t="shared" si="2"/>
        <v>310</v>
      </c>
    </row>
    <row r="9" s="2" customFormat="1" ht="29.25" customHeight="1" spans="1:16">
      <c r="A9" s="31">
        <v>5</v>
      </c>
      <c r="B9" s="32" t="s">
        <v>15</v>
      </c>
      <c r="C9" s="33" t="s">
        <v>32</v>
      </c>
      <c r="D9" s="31" t="s">
        <v>33</v>
      </c>
      <c r="E9" s="33" t="s">
        <v>34</v>
      </c>
      <c r="F9" s="31">
        <v>2</v>
      </c>
      <c r="G9" s="34" t="s">
        <v>18</v>
      </c>
      <c r="H9" s="35">
        <v>9500</v>
      </c>
      <c r="I9" s="18">
        <f t="shared" si="0"/>
        <v>19000</v>
      </c>
      <c r="J9" s="33">
        <v>1500</v>
      </c>
      <c r="K9" s="33">
        <v>800</v>
      </c>
      <c r="L9" s="33">
        <v>1000</v>
      </c>
      <c r="M9" s="34">
        <f t="shared" si="3"/>
        <v>1.2</v>
      </c>
      <c r="N9" s="36">
        <v>410</v>
      </c>
      <c r="O9" s="37">
        <f t="shared" si="1"/>
        <v>2.4</v>
      </c>
      <c r="P9" s="37">
        <f t="shared" si="2"/>
        <v>820</v>
      </c>
    </row>
    <row r="10" s="2" customFormat="1" ht="29.25" customHeight="1" spans="1:16">
      <c r="A10" s="31">
        <v>6</v>
      </c>
      <c r="B10" s="32" t="s">
        <v>15</v>
      </c>
      <c r="C10" s="33" t="s">
        <v>32</v>
      </c>
      <c r="D10" s="31" t="s">
        <v>35</v>
      </c>
      <c r="E10" s="33" t="s">
        <v>34</v>
      </c>
      <c r="F10" s="31">
        <v>2</v>
      </c>
      <c r="G10" s="34" t="s">
        <v>18</v>
      </c>
      <c r="H10" s="35">
        <v>5500</v>
      </c>
      <c r="I10" s="18">
        <f t="shared" si="0"/>
        <v>11000</v>
      </c>
      <c r="J10" s="33">
        <v>1500</v>
      </c>
      <c r="K10" s="33">
        <v>800</v>
      </c>
      <c r="L10" s="33">
        <v>1000</v>
      </c>
      <c r="M10" s="34">
        <f t="shared" si="3"/>
        <v>1.2</v>
      </c>
      <c r="N10" s="36">
        <v>410</v>
      </c>
      <c r="O10" s="37">
        <f t="shared" si="1"/>
        <v>2.4</v>
      </c>
      <c r="P10" s="37">
        <f t="shared" si="2"/>
        <v>820</v>
      </c>
    </row>
    <row r="11" s="2" customFormat="1" ht="29.25" customHeight="1" spans="1:16">
      <c r="A11" s="16">
        <v>7</v>
      </c>
      <c r="B11" s="13" t="s">
        <v>15</v>
      </c>
      <c r="C11" s="17" t="s">
        <v>36</v>
      </c>
      <c r="D11" s="16" t="s">
        <v>37</v>
      </c>
      <c r="E11" s="19" t="s">
        <v>28</v>
      </c>
      <c r="F11" s="16">
        <v>1</v>
      </c>
      <c r="G11" s="17" t="s">
        <v>18</v>
      </c>
      <c r="H11" s="27">
        <v>6600</v>
      </c>
      <c r="I11" s="18">
        <f t="shared" si="0"/>
        <v>6600</v>
      </c>
      <c r="J11" s="19">
        <v>1280</v>
      </c>
      <c r="K11" s="19">
        <v>460</v>
      </c>
      <c r="L11" s="19">
        <v>700</v>
      </c>
      <c r="M11" s="17">
        <f t="shared" si="3"/>
        <v>0.41216</v>
      </c>
      <c r="N11" s="16">
        <v>400</v>
      </c>
      <c r="O11" s="21">
        <f t="shared" si="1"/>
        <v>0.41216</v>
      </c>
      <c r="P11" s="21">
        <f t="shared" si="2"/>
        <v>400</v>
      </c>
    </row>
    <row r="12" s="2" customFormat="1" ht="29.25" customHeight="1" spans="1:16">
      <c r="A12" s="16">
        <v>8</v>
      </c>
      <c r="B12" s="13" t="s">
        <v>15</v>
      </c>
      <c r="C12" s="17" t="s">
        <v>38</v>
      </c>
      <c r="D12" s="16" t="s">
        <v>39</v>
      </c>
      <c r="E12" s="19" t="s">
        <v>40</v>
      </c>
      <c r="F12" s="16">
        <v>1</v>
      </c>
      <c r="G12" s="17" t="s">
        <v>18</v>
      </c>
      <c r="H12" s="38">
        <v>6500</v>
      </c>
      <c r="I12" s="18">
        <f t="shared" si="0"/>
        <v>6500</v>
      </c>
      <c r="J12" s="19">
        <v>1500</v>
      </c>
      <c r="K12" s="19">
        <v>1000</v>
      </c>
      <c r="L12" s="19">
        <v>1250</v>
      </c>
      <c r="M12" s="17">
        <f t="shared" si="3"/>
        <v>1.875</v>
      </c>
      <c r="N12" s="16">
        <v>514</v>
      </c>
      <c r="O12" s="21">
        <f t="shared" si="1"/>
        <v>1.875</v>
      </c>
      <c r="P12" s="21">
        <f t="shared" si="2"/>
        <v>514</v>
      </c>
    </row>
    <row r="13" s="2" customFormat="1" ht="29.25" customHeight="1" spans="1:16">
      <c r="A13" s="16">
        <v>9</v>
      </c>
      <c r="B13" s="13" t="s">
        <v>15</v>
      </c>
      <c r="C13" s="17" t="s">
        <v>41</v>
      </c>
      <c r="D13" s="16" t="s">
        <v>42</v>
      </c>
      <c r="E13" s="19"/>
      <c r="F13" s="16">
        <v>5</v>
      </c>
      <c r="G13" s="17" t="s">
        <v>18</v>
      </c>
      <c r="H13" s="27">
        <v>1950</v>
      </c>
      <c r="I13" s="18">
        <f t="shared" si="0"/>
        <v>9750</v>
      </c>
      <c r="J13" s="19">
        <v>520</v>
      </c>
      <c r="K13" s="19">
        <v>270</v>
      </c>
      <c r="L13" s="19">
        <v>450</v>
      </c>
      <c r="M13" s="17">
        <f t="shared" si="3"/>
        <v>0.06318</v>
      </c>
      <c r="N13" s="16">
        <v>10</v>
      </c>
      <c r="O13" s="21">
        <f t="shared" si="1"/>
        <v>0.3159</v>
      </c>
      <c r="P13" s="21">
        <f t="shared" si="2"/>
        <v>50</v>
      </c>
    </row>
    <row r="14" s="2" customFormat="1" ht="29.25" customHeight="1" spans="1:16">
      <c r="A14" s="39">
        <v>10</v>
      </c>
      <c r="B14" s="40" t="s">
        <v>43</v>
      </c>
      <c r="C14" s="41" t="s">
        <v>44</v>
      </c>
      <c r="D14" s="39" t="s">
        <v>45</v>
      </c>
      <c r="E14" s="41" t="s">
        <v>46</v>
      </c>
      <c r="F14" s="39">
        <v>4</v>
      </c>
      <c r="G14" s="41" t="s">
        <v>47</v>
      </c>
      <c r="H14" s="39"/>
      <c r="I14" s="18">
        <f t="shared" si="0"/>
        <v>0</v>
      </c>
      <c r="J14" s="41">
        <v>950</v>
      </c>
      <c r="K14" s="41">
        <v>700</v>
      </c>
      <c r="L14" s="41">
        <v>1050</v>
      </c>
      <c r="M14" s="41">
        <f t="shared" si="3"/>
        <v>0.69825</v>
      </c>
      <c r="N14" s="39">
        <v>130</v>
      </c>
      <c r="O14" s="42">
        <f t="shared" si="1"/>
        <v>2.793</v>
      </c>
      <c r="P14" s="42">
        <f t="shared" si="2"/>
        <v>520</v>
      </c>
    </row>
    <row r="15" s="2" customFormat="1" ht="29.25" customHeight="1" spans="1:16">
      <c r="A15" s="39">
        <v>11</v>
      </c>
      <c r="B15" s="40" t="s">
        <v>43</v>
      </c>
      <c r="C15" s="41" t="s">
        <v>48</v>
      </c>
      <c r="D15" s="39" t="s">
        <v>49</v>
      </c>
      <c r="E15" s="41" t="s">
        <v>46</v>
      </c>
      <c r="F15" s="39">
        <v>4</v>
      </c>
      <c r="G15" s="41" t="s">
        <v>47</v>
      </c>
      <c r="H15" s="39"/>
      <c r="I15" s="18">
        <f t="shared" si="0"/>
        <v>0</v>
      </c>
      <c r="J15" s="41">
        <v>630</v>
      </c>
      <c r="K15" s="41">
        <v>450</v>
      </c>
      <c r="L15" s="41">
        <v>950</v>
      </c>
      <c r="M15" s="41">
        <f t="shared" si="3"/>
        <v>0.269325</v>
      </c>
      <c r="N15" s="39">
        <v>80</v>
      </c>
      <c r="O15" s="42">
        <f t="shared" si="1"/>
        <v>1.0773</v>
      </c>
      <c r="P15" s="42">
        <f t="shared" si="2"/>
        <v>320</v>
      </c>
    </row>
    <row r="16" s="2" customFormat="1" ht="29.25" customHeight="1" spans="1:16">
      <c r="A16" s="39">
        <v>12</v>
      </c>
      <c r="B16" s="40" t="s">
        <v>43</v>
      </c>
      <c r="C16" s="41" t="s">
        <v>50</v>
      </c>
      <c r="D16" s="39" t="s">
        <v>51</v>
      </c>
      <c r="E16" s="41" t="s">
        <v>46</v>
      </c>
      <c r="F16" s="39">
        <v>4</v>
      </c>
      <c r="G16" s="41" t="s">
        <v>52</v>
      </c>
      <c r="H16" s="39"/>
      <c r="I16" s="18">
        <f t="shared" si="0"/>
        <v>0</v>
      </c>
      <c r="J16" s="41">
        <v>530</v>
      </c>
      <c r="K16" s="41">
        <v>530</v>
      </c>
      <c r="L16" s="41">
        <v>140</v>
      </c>
      <c r="M16" s="41">
        <f t="shared" si="3"/>
        <v>0.039326</v>
      </c>
      <c r="N16" s="39">
        <v>362</v>
      </c>
      <c r="O16" s="42">
        <f t="shared" si="1"/>
        <v>0.157304</v>
      </c>
      <c r="P16" s="42">
        <f t="shared" si="2"/>
        <v>1448</v>
      </c>
    </row>
    <row r="17" s="2" customFormat="1" ht="29.25" customHeight="1" spans="1:16">
      <c r="A17" s="39">
        <v>13</v>
      </c>
      <c r="B17" s="40" t="s">
        <v>43</v>
      </c>
      <c r="C17" s="41" t="s">
        <v>50</v>
      </c>
      <c r="D17" s="39" t="s">
        <v>53</v>
      </c>
      <c r="E17" s="41" t="s">
        <v>46</v>
      </c>
      <c r="F17" s="39">
        <v>8</v>
      </c>
      <c r="G17" s="41" t="s">
        <v>52</v>
      </c>
      <c r="H17" s="39"/>
      <c r="I17" s="18">
        <f t="shared" si="0"/>
        <v>0</v>
      </c>
      <c r="J17" s="41">
        <v>260</v>
      </c>
      <c r="K17" s="41">
        <v>260</v>
      </c>
      <c r="L17" s="41">
        <v>400</v>
      </c>
      <c r="M17" s="41">
        <f t="shared" si="3"/>
        <v>0.02704</v>
      </c>
      <c r="N17" s="39">
        <v>200</v>
      </c>
      <c r="O17" s="42">
        <f t="shared" si="1"/>
        <v>0.21632</v>
      </c>
      <c r="P17" s="42">
        <f t="shared" si="2"/>
        <v>1600</v>
      </c>
    </row>
    <row r="18" s="2" customFormat="1" ht="29.25" customHeight="1" spans="1:16">
      <c r="A18" s="39">
        <v>14</v>
      </c>
      <c r="B18" s="40" t="s">
        <v>43</v>
      </c>
      <c r="C18" s="41" t="s">
        <v>50</v>
      </c>
      <c r="D18" s="39" t="s">
        <v>54</v>
      </c>
      <c r="E18" s="41" t="s">
        <v>46</v>
      </c>
      <c r="F18" s="39">
        <v>3</v>
      </c>
      <c r="G18" s="41" t="s">
        <v>52</v>
      </c>
      <c r="H18" s="39"/>
      <c r="I18" s="18">
        <f t="shared" si="0"/>
        <v>0</v>
      </c>
      <c r="J18" s="41">
        <v>100</v>
      </c>
      <c r="K18" s="41">
        <v>200</v>
      </c>
      <c r="L18" s="41">
        <v>400</v>
      </c>
      <c r="M18" s="41">
        <f t="shared" si="3"/>
        <v>0.008</v>
      </c>
      <c r="N18" s="39">
        <v>20</v>
      </c>
      <c r="O18" s="42">
        <f t="shared" si="1"/>
        <v>0.024</v>
      </c>
      <c r="P18" s="42">
        <f t="shared" si="2"/>
        <v>60</v>
      </c>
    </row>
    <row r="19" s="2" customFormat="1" ht="29.25" customHeight="1" spans="1:16">
      <c r="A19" s="39">
        <v>15</v>
      </c>
      <c r="B19" s="40" t="s">
        <v>55</v>
      </c>
      <c r="C19" s="41" t="s">
        <v>56</v>
      </c>
      <c r="D19" s="39" t="s">
        <v>57</v>
      </c>
      <c r="E19" s="41" t="s">
        <v>46</v>
      </c>
      <c r="F19" s="39">
        <v>10</v>
      </c>
      <c r="G19" s="41" t="s">
        <v>52</v>
      </c>
      <c r="H19" s="39"/>
      <c r="I19" s="18">
        <f t="shared" si="0"/>
        <v>0</v>
      </c>
      <c r="J19" s="41">
        <v>200</v>
      </c>
      <c r="K19" s="41">
        <v>200</v>
      </c>
      <c r="L19" s="41">
        <v>300</v>
      </c>
      <c r="M19" s="41">
        <f t="shared" si="3"/>
        <v>0.012</v>
      </c>
      <c r="N19" s="39">
        <v>10</v>
      </c>
      <c r="O19" s="42">
        <f t="shared" si="1"/>
        <v>0.12</v>
      </c>
      <c r="P19" s="42">
        <f t="shared" si="2"/>
        <v>100</v>
      </c>
    </row>
    <row r="20" s="2" customFormat="1" ht="29.25" customHeight="1" spans="1:16">
      <c r="A20" s="39">
        <v>16</v>
      </c>
      <c r="B20" s="40" t="s">
        <v>55</v>
      </c>
      <c r="C20" s="41" t="s">
        <v>58</v>
      </c>
      <c r="D20" s="39" t="s">
        <v>57</v>
      </c>
      <c r="E20" s="41" t="s">
        <v>46</v>
      </c>
      <c r="F20" s="39">
        <v>2</v>
      </c>
      <c r="G20" s="41" t="s">
        <v>18</v>
      </c>
      <c r="H20" s="39"/>
      <c r="I20" s="18">
        <f t="shared" si="0"/>
        <v>0</v>
      </c>
      <c r="J20" s="41">
        <v>650</v>
      </c>
      <c r="K20" s="41">
        <v>410</v>
      </c>
      <c r="L20" s="41">
        <v>600</v>
      </c>
      <c r="M20" s="41">
        <f t="shared" si="3"/>
        <v>0.1599</v>
      </c>
      <c r="N20" s="39">
        <v>10</v>
      </c>
      <c r="O20" s="42">
        <f t="shared" si="1"/>
        <v>0.3198</v>
      </c>
      <c r="P20" s="42">
        <f t="shared" si="2"/>
        <v>20</v>
      </c>
    </row>
    <row r="21" s="2" customFormat="1" ht="29.25" customHeight="1" spans="1:16">
      <c r="A21" s="39">
        <v>17</v>
      </c>
      <c r="B21" s="40" t="s">
        <v>59</v>
      </c>
      <c r="C21" s="41" t="s">
        <v>60</v>
      </c>
      <c r="D21" s="39" t="s">
        <v>61</v>
      </c>
      <c r="E21" s="41" t="s">
        <v>46</v>
      </c>
      <c r="F21" s="39">
        <v>2</v>
      </c>
      <c r="G21" s="41" t="s">
        <v>18</v>
      </c>
      <c r="H21" s="35">
        <v>35000</v>
      </c>
      <c r="I21" s="18">
        <f t="shared" si="0"/>
        <v>70000</v>
      </c>
      <c r="J21" s="41">
        <v>2700</v>
      </c>
      <c r="K21" s="41">
        <v>2200</v>
      </c>
      <c r="L21" s="41">
        <v>1500</v>
      </c>
      <c r="M21" s="41">
        <f t="shared" si="3"/>
        <v>8.91</v>
      </c>
      <c r="N21" s="39">
        <v>1100</v>
      </c>
      <c r="O21" s="42">
        <f t="shared" si="1"/>
        <v>17.82</v>
      </c>
      <c r="P21" s="42">
        <f t="shared" si="2"/>
        <v>2200</v>
      </c>
    </row>
    <row r="22" s="2" customFormat="1" ht="29.25" customHeight="1" spans="1:16">
      <c r="A22" s="39">
        <v>18</v>
      </c>
      <c r="B22" s="40" t="s">
        <v>59</v>
      </c>
      <c r="C22" s="41" t="s">
        <v>62</v>
      </c>
      <c r="D22" s="39" t="s">
        <v>63</v>
      </c>
      <c r="E22" s="41" t="s">
        <v>46</v>
      </c>
      <c r="F22" s="39">
        <v>1</v>
      </c>
      <c r="G22" s="41" t="s">
        <v>18</v>
      </c>
      <c r="H22" s="35">
        <v>2800</v>
      </c>
      <c r="I22" s="18">
        <f t="shared" si="0"/>
        <v>2800</v>
      </c>
      <c r="J22" s="41">
        <v>1000</v>
      </c>
      <c r="K22" s="41">
        <v>1000</v>
      </c>
      <c r="L22" s="41">
        <v>1600</v>
      </c>
      <c r="M22" s="41">
        <f t="shared" si="3"/>
        <v>1.6</v>
      </c>
      <c r="N22" s="39">
        <v>120</v>
      </c>
      <c r="O22" s="42">
        <f t="shared" si="1"/>
        <v>1.6</v>
      </c>
      <c r="P22" s="42">
        <f t="shared" si="2"/>
        <v>120</v>
      </c>
    </row>
    <row r="23" s="2" customFormat="1" ht="29.25" customHeight="1" spans="1:16">
      <c r="A23" s="43">
        <v>19</v>
      </c>
      <c r="B23" s="44" t="s">
        <v>15</v>
      </c>
      <c r="C23" s="45" t="s">
        <v>64</v>
      </c>
      <c r="D23" s="43" t="s">
        <v>65</v>
      </c>
      <c r="E23" s="45" t="s">
        <v>66</v>
      </c>
      <c r="F23" s="43">
        <v>4</v>
      </c>
      <c r="G23" s="45" t="s">
        <v>18</v>
      </c>
      <c r="H23" s="46">
        <v>15000</v>
      </c>
      <c r="I23" s="18">
        <f t="shared" si="0"/>
        <v>60000</v>
      </c>
      <c r="J23" s="45">
        <v>1250</v>
      </c>
      <c r="K23" s="45">
        <v>1070</v>
      </c>
      <c r="L23" s="45">
        <v>560</v>
      </c>
      <c r="M23" s="45">
        <f t="shared" si="3"/>
        <v>0.749</v>
      </c>
      <c r="N23" s="43">
        <v>450</v>
      </c>
      <c r="O23" s="47">
        <f t="shared" si="1"/>
        <v>2.996</v>
      </c>
      <c r="P23" s="47">
        <f t="shared" si="2"/>
        <v>1800</v>
      </c>
    </row>
    <row r="24" s="2" customFormat="1" ht="29.25" customHeight="1" spans="1:16">
      <c r="A24" s="39">
        <v>20</v>
      </c>
      <c r="B24" s="40" t="s">
        <v>67</v>
      </c>
      <c r="C24" s="41" t="s">
        <v>68</v>
      </c>
      <c r="D24" s="39">
        <v>500</v>
      </c>
      <c r="E24" s="39"/>
      <c r="F24" s="39">
        <v>1</v>
      </c>
      <c r="G24" s="41" t="s">
        <v>18</v>
      </c>
      <c r="H24" s="30">
        <v>7000</v>
      </c>
      <c r="I24" s="48">
        <f t="shared" si="0"/>
        <v>7000</v>
      </c>
      <c r="J24" s="39">
        <v>1500</v>
      </c>
      <c r="K24" s="39">
        <v>1050</v>
      </c>
      <c r="L24" s="39">
        <v>1100</v>
      </c>
      <c r="M24" s="41">
        <f t="shared" si="3"/>
        <v>1.7325</v>
      </c>
      <c r="N24" s="39">
        <v>1250</v>
      </c>
      <c r="O24" s="42">
        <f t="shared" si="1"/>
        <v>1.7325</v>
      </c>
      <c r="P24" s="42">
        <f t="shared" si="2"/>
        <v>1250</v>
      </c>
    </row>
    <row r="25" s="2" customFormat="1" ht="29.25" customHeight="1" spans="1:16">
      <c r="A25" s="39">
        <v>21</v>
      </c>
      <c r="B25" s="40" t="s">
        <v>67</v>
      </c>
      <c r="C25" s="41" t="s">
        <v>69</v>
      </c>
      <c r="D25" s="39"/>
      <c r="E25" s="41" t="s">
        <v>70</v>
      </c>
      <c r="F25" s="39">
        <v>2</v>
      </c>
      <c r="G25" s="41" t="s">
        <v>18</v>
      </c>
      <c r="H25" s="39"/>
      <c r="I25" s="18">
        <f t="shared" si="0"/>
        <v>0</v>
      </c>
      <c r="J25" s="41">
        <v>1050</v>
      </c>
      <c r="K25" s="41">
        <v>800</v>
      </c>
      <c r="L25" s="41">
        <v>800</v>
      </c>
      <c r="M25" s="41">
        <f t="shared" si="3"/>
        <v>0.672</v>
      </c>
      <c r="N25" s="39">
        <v>50</v>
      </c>
      <c r="O25" s="42">
        <f t="shared" si="1"/>
        <v>1.344</v>
      </c>
      <c r="P25" s="42">
        <f t="shared" si="2"/>
        <v>100</v>
      </c>
    </row>
    <row r="26" s="2" customFormat="1" ht="29.25" customHeight="1" spans="1:16">
      <c r="A26" s="39">
        <v>22</v>
      </c>
      <c r="B26" s="40" t="s">
        <v>67</v>
      </c>
      <c r="C26" s="41" t="s">
        <v>71</v>
      </c>
      <c r="D26" s="39" t="s">
        <v>72</v>
      </c>
      <c r="E26" s="41" t="s">
        <v>70</v>
      </c>
      <c r="F26" s="39">
        <v>1</v>
      </c>
      <c r="G26" s="41" t="s">
        <v>18</v>
      </c>
      <c r="H26" s="39"/>
      <c r="I26" s="18">
        <f t="shared" si="0"/>
        <v>0</v>
      </c>
      <c r="J26" s="41">
        <v>400</v>
      </c>
      <c r="K26" s="41">
        <v>350</v>
      </c>
      <c r="L26" s="41">
        <v>500</v>
      </c>
      <c r="M26" s="41">
        <f t="shared" si="3"/>
        <v>0.07</v>
      </c>
      <c r="N26" s="39">
        <v>120</v>
      </c>
      <c r="O26" s="42">
        <f t="shared" si="1"/>
        <v>0.07</v>
      </c>
      <c r="P26" s="42">
        <f t="shared" si="2"/>
        <v>120</v>
      </c>
    </row>
    <row r="27" s="2" customFormat="1" ht="29.25" customHeight="1" spans="1:16">
      <c r="A27" s="16">
        <v>23</v>
      </c>
      <c r="B27" s="13" t="s">
        <v>67</v>
      </c>
      <c r="C27" s="17" t="s">
        <v>73</v>
      </c>
      <c r="D27" s="16" t="s">
        <v>74</v>
      </c>
      <c r="E27" s="17" t="s">
        <v>70</v>
      </c>
      <c r="F27" s="16">
        <v>150</v>
      </c>
      <c r="G27" s="17" t="s">
        <v>75</v>
      </c>
      <c r="H27" s="16">
        <v>30</v>
      </c>
      <c r="I27" s="18">
        <f t="shared" si="0"/>
        <v>4500</v>
      </c>
      <c r="J27" s="17">
        <v>1000</v>
      </c>
      <c r="K27" s="17">
        <v>1000</v>
      </c>
      <c r="L27" s="17">
        <v>300</v>
      </c>
      <c r="M27" s="17">
        <f t="shared" si="3"/>
        <v>0.3</v>
      </c>
      <c r="N27" s="16">
        <v>150</v>
      </c>
      <c r="O27" s="21">
        <v>0.3</v>
      </c>
      <c r="P27" s="21">
        <v>150</v>
      </c>
    </row>
    <row r="28" s="2" customFormat="1" ht="29.25" customHeight="1" spans="1:16">
      <c r="A28" s="16">
        <v>24</v>
      </c>
      <c r="B28" s="13" t="s">
        <v>67</v>
      </c>
      <c r="C28" s="17" t="s">
        <v>76</v>
      </c>
      <c r="D28" s="16" t="s">
        <v>77</v>
      </c>
      <c r="E28" s="16"/>
      <c r="F28" s="16">
        <v>40</v>
      </c>
      <c r="G28" s="17" t="s">
        <v>75</v>
      </c>
      <c r="H28" s="16">
        <v>200</v>
      </c>
      <c r="I28" s="18">
        <f t="shared" si="0"/>
        <v>8000</v>
      </c>
      <c r="J28" s="16">
        <v>1200</v>
      </c>
      <c r="K28" s="16">
        <v>1200</v>
      </c>
      <c r="L28" s="16">
        <v>300</v>
      </c>
      <c r="M28" s="17">
        <f t="shared" si="3"/>
        <v>0.432</v>
      </c>
      <c r="N28" s="16">
        <v>100</v>
      </c>
      <c r="O28" s="21">
        <v>0.432</v>
      </c>
      <c r="P28" s="21">
        <v>100</v>
      </c>
    </row>
    <row r="29" s="2" customFormat="1" ht="29.25" customHeight="1" spans="1:16">
      <c r="A29" s="16">
        <v>25</v>
      </c>
      <c r="B29" s="40" t="s">
        <v>67</v>
      </c>
      <c r="C29" s="41" t="s">
        <v>78</v>
      </c>
      <c r="D29" s="39" t="s">
        <v>79</v>
      </c>
      <c r="E29" s="41" t="s">
        <v>70</v>
      </c>
      <c r="F29" s="39">
        <v>1</v>
      </c>
      <c r="G29" s="41" t="s">
        <v>47</v>
      </c>
      <c r="H29" s="39"/>
      <c r="I29" s="18">
        <f t="shared" si="0"/>
        <v>0</v>
      </c>
      <c r="J29" s="41">
        <v>870</v>
      </c>
      <c r="K29" s="41">
        <v>650</v>
      </c>
      <c r="L29" s="41">
        <v>1340</v>
      </c>
      <c r="M29" s="41">
        <f t="shared" si="3"/>
        <v>0.75777</v>
      </c>
      <c r="N29" s="39">
        <v>100</v>
      </c>
      <c r="O29" s="42">
        <f t="shared" ref="O29:O55" si="4">F29*M29</f>
        <v>0.75777</v>
      </c>
      <c r="P29" s="42">
        <f t="shared" ref="P29:P55" si="5">F29*N29</f>
        <v>100</v>
      </c>
    </row>
    <row r="30" s="2" customFormat="1" ht="29.25" customHeight="1" spans="1:16">
      <c r="A30" s="16">
        <v>26</v>
      </c>
      <c r="B30" s="40" t="s">
        <v>67</v>
      </c>
      <c r="C30" s="41" t="s">
        <v>80</v>
      </c>
      <c r="D30" s="39" t="s">
        <v>81</v>
      </c>
      <c r="E30" s="41" t="s">
        <v>70</v>
      </c>
      <c r="F30" s="39">
        <v>1</v>
      </c>
      <c r="G30" s="41" t="s">
        <v>47</v>
      </c>
      <c r="H30" s="39"/>
      <c r="I30" s="18">
        <f t="shared" si="0"/>
        <v>0</v>
      </c>
      <c r="J30" s="41">
        <v>740</v>
      </c>
      <c r="K30" s="41">
        <v>430</v>
      </c>
      <c r="L30" s="41">
        <v>1760</v>
      </c>
      <c r="M30" s="41">
        <f t="shared" si="3"/>
        <v>0.560032</v>
      </c>
      <c r="N30" s="39">
        <v>100</v>
      </c>
      <c r="O30" s="42">
        <f t="shared" si="4"/>
        <v>0.560032</v>
      </c>
      <c r="P30" s="42">
        <f t="shared" si="5"/>
        <v>100</v>
      </c>
    </row>
    <row r="31" s="2" customFormat="1" ht="29.25" customHeight="1" spans="1:16">
      <c r="A31" s="16">
        <v>27</v>
      </c>
      <c r="B31" s="13" t="s">
        <v>67</v>
      </c>
      <c r="C31" s="17" t="s">
        <v>82</v>
      </c>
      <c r="D31" s="16" t="s">
        <v>81</v>
      </c>
      <c r="E31" s="17" t="s">
        <v>83</v>
      </c>
      <c r="F31" s="16">
        <v>3</v>
      </c>
      <c r="G31" s="17" t="s">
        <v>47</v>
      </c>
      <c r="H31" s="16">
        <v>4000</v>
      </c>
      <c r="I31" s="18">
        <f t="shared" si="0"/>
        <v>12000</v>
      </c>
      <c r="J31" s="17">
        <v>740</v>
      </c>
      <c r="K31" s="17">
        <v>430</v>
      </c>
      <c r="L31" s="17">
        <v>1760</v>
      </c>
      <c r="M31" s="17">
        <f t="shared" si="3"/>
        <v>0.560032</v>
      </c>
      <c r="N31" s="16">
        <v>100</v>
      </c>
      <c r="O31" s="21">
        <f t="shared" si="4"/>
        <v>1.680096</v>
      </c>
      <c r="P31" s="21">
        <f t="shared" si="5"/>
        <v>300</v>
      </c>
    </row>
    <row r="32" s="2" customFormat="1" ht="29.25" customHeight="1" spans="1:16">
      <c r="A32" s="16">
        <v>28</v>
      </c>
      <c r="B32" s="13" t="s">
        <v>67</v>
      </c>
      <c r="C32" s="17" t="s">
        <v>84</v>
      </c>
      <c r="D32" s="16" t="s">
        <v>85</v>
      </c>
      <c r="E32" s="17"/>
      <c r="F32" s="16">
        <v>4</v>
      </c>
      <c r="G32" s="17" t="s">
        <v>47</v>
      </c>
      <c r="H32" s="16">
        <v>1500</v>
      </c>
      <c r="I32" s="18">
        <f t="shared" si="0"/>
        <v>6000</v>
      </c>
      <c r="J32" s="17">
        <v>400</v>
      </c>
      <c r="K32" s="17">
        <v>200</v>
      </c>
      <c r="L32" s="17">
        <v>500</v>
      </c>
      <c r="M32" s="17">
        <f t="shared" si="3"/>
        <v>0.04</v>
      </c>
      <c r="N32" s="16">
        <v>10</v>
      </c>
      <c r="O32" s="21">
        <f t="shared" si="4"/>
        <v>0.16</v>
      </c>
      <c r="P32" s="21">
        <f t="shared" si="5"/>
        <v>40</v>
      </c>
    </row>
    <row r="33" s="2" customFormat="1" ht="29.25" customHeight="1" spans="1:16">
      <c r="A33" s="16">
        <v>29</v>
      </c>
      <c r="B33" s="49" t="s">
        <v>86</v>
      </c>
      <c r="C33" s="41" t="s">
        <v>87</v>
      </c>
      <c r="D33" s="50" t="s">
        <v>88</v>
      </c>
      <c r="E33" s="39"/>
      <c r="F33" s="39">
        <v>3</v>
      </c>
      <c r="G33" s="41" t="s">
        <v>22</v>
      </c>
      <c r="H33" s="39">
        <v>330</v>
      </c>
      <c r="I33" s="18">
        <f t="shared" si="0"/>
        <v>990</v>
      </c>
      <c r="J33" s="39">
        <v>6000</v>
      </c>
      <c r="K33" s="39">
        <v>115</v>
      </c>
      <c r="L33" s="39">
        <v>115</v>
      </c>
      <c r="M33" s="41">
        <f t="shared" si="3"/>
        <v>0.07935</v>
      </c>
      <c r="N33" s="39">
        <v>100</v>
      </c>
      <c r="O33" s="42">
        <f t="shared" si="4"/>
        <v>0.23805</v>
      </c>
      <c r="P33" s="42">
        <f t="shared" si="5"/>
        <v>300</v>
      </c>
    </row>
    <row r="34" s="2" customFormat="1" ht="29.25" customHeight="1" spans="1:16">
      <c r="A34" s="16">
        <v>30</v>
      </c>
      <c r="B34" s="49" t="s">
        <v>86</v>
      </c>
      <c r="C34" s="41" t="s">
        <v>89</v>
      </c>
      <c r="D34" s="39" t="s">
        <v>90</v>
      </c>
      <c r="E34" s="39"/>
      <c r="F34" s="39">
        <v>1</v>
      </c>
      <c r="G34" s="41" t="s">
        <v>22</v>
      </c>
      <c r="H34" s="28">
        <v>90</v>
      </c>
      <c r="I34" s="18">
        <f t="shared" si="0"/>
        <v>90</v>
      </c>
      <c r="J34" s="39">
        <v>3520</v>
      </c>
      <c r="K34" s="51">
        <v>220</v>
      </c>
      <c r="L34" s="39">
        <v>220</v>
      </c>
      <c r="M34" s="41">
        <f>(J35*J34*L34)/1000000000</f>
        <v>4.6464</v>
      </c>
      <c r="N34" s="39">
        <v>100</v>
      </c>
      <c r="O34" s="42">
        <f t="shared" si="4"/>
        <v>4.6464</v>
      </c>
      <c r="P34" s="42">
        <f t="shared" si="5"/>
        <v>100</v>
      </c>
    </row>
    <row r="35" s="2" customFormat="1" ht="29.25" customHeight="1" spans="1:16">
      <c r="A35" s="16">
        <v>31</v>
      </c>
      <c r="B35" s="49" t="s">
        <v>86</v>
      </c>
      <c r="C35" s="41" t="s">
        <v>89</v>
      </c>
      <c r="D35" s="39" t="s">
        <v>90</v>
      </c>
      <c r="E35" s="39"/>
      <c r="F35" s="39">
        <v>2</v>
      </c>
      <c r="G35" s="41" t="s">
        <v>22</v>
      </c>
      <c r="H35" s="28">
        <v>160</v>
      </c>
      <c r="I35" s="18">
        <f t="shared" si="0"/>
        <v>320</v>
      </c>
      <c r="J35" s="39">
        <v>6000</v>
      </c>
      <c r="K35" s="39">
        <v>220</v>
      </c>
      <c r="L35" s="39">
        <v>220</v>
      </c>
      <c r="M35" s="41">
        <f>(J36*K35*L35)/1000000000</f>
        <v>0.010648</v>
      </c>
      <c r="N35" s="39">
        <v>200</v>
      </c>
      <c r="O35" s="42">
        <f t="shared" si="4"/>
        <v>0.021296</v>
      </c>
      <c r="P35" s="42">
        <f t="shared" si="5"/>
        <v>400</v>
      </c>
    </row>
    <row r="36" s="2" customFormat="1" ht="29.25" customHeight="1" spans="1:16">
      <c r="A36" s="16">
        <v>32</v>
      </c>
      <c r="B36" s="49" t="s">
        <v>86</v>
      </c>
      <c r="C36" s="41" t="s">
        <v>91</v>
      </c>
      <c r="D36" s="39" t="s">
        <v>92</v>
      </c>
      <c r="E36" s="39"/>
      <c r="F36" s="39">
        <v>2</v>
      </c>
      <c r="G36" s="41" t="s">
        <v>18</v>
      </c>
      <c r="H36" s="35">
        <v>5600</v>
      </c>
      <c r="I36" s="18">
        <f t="shared" si="0"/>
        <v>11200</v>
      </c>
      <c r="J36" s="39">
        <v>220</v>
      </c>
      <c r="K36" s="39">
        <v>1.6</v>
      </c>
      <c r="L36" s="39">
        <v>1.8</v>
      </c>
      <c r="M36" s="41">
        <f>(J37*K36*L36)/1000000000</f>
        <v>5.76e-7</v>
      </c>
      <c r="N36" s="39">
        <v>350</v>
      </c>
      <c r="O36" s="42">
        <f t="shared" si="4"/>
        <v>1.152e-6</v>
      </c>
      <c r="P36" s="42">
        <f t="shared" si="5"/>
        <v>700</v>
      </c>
    </row>
    <row r="37" s="2" customFormat="1" ht="29.25" customHeight="1" spans="1:16">
      <c r="A37" s="16">
        <v>33</v>
      </c>
      <c r="B37" s="52" t="s">
        <v>86</v>
      </c>
      <c r="C37" s="17" t="s">
        <v>93</v>
      </c>
      <c r="D37" s="16" t="s">
        <v>94</v>
      </c>
      <c r="E37" s="16"/>
      <c r="F37" s="16">
        <v>30</v>
      </c>
      <c r="G37" s="17" t="s">
        <v>52</v>
      </c>
      <c r="H37" s="27" t="s">
        <v>95</v>
      </c>
      <c r="I37" s="48">
        <f>30*500</f>
        <v>15000</v>
      </c>
      <c r="J37" s="16">
        <v>200</v>
      </c>
      <c r="K37" s="16">
        <v>200</v>
      </c>
      <c r="L37" s="16">
        <v>200</v>
      </c>
      <c r="M37" s="17">
        <f t="shared" ref="M37:M55" si="6">(J37*K37*L37)/1000000000</f>
        <v>0.008</v>
      </c>
      <c r="N37" s="16">
        <v>25</v>
      </c>
      <c r="O37" s="21">
        <f t="shared" si="4"/>
        <v>0.24</v>
      </c>
      <c r="P37" s="21">
        <f t="shared" si="5"/>
        <v>750</v>
      </c>
    </row>
    <row r="38" s="2" customFormat="1" ht="29.25" customHeight="1" spans="1:16">
      <c r="A38" s="16">
        <v>34</v>
      </c>
      <c r="B38" s="52" t="s">
        <v>86</v>
      </c>
      <c r="C38" s="17" t="s">
        <v>96</v>
      </c>
      <c r="D38" s="16" t="s">
        <v>51</v>
      </c>
      <c r="E38" s="16"/>
      <c r="F38" s="16">
        <v>34</v>
      </c>
      <c r="G38" s="17" t="s">
        <v>52</v>
      </c>
      <c r="H38" s="27" t="s">
        <v>97</v>
      </c>
      <c r="I38" s="48">
        <f>34*600</f>
        <v>20400</v>
      </c>
      <c r="J38" s="16">
        <v>200</v>
      </c>
      <c r="K38" s="16">
        <v>300</v>
      </c>
      <c r="L38" s="16">
        <v>400</v>
      </c>
      <c r="M38" s="17">
        <f t="shared" si="6"/>
        <v>0.024</v>
      </c>
      <c r="N38" s="16">
        <v>10</v>
      </c>
      <c r="O38" s="21">
        <f t="shared" si="4"/>
        <v>0.816</v>
      </c>
      <c r="P38" s="21">
        <f t="shared" si="5"/>
        <v>340</v>
      </c>
    </row>
    <row r="39" s="2" customFormat="1" ht="29.25" customHeight="1" spans="1:16">
      <c r="A39" s="16">
        <v>35</v>
      </c>
      <c r="B39" s="52" t="s">
        <v>86</v>
      </c>
      <c r="C39" s="17" t="s">
        <v>98</v>
      </c>
      <c r="D39" s="16" t="s">
        <v>99</v>
      </c>
      <c r="E39" s="16"/>
      <c r="F39" s="16">
        <v>1</v>
      </c>
      <c r="G39" s="17" t="s">
        <v>52</v>
      </c>
      <c r="H39" s="27">
        <v>791</v>
      </c>
      <c r="I39" s="18">
        <f t="shared" ref="I39:I56" si="7">F39*H39</f>
        <v>791</v>
      </c>
      <c r="J39" s="16">
        <v>150</v>
      </c>
      <c r="K39" s="16">
        <v>150</v>
      </c>
      <c r="L39" s="16">
        <v>250</v>
      </c>
      <c r="M39" s="17">
        <f t="shared" si="6"/>
        <v>0.005625</v>
      </c>
      <c r="N39" s="16">
        <v>10</v>
      </c>
      <c r="O39" s="21">
        <f t="shared" si="4"/>
        <v>0.005625</v>
      </c>
      <c r="P39" s="21">
        <f t="shared" si="5"/>
        <v>10</v>
      </c>
    </row>
    <row r="40" s="2" customFormat="1" ht="29.25" customHeight="1" spans="1:16">
      <c r="A40" s="16">
        <v>36</v>
      </c>
      <c r="B40" s="52" t="s">
        <v>86</v>
      </c>
      <c r="C40" s="17" t="s">
        <v>98</v>
      </c>
      <c r="D40" s="16" t="s">
        <v>100</v>
      </c>
      <c r="E40" s="16"/>
      <c r="F40" s="16">
        <v>1</v>
      </c>
      <c r="G40" s="17" t="s">
        <v>52</v>
      </c>
      <c r="H40" s="27"/>
      <c r="I40" s="18">
        <f t="shared" si="7"/>
        <v>0</v>
      </c>
      <c r="J40" s="16">
        <v>100</v>
      </c>
      <c r="K40" s="16">
        <v>100</v>
      </c>
      <c r="L40" s="16">
        <v>250</v>
      </c>
      <c r="M40" s="17">
        <f t="shared" si="6"/>
        <v>0.0025</v>
      </c>
      <c r="N40" s="16">
        <v>15</v>
      </c>
      <c r="O40" s="21">
        <f t="shared" si="4"/>
        <v>0.0025</v>
      </c>
      <c r="P40" s="21">
        <f t="shared" si="5"/>
        <v>15</v>
      </c>
    </row>
    <row r="41" s="2" customFormat="1" ht="29.25" customHeight="1" spans="1:16">
      <c r="A41" s="16">
        <v>37</v>
      </c>
      <c r="B41" s="41" t="s">
        <v>101</v>
      </c>
      <c r="C41" s="41" t="s">
        <v>102</v>
      </c>
      <c r="D41" s="39" t="s">
        <v>103</v>
      </c>
      <c r="E41" s="39"/>
      <c r="F41" s="39">
        <v>2</v>
      </c>
      <c r="G41" s="41" t="s">
        <v>104</v>
      </c>
      <c r="H41" s="48">
        <v>3000</v>
      </c>
      <c r="I41" s="48">
        <f t="shared" si="7"/>
        <v>6000</v>
      </c>
      <c r="J41" s="39">
        <v>500</v>
      </c>
      <c r="K41" s="39">
        <v>500</v>
      </c>
      <c r="L41" s="39">
        <v>700</v>
      </c>
      <c r="M41" s="41">
        <f t="shared" si="6"/>
        <v>0.175</v>
      </c>
      <c r="N41" s="39">
        <v>200</v>
      </c>
      <c r="O41" s="42">
        <f t="shared" si="4"/>
        <v>0.35</v>
      </c>
      <c r="P41" s="42">
        <f t="shared" si="5"/>
        <v>400</v>
      </c>
    </row>
    <row r="42" s="2" customFormat="1" ht="29.25" customHeight="1" spans="1:16">
      <c r="A42" s="16">
        <v>38</v>
      </c>
      <c r="B42" s="13" t="s">
        <v>67</v>
      </c>
      <c r="C42" s="17" t="s">
        <v>105</v>
      </c>
      <c r="D42" s="16" t="s">
        <v>106</v>
      </c>
      <c r="E42" s="16"/>
      <c r="F42" s="16">
        <v>2</v>
      </c>
      <c r="G42" s="17" t="s">
        <v>18</v>
      </c>
      <c r="H42" s="27">
        <v>1650</v>
      </c>
      <c r="I42" s="18">
        <f t="shared" si="7"/>
        <v>3300</v>
      </c>
      <c r="J42" s="16">
        <v>300</v>
      </c>
      <c r="K42" s="16">
        <v>300</v>
      </c>
      <c r="L42" s="16">
        <v>500</v>
      </c>
      <c r="M42" s="17">
        <f t="shared" si="6"/>
        <v>0.045</v>
      </c>
      <c r="N42" s="16">
        <v>40</v>
      </c>
      <c r="O42" s="21">
        <f t="shared" si="4"/>
        <v>0.09</v>
      </c>
      <c r="P42" s="21">
        <f t="shared" si="5"/>
        <v>80</v>
      </c>
    </row>
    <row r="43" s="2" customFormat="1" ht="29.25" customHeight="1" spans="1:16">
      <c r="A43" s="16">
        <v>39</v>
      </c>
      <c r="B43" s="13" t="s">
        <v>67</v>
      </c>
      <c r="C43" s="17" t="s">
        <v>107</v>
      </c>
      <c r="D43" s="16" t="s">
        <v>106</v>
      </c>
      <c r="E43" s="16"/>
      <c r="F43" s="16">
        <v>2</v>
      </c>
      <c r="G43" s="17" t="s">
        <v>18</v>
      </c>
      <c r="H43" s="27">
        <v>1680</v>
      </c>
      <c r="I43" s="18">
        <f t="shared" si="7"/>
        <v>3360</v>
      </c>
      <c r="J43" s="16">
        <v>250</v>
      </c>
      <c r="K43" s="16">
        <v>250</v>
      </c>
      <c r="L43" s="16">
        <v>550</v>
      </c>
      <c r="M43" s="17">
        <f t="shared" si="6"/>
        <v>0.034375</v>
      </c>
      <c r="N43" s="16">
        <v>40</v>
      </c>
      <c r="O43" s="21">
        <f t="shared" si="4"/>
        <v>0.06875</v>
      </c>
      <c r="P43" s="21">
        <f t="shared" si="5"/>
        <v>80</v>
      </c>
    </row>
    <row r="44" s="2" customFormat="1" ht="29.25" customHeight="1" spans="1:16">
      <c r="A44" s="16">
        <v>40</v>
      </c>
      <c r="B44" s="13" t="s">
        <v>67</v>
      </c>
      <c r="C44" s="17" t="s">
        <v>108</v>
      </c>
      <c r="D44" s="16" t="s">
        <v>109</v>
      </c>
      <c r="E44" s="16"/>
      <c r="F44" s="16">
        <v>6</v>
      </c>
      <c r="G44" s="17" t="s">
        <v>47</v>
      </c>
      <c r="H44" s="27">
        <v>420</v>
      </c>
      <c r="I44" s="18">
        <f t="shared" si="7"/>
        <v>2520</v>
      </c>
      <c r="J44" s="16">
        <v>250</v>
      </c>
      <c r="K44" s="16">
        <v>250</v>
      </c>
      <c r="L44" s="16">
        <v>300</v>
      </c>
      <c r="M44" s="17">
        <f t="shared" si="6"/>
        <v>0.01875</v>
      </c>
      <c r="N44" s="16">
        <v>40</v>
      </c>
      <c r="O44" s="21">
        <f t="shared" si="4"/>
        <v>0.1125</v>
      </c>
      <c r="P44" s="21">
        <f t="shared" si="5"/>
        <v>240</v>
      </c>
    </row>
    <row r="45" s="2" customFormat="1" ht="29.25" customHeight="1" spans="1:16">
      <c r="A45" s="16">
        <v>42</v>
      </c>
      <c r="B45" s="52" t="s">
        <v>86</v>
      </c>
      <c r="C45" s="17" t="s">
        <v>110</v>
      </c>
      <c r="D45" s="16"/>
      <c r="E45" s="16"/>
      <c r="F45" s="16">
        <v>8</v>
      </c>
      <c r="G45" s="17" t="s">
        <v>47</v>
      </c>
      <c r="H45" s="27">
        <v>70</v>
      </c>
      <c r="I45" s="18">
        <f t="shared" si="7"/>
        <v>560</v>
      </c>
      <c r="J45" s="16">
        <v>200</v>
      </c>
      <c r="K45" s="16">
        <v>200</v>
      </c>
      <c r="L45" s="16">
        <v>100</v>
      </c>
      <c r="M45" s="17">
        <f t="shared" si="6"/>
        <v>0.004</v>
      </c>
      <c r="N45" s="16">
        <v>2</v>
      </c>
      <c r="O45" s="21">
        <f t="shared" si="4"/>
        <v>0.032</v>
      </c>
      <c r="P45" s="21">
        <f t="shared" si="5"/>
        <v>16</v>
      </c>
    </row>
    <row r="46" s="2" customFormat="1" ht="29.25" customHeight="1" spans="1:16">
      <c r="A46" s="16">
        <v>43</v>
      </c>
      <c r="B46" s="52" t="s">
        <v>86</v>
      </c>
      <c r="C46" s="17" t="s">
        <v>111</v>
      </c>
      <c r="D46" s="16"/>
      <c r="E46" s="16"/>
      <c r="F46" s="16">
        <v>56</v>
      </c>
      <c r="G46" s="17" t="s">
        <v>52</v>
      </c>
      <c r="H46" s="27">
        <v>20</v>
      </c>
      <c r="I46" s="18">
        <f t="shared" si="7"/>
        <v>1120</v>
      </c>
      <c r="J46" s="16">
        <v>200</v>
      </c>
      <c r="K46" s="16">
        <v>200</v>
      </c>
      <c r="L46" s="16">
        <v>200</v>
      </c>
      <c r="M46" s="17">
        <f t="shared" si="6"/>
        <v>0.008</v>
      </c>
      <c r="N46" s="16">
        <v>0.5</v>
      </c>
      <c r="O46" s="21">
        <f t="shared" si="4"/>
        <v>0.448</v>
      </c>
      <c r="P46" s="21">
        <f t="shared" si="5"/>
        <v>28</v>
      </c>
    </row>
    <row r="47" s="2" customFormat="1" ht="29.25" customHeight="1" spans="1:16">
      <c r="A47" s="16">
        <v>44</v>
      </c>
      <c r="B47" s="52" t="s">
        <v>86</v>
      </c>
      <c r="C47" s="17" t="s">
        <v>112</v>
      </c>
      <c r="D47" s="16" t="s">
        <v>113</v>
      </c>
      <c r="E47" s="17" t="s">
        <v>114</v>
      </c>
      <c r="F47" s="16">
        <v>10</v>
      </c>
      <c r="G47" s="17" t="s">
        <v>47</v>
      </c>
      <c r="H47" s="27">
        <v>616</v>
      </c>
      <c r="I47" s="18">
        <f t="shared" si="7"/>
        <v>6160</v>
      </c>
      <c r="J47" s="16">
        <v>220</v>
      </c>
      <c r="K47" s="16">
        <v>50</v>
      </c>
      <c r="L47" s="16">
        <v>350</v>
      </c>
      <c r="M47" s="17">
        <f t="shared" si="6"/>
        <v>0.00385</v>
      </c>
      <c r="N47" s="16">
        <v>3.5</v>
      </c>
      <c r="O47" s="21">
        <f t="shared" si="4"/>
        <v>0.0385</v>
      </c>
      <c r="P47" s="21">
        <f t="shared" si="5"/>
        <v>35</v>
      </c>
    </row>
    <row r="48" s="2" customFormat="1" ht="29.25" customHeight="1" spans="1:16">
      <c r="A48" s="16">
        <v>45</v>
      </c>
      <c r="B48" s="52" t="s">
        <v>86</v>
      </c>
      <c r="C48" s="17" t="s">
        <v>115</v>
      </c>
      <c r="D48" s="16"/>
      <c r="E48" s="16"/>
      <c r="F48" s="16">
        <v>1</v>
      </c>
      <c r="G48" s="17" t="s">
        <v>47</v>
      </c>
      <c r="H48" s="27">
        <v>13500</v>
      </c>
      <c r="I48" s="18">
        <f t="shared" si="7"/>
        <v>13500</v>
      </c>
      <c r="J48" s="16">
        <v>200</v>
      </c>
      <c r="K48" s="16">
        <v>100</v>
      </c>
      <c r="L48" s="16">
        <v>300</v>
      </c>
      <c r="M48" s="17">
        <f t="shared" si="6"/>
        <v>0.006</v>
      </c>
      <c r="N48" s="16">
        <v>3</v>
      </c>
      <c r="O48" s="21">
        <f t="shared" si="4"/>
        <v>0.006</v>
      </c>
      <c r="P48" s="21">
        <f t="shared" si="5"/>
        <v>3</v>
      </c>
    </row>
    <row r="49" s="2" customFormat="1" ht="29.25" customHeight="1" spans="1:16">
      <c r="A49" s="16">
        <v>46</v>
      </c>
      <c r="B49" s="52" t="s">
        <v>86</v>
      </c>
      <c r="C49" s="17" t="s">
        <v>116</v>
      </c>
      <c r="D49" s="16"/>
      <c r="E49" s="16"/>
      <c r="F49" s="16">
        <v>1</v>
      </c>
      <c r="G49" s="17" t="s">
        <v>47</v>
      </c>
      <c r="H49" s="27">
        <v>1600</v>
      </c>
      <c r="I49" s="18">
        <f t="shared" si="7"/>
        <v>1600</v>
      </c>
      <c r="J49" s="16">
        <v>100</v>
      </c>
      <c r="K49" s="16">
        <v>300</v>
      </c>
      <c r="L49" s="16">
        <v>100</v>
      </c>
      <c r="M49" s="17">
        <f t="shared" si="6"/>
        <v>0.003</v>
      </c>
      <c r="N49" s="16">
        <v>3</v>
      </c>
      <c r="O49" s="21">
        <f t="shared" si="4"/>
        <v>0.003</v>
      </c>
      <c r="P49" s="21">
        <f t="shared" si="5"/>
        <v>3</v>
      </c>
    </row>
    <row r="50" s="2" customFormat="1" ht="29.25" customHeight="1" spans="1:16">
      <c r="A50" s="16">
        <v>47</v>
      </c>
      <c r="B50" s="52" t="s">
        <v>86</v>
      </c>
      <c r="C50" s="16" t="s">
        <v>117</v>
      </c>
      <c r="D50" s="16"/>
      <c r="E50" s="16"/>
      <c r="F50" s="16">
        <v>1</v>
      </c>
      <c r="G50" s="17" t="s">
        <v>47</v>
      </c>
      <c r="H50" s="27">
        <v>22000</v>
      </c>
      <c r="I50" s="18">
        <f t="shared" si="7"/>
        <v>22000</v>
      </c>
      <c r="J50" s="16">
        <v>50</v>
      </c>
      <c r="K50" s="16">
        <v>80</v>
      </c>
      <c r="L50" s="16">
        <v>50</v>
      </c>
      <c r="M50" s="17">
        <f t="shared" si="6"/>
        <v>0.0002</v>
      </c>
      <c r="N50" s="16">
        <v>2</v>
      </c>
      <c r="O50" s="21">
        <f t="shared" si="4"/>
        <v>0.0002</v>
      </c>
      <c r="P50" s="21">
        <f t="shared" si="5"/>
        <v>2</v>
      </c>
    </row>
    <row r="51" s="2" customFormat="1" ht="29.25" customHeight="1" spans="1:16">
      <c r="A51" s="16">
        <v>48</v>
      </c>
      <c r="B51" s="52" t="s">
        <v>86</v>
      </c>
      <c r="C51" s="17" t="s">
        <v>118</v>
      </c>
      <c r="D51" s="16"/>
      <c r="E51" s="16"/>
      <c r="F51" s="16">
        <v>3</v>
      </c>
      <c r="G51" s="17" t="s">
        <v>47</v>
      </c>
      <c r="H51" s="27">
        <v>280</v>
      </c>
      <c r="I51" s="18">
        <f t="shared" si="7"/>
        <v>840</v>
      </c>
      <c r="J51" s="16">
        <v>530</v>
      </c>
      <c r="K51" s="16">
        <v>170</v>
      </c>
      <c r="L51" s="16">
        <v>400</v>
      </c>
      <c r="M51" s="17">
        <f t="shared" si="6"/>
        <v>0.03604</v>
      </c>
      <c r="N51" s="16">
        <v>6</v>
      </c>
      <c r="O51" s="21">
        <f t="shared" si="4"/>
        <v>0.10812</v>
      </c>
      <c r="P51" s="21">
        <f t="shared" si="5"/>
        <v>18</v>
      </c>
    </row>
    <row r="52" s="2" customFormat="1" ht="29.25" customHeight="1" spans="1:16">
      <c r="A52" s="16">
        <v>49</v>
      </c>
      <c r="B52" s="52" t="s">
        <v>86</v>
      </c>
      <c r="C52" s="17" t="s">
        <v>119</v>
      </c>
      <c r="D52" s="16"/>
      <c r="E52" s="16"/>
      <c r="F52" s="16">
        <v>15</v>
      </c>
      <c r="G52" s="17" t="s">
        <v>120</v>
      </c>
      <c r="H52" s="27">
        <v>25</v>
      </c>
      <c r="I52" s="18">
        <f t="shared" si="7"/>
        <v>375</v>
      </c>
      <c r="J52" s="16">
        <v>300</v>
      </c>
      <c r="K52" s="16">
        <v>300</v>
      </c>
      <c r="L52" s="16">
        <v>1200</v>
      </c>
      <c r="M52" s="17">
        <f t="shared" si="6"/>
        <v>0.108</v>
      </c>
      <c r="N52" s="16">
        <v>1.5</v>
      </c>
      <c r="O52" s="21">
        <f t="shared" si="4"/>
        <v>1.62</v>
      </c>
      <c r="P52" s="21">
        <f t="shared" si="5"/>
        <v>22.5</v>
      </c>
    </row>
    <row r="53" s="2" customFormat="1" ht="29.25" customHeight="1" spans="1:16">
      <c r="A53" s="16">
        <v>50</v>
      </c>
      <c r="B53" s="52" t="s">
        <v>86</v>
      </c>
      <c r="C53" s="17" t="s">
        <v>121</v>
      </c>
      <c r="D53" s="16" t="s">
        <v>122</v>
      </c>
      <c r="E53" s="16"/>
      <c r="F53" s="16">
        <v>1</v>
      </c>
      <c r="G53" s="17" t="s">
        <v>123</v>
      </c>
      <c r="H53" s="27"/>
      <c r="I53" s="18">
        <f t="shared" si="7"/>
        <v>0</v>
      </c>
      <c r="J53" s="16">
        <v>500</v>
      </c>
      <c r="K53" s="16">
        <v>200</v>
      </c>
      <c r="L53" s="16">
        <v>600</v>
      </c>
      <c r="M53" s="17">
        <f t="shared" si="6"/>
        <v>0.06</v>
      </c>
      <c r="N53" s="16">
        <v>10</v>
      </c>
      <c r="O53" s="21">
        <f t="shared" si="4"/>
        <v>0.06</v>
      </c>
      <c r="P53" s="21">
        <f t="shared" si="5"/>
        <v>10</v>
      </c>
    </row>
    <row r="54" s="2" customFormat="1" ht="29.25" customHeight="1" spans="1:16">
      <c r="A54" s="39">
        <v>51</v>
      </c>
      <c r="B54" s="49" t="s">
        <v>86</v>
      </c>
      <c r="C54" s="41" t="s">
        <v>124</v>
      </c>
      <c r="D54" s="39"/>
      <c r="E54" s="39"/>
      <c r="F54" s="39">
        <v>16</v>
      </c>
      <c r="G54" s="41" t="s">
        <v>125</v>
      </c>
      <c r="H54" s="30">
        <v>20</v>
      </c>
      <c r="I54" s="18">
        <f t="shared" si="7"/>
        <v>320</v>
      </c>
      <c r="J54" s="39">
        <v>300</v>
      </c>
      <c r="K54" s="39">
        <v>400</v>
      </c>
      <c r="L54" s="39">
        <v>300</v>
      </c>
      <c r="M54" s="41">
        <f t="shared" si="6"/>
        <v>0.036</v>
      </c>
      <c r="N54" s="39">
        <v>0.3</v>
      </c>
      <c r="O54" s="42">
        <f t="shared" si="4"/>
        <v>0.576</v>
      </c>
      <c r="P54" s="42">
        <f t="shared" si="5"/>
        <v>4.8</v>
      </c>
    </row>
    <row r="55" s="2" customFormat="1" ht="29.25" customHeight="1" spans="1:16">
      <c r="A55" s="16">
        <v>52</v>
      </c>
      <c r="B55" s="52" t="s">
        <v>86</v>
      </c>
      <c r="C55" s="17" t="s">
        <v>126</v>
      </c>
      <c r="D55" s="16"/>
      <c r="E55" s="16"/>
      <c r="F55" s="16">
        <v>17</v>
      </c>
      <c r="G55" s="17" t="s">
        <v>127</v>
      </c>
      <c r="H55" s="27">
        <v>480</v>
      </c>
      <c r="I55" s="18">
        <f t="shared" si="7"/>
        <v>8160</v>
      </c>
      <c r="J55" s="16">
        <v>300</v>
      </c>
      <c r="K55" s="16">
        <v>200</v>
      </c>
      <c r="L55" s="16">
        <v>200</v>
      </c>
      <c r="M55" s="17">
        <f t="shared" si="6"/>
        <v>0.012</v>
      </c>
      <c r="N55" s="16">
        <v>0.2</v>
      </c>
      <c r="O55" s="21">
        <f t="shared" si="4"/>
        <v>0.204</v>
      </c>
      <c r="P55" s="21">
        <f t="shared" si="5"/>
        <v>3.4</v>
      </c>
    </row>
    <row r="56" s="2" customFormat="1" ht="29.25" customHeight="1" spans="1:16">
      <c r="A56" s="53">
        <v>53</v>
      </c>
      <c r="B56" s="54" t="s">
        <v>128</v>
      </c>
      <c r="C56" s="55" t="s">
        <v>129</v>
      </c>
      <c r="D56" s="53"/>
      <c r="E56" s="56"/>
      <c r="F56" s="53">
        <v>1</v>
      </c>
      <c r="G56" s="17" t="s">
        <v>47</v>
      </c>
      <c r="H56" s="57">
        <v>3000</v>
      </c>
      <c r="I56" s="18">
        <f t="shared" si="7"/>
        <v>3000</v>
      </c>
      <c r="J56" s="27"/>
      <c r="K56" s="27"/>
      <c r="L56" s="16"/>
      <c r="M56" s="17"/>
      <c r="N56" s="16"/>
      <c r="O56" s="21"/>
      <c r="P56" s="21"/>
    </row>
    <row r="57" s="2" customFormat="1" ht="29.25" customHeight="1" spans="1:16">
      <c r="A57" s="16">
        <v>53</v>
      </c>
      <c r="B57" s="58" t="s">
        <v>128</v>
      </c>
      <c r="C57" s="58" t="s">
        <v>130</v>
      </c>
      <c r="D57" s="16"/>
      <c r="E57" s="16"/>
      <c r="F57" s="16">
        <v>1</v>
      </c>
      <c r="G57" s="17" t="s">
        <v>47</v>
      </c>
      <c r="H57" s="27"/>
      <c r="I57" s="18"/>
      <c r="J57" s="16">
        <v>250</v>
      </c>
      <c r="K57" s="16">
        <v>100</v>
      </c>
      <c r="L57" s="16">
        <v>360</v>
      </c>
      <c r="M57" s="17">
        <f t="shared" ref="M57:M84" si="8">(J57*K57*L57)/1000000000</f>
        <v>0.009</v>
      </c>
      <c r="N57" s="16">
        <v>8</v>
      </c>
      <c r="O57" s="21">
        <f t="shared" ref="O57:O62" si="9">F57*M57</f>
        <v>0.009</v>
      </c>
      <c r="P57" s="21">
        <f t="shared" ref="P57:P95" si="10">F57*N57</f>
        <v>8</v>
      </c>
    </row>
    <row r="58" s="2" customFormat="1" ht="29.25" customHeight="1" spans="1:16">
      <c r="A58" s="16">
        <v>54</v>
      </c>
      <c r="B58" s="58" t="s">
        <v>128</v>
      </c>
      <c r="C58" s="58" t="s">
        <v>131</v>
      </c>
      <c r="D58" s="16"/>
      <c r="E58" s="16"/>
      <c r="F58" s="16">
        <v>1</v>
      </c>
      <c r="G58" s="17" t="s">
        <v>47</v>
      </c>
      <c r="H58" s="27"/>
      <c r="I58" s="18"/>
      <c r="J58" s="16">
        <v>180</v>
      </c>
      <c r="K58" s="16">
        <v>200</v>
      </c>
      <c r="L58" s="16">
        <v>200</v>
      </c>
      <c r="M58" s="17">
        <f t="shared" si="8"/>
        <v>0.0072</v>
      </c>
      <c r="N58" s="16">
        <v>1</v>
      </c>
      <c r="O58" s="21">
        <f t="shared" si="9"/>
        <v>0.0072</v>
      </c>
      <c r="P58" s="21">
        <f t="shared" si="10"/>
        <v>1</v>
      </c>
    </row>
    <row r="59" s="2" customFormat="1" ht="29.25" customHeight="1" spans="1:16">
      <c r="A59" s="16">
        <v>55</v>
      </c>
      <c r="B59" s="58" t="s">
        <v>128</v>
      </c>
      <c r="C59" s="58" t="s">
        <v>132</v>
      </c>
      <c r="D59" s="16"/>
      <c r="E59" s="16"/>
      <c r="F59" s="16">
        <v>1</v>
      </c>
      <c r="G59" s="17" t="s">
        <v>47</v>
      </c>
      <c r="H59" s="27"/>
      <c r="I59" s="18"/>
      <c r="J59" s="16">
        <v>300</v>
      </c>
      <c r="K59" s="16">
        <v>200</v>
      </c>
      <c r="L59" s="16">
        <v>300</v>
      </c>
      <c r="M59" s="17">
        <f t="shared" si="8"/>
        <v>0.018</v>
      </c>
      <c r="N59" s="16">
        <v>2</v>
      </c>
      <c r="O59" s="21">
        <f t="shared" si="9"/>
        <v>0.018</v>
      </c>
      <c r="P59" s="21">
        <f t="shared" si="10"/>
        <v>2</v>
      </c>
    </row>
    <row r="60" s="2" customFormat="1" ht="29.25" customHeight="1" spans="1:16">
      <c r="A60" s="16"/>
      <c r="B60" s="58" t="s">
        <v>128</v>
      </c>
      <c r="C60" s="58" t="s">
        <v>133</v>
      </c>
      <c r="D60" s="16"/>
      <c r="E60" s="17"/>
      <c r="F60" s="16">
        <v>1</v>
      </c>
      <c r="G60" s="17" t="s">
        <v>47</v>
      </c>
      <c r="H60" s="27">
        <v>1800</v>
      </c>
      <c r="I60" s="18">
        <f t="shared" ref="I60:I102" si="11">F60*H60</f>
        <v>1800</v>
      </c>
      <c r="J60" s="16">
        <v>300</v>
      </c>
      <c r="K60" s="16">
        <v>100</v>
      </c>
      <c r="L60" s="16">
        <v>100</v>
      </c>
      <c r="M60" s="17">
        <f t="shared" si="8"/>
        <v>0.003</v>
      </c>
      <c r="N60" s="16">
        <v>3</v>
      </c>
      <c r="O60" s="21">
        <f t="shared" si="9"/>
        <v>0.003</v>
      </c>
      <c r="P60" s="21">
        <f t="shared" si="10"/>
        <v>3</v>
      </c>
    </row>
    <row r="61" s="2" customFormat="1" ht="29.25" customHeight="1" spans="1:16">
      <c r="A61" s="16">
        <v>56</v>
      </c>
      <c r="B61" s="13" t="s">
        <v>67</v>
      </c>
      <c r="C61" s="17" t="s">
        <v>134</v>
      </c>
      <c r="D61" s="16" t="s">
        <v>135</v>
      </c>
      <c r="E61" s="17" t="s">
        <v>136</v>
      </c>
      <c r="F61" s="16">
        <v>1</v>
      </c>
      <c r="G61" s="17" t="s">
        <v>47</v>
      </c>
      <c r="H61" s="59">
        <v>720</v>
      </c>
      <c r="I61" s="18">
        <f t="shared" si="11"/>
        <v>720</v>
      </c>
      <c r="J61" s="16">
        <v>300</v>
      </c>
      <c r="K61" s="16">
        <v>200</v>
      </c>
      <c r="L61" s="16">
        <v>200</v>
      </c>
      <c r="M61" s="17">
        <f t="shared" si="8"/>
        <v>0.012</v>
      </c>
      <c r="N61" s="16">
        <v>2.5</v>
      </c>
      <c r="O61" s="21">
        <f t="shared" si="9"/>
        <v>0.012</v>
      </c>
      <c r="P61" s="21">
        <f t="shared" si="10"/>
        <v>2.5</v>
      </c>
    </row>
    <row r="62" s="2" customFormat="1" ht="29.25" customHeight="1" spans="1:16">
      <c r="A62" s="16">
        <v>57</v>
      </c>
      <c r="B62" s="13" t="s">
        <v>67</v>
      </c>
      <c r="C62" s="17" t="s">
        <v>134</v>
      </c>
      <c r="D62" s="16" t="s">
        <v>137</v>
      </c>
      <c r="E62" s="17" t="s">
        <v>136</v>
      </c>
      <c r="F62" s="16">
        <v>1</v>
      </c>
      <c r="G62" s="17" t="s">
        <v>47</v>
      </c>
      <c r="H62" s="59">
        <v>500</v>
      </c>
      <c r="I62" s="18">
        <f t="shared" si="11"/>
        <v>500</v>
      </c>
      <c r="J62" s="16">
        <v>200</v>
      </c>
      <c r="K62" s="16">
        <v>100</v>
      </c>
      <c r="L62" s="16">
        <v>100</v>
      </c>
      <c r="M62" s="17">
        <f t="shared" si="8"/>
        <v>0.002</v>
      </c>
      <c r="N62" s="16">
        <v>2</v>
      </c>
      <c r="O62" s="21">
        <f t="shared" si="9"/>
        <v>0.002</v>
      </c>
      <c r="P62" s="21">
        <f t="shared" si="10"/>
        <v>2</v>
      </c>
    </row>
    <row r="63" s="2" customFormat="1" ht="29.25" customHeight="1" spans="1:16">
      <c r="A63" s="16">
        <v>58</v>
      </c>
      <c r="B63" s="52" t="s">
        <v>86</v>
      </c>
      <c r="C63" s="17" t="s">
        <v>138</v>
      </c>
      <c r="D63" s="16" t="s">
        <v>139</v>
      </c>
      <c r="E63" s="17" t="s">
        <v>140</v>
      </c>
      <c r="F63" s="16">
        <v>120</v>
      </c>
      <c r="G63" s="17" t="s">
        <v>120</v>
      </c>
      <c r="H63" s="27"/>
      <c r="I63" s="18">
        <f t="shared" si="11"/>
        <v>0</v>
      </c>
      <c r="J63" s="16">
        <v>150</v>
      </c>
      <c r="K63" s="16">
        <v>100</v>
      </c>
      <c r="L63" s="16">
        <v>100</v>
      </c>
      <c r="M63" s="17">
        <f t="shared" si="8"/>
        <v>0.0015</v>
      </c>
      <c r="N63" s="16">
        <v>0.15</v>
      </c>
      <c r="O63" s="21">
        <v>0.003</v>
      </c>
      <c r="P63" s="21">
        <f t="shared" si="10"/>
        <v>18</v>
      </c>
    </row>
    <row r="64" s="2" customFormat="1" ht="29.25" customHeight="1" spans="1:16">
      <c r="A64" s="16">
        <v>59</v>
      </c>
      <c r="B64" s="52" t="s">
        <v>86</v>
      </c>
      <c r="C64" s="17" t="s">
        <v>141</v>
      </c>
      <c r="D64" s="16" t="s">
        <v>51</v>
      </c>
      <c r="E64" s="16"/>
      <c r="F64" s="16">
        <v>4</v>
      </c>
      <c r="G64" s="17" t="s">
        <v>120</v>
      </c>
      <c r="H64" s="27">
        <v>280</v>
      </c>
      <c r="I64" s="18">
        <f t="shared" si="11"/>
        <v>1120</v>
      </c>
      <c r="J64" s="16">
        <v>580</v>
      </c>
      <c r="K64" s="16">
        <v>220</v>
      </c>
      <c r="L64" s="16">
        <v>110</v>
      </c>
      <c r="M64" s="17">
        <f t="shared" si="8"/>
        <v>0.014036</v>
      </c>
      <c r="N64" s="16">
        <v>5</v>
      </c>
      <c r="O64" s="21">
        <f t="shared" ref="O64:O84" si="12">F64*M64</f>
        <v>0.056144</v>
      </c>
      <c r="P64" s="21">
        <f t="shared" si="10"/>
        <v>20</v>
      </c>
    </row>
    <row r="65" s="2" customFormat="1" ht="29.25" customHeight="1" spans="1:16">
      <c r="A65" s="16">
        <v>60</v>
      </c>
      <c r="B65" s="49" t="s">
        <v>86</v>
      </c>
      <c r="C65" s="41" t="s">
        <v>142</v>
      </c>
      <c r="D65" s="39" t="s">
        <v>143</v>
      </c>
      <c r="E65" s="39"/>
      <c r="F65" s="39">
        <v>2</v>
      </c>
      <c r="G65" s="41" t="s">
        <v>123</v>
      </c>
      <c r="H65" s="60">
        <v>750</v>
      </c>
      <c r="I65" s="18">
        <f t="shared" si="11"/>
        <v>1500</v>
      </c>
      <c r="J65" s="39">
        <v>200</v>
      </c>
      <c r="K65" s="39">
        <v>100</v>
      </c>
      <c r="L65" s="39">
        <v>100</v>
      </c>
      <c r="M65" s="41">
        <f t="shared" si="8"/>
        <v>0.002</v>
      </c>
      <c r="N65" s="39">
        <v>5</v>
      </c>
      <c r="O65" s="42">
        <f t="shared" si="12"/>
        <v>0.004</v>
      </c>
      <c r="P65" s="42">
        <f t="shared" si="10"/>
        <v>10</v>
      </c>
    </row>
    <row r="66" s="2" customFormat="1" ht="29.25" customHeight="1" spans="1:16">
      <c r="A66" s="16">
        <v>61</v>
      </c>
      <c r="B66" s="61" t="s">
        <v>144</v>
      </c>
      <c r="C66" s="17" t="s">
        <v>145</v>
      </c>
      <c r="D66" s="16"/>
      <c r="E66" s="16"/>
      <c r="F66" s="16">
        <v>1</v>
      </c>
      <c r="G66" s="17" t="s">
        <v>47</v>
      </c>
      <c r="H66" s="27">
        <v>1416.5</v>
      </c>
      <c r="I66" s="18">
        <f t="shared" si="11"/>
        <v>1416.5</v>
      </c>
      <c r="J66" s="16">
        <v>200</v>
      </c>
      <c r="K66" s="16">
        <v>130</v>
      </c>
      <c r="L66" s="16">
        <v>195</v>
      </c>
      <c r="M66" s="17">
        <f t="shared" si="8"/>
        <v>0.00507</v>
      </c>
      <c r="N66" s="16">
        <v>2</v>
      </c>
      <c r="O66" s="21">
        <f t="shared" si="12"/>
        <v>0.00507</v>
      </c>
      <c r="P66" s="21">
        <f t="shared" si="10"/>
        <v>2</v>
      </c>
    </row>
    <row r="67" s="2" customFormat="1" ht="29.25" customHeight="1" spans="1:16">
      <c r="A67" s="16">
        <v>62</v>
      </c>
      <c r="B67" s="61" t="s">
        <v>144</v>
      </c>
      <c r="C67" s="17" t="s">
        <v>146</v>
      </c>
      <c r="D67" s="16"/>
      <c r="E67" s="16"/>
      <c r="F67" s="16">
        <v>2</v>
      </c>
      <c r="G67" s="17" t="s">
        <v>47</v>
      </c>
      <c r="H67" s="27"/>
      <c r="I67" s="18">
        <f t="shared" si="11"/>
        <v>0</v>
      </c>
      <c r="J67" s="16">
        <v>300</v>
      </c>
      <c r="K67" s="16">
        <v>200</v>
      </c>
      <c r="L67" s="16">
        <v>200</v>
      </c>
      <c r="M67" s="17">
        <f t="shared" si="8"/>
        <v>0.012</v>
      </c>
      <c r="N67" s="16">
        <v>1.5</v>
      </c>
      <c r="O67" s="21">
        <f t="shared" si="12"/>
        <v>0.024</v>
      </c>
      <c r="P67" s="21">
        <f t="shared" si="10"/>
        <v>3</v>
      </c>
    </row>
    <row r="68" s="2" customFormat="1" ht="29.25" customHeight="1" spans="1:16">
      <c r="A68" s="16">
        <v>63</v>
      </c>
      <c r="B68" s="61" t="s">
        <v>144</v>
      </c>
      <c r="C68" s="17" t="s">
        <v>147</v>
      </c>
      <c r="D68" s="16"/>
      <c r="E68" s="16"/>
      <c r="F68" s="16">
        <v>3</v>
      </c>
      <c r="G68" s="17" t="s">
        <v>47</v>
      </c>
      <c r="H68" s="27">
        <v>2900</v>
      </c>
      <c r="I68" s="18">
        <f t="shared" si="11"/>
        <v>8700</v>
      </c>
      <c r="J68" s="16">
        <v>500</v>
      </c>
      <c r="K68" s="16">
        <v>150</v>
      </c>
      <c r="L68" s="16">
        <v>500</v>
      </c>
      <c r="M68" s="17">
        <f t="shared" si="8"/>
        <v>0.0375</v>
      </c>
      <c r="N68" s="16">
        <v>5</v>
      </c>
      <c r="O68" s="21">
        <f t="shared" si="12"/>
        <v>0.1125</v>
      </c>
      <c r="P68" s="21">
        <f t="shared" si="10"/>
        <v>15</v>
      </c>
    </row>
    <row r="69" s="2" customFormat="1" ht="29.25" customHeight="1" spans="1:16">
      <c r="A69" s="16">
        <v>64</v>
      </c>
      <c r="B69" s="61" t="s">
        <v>144</v>
      </c>
      <c r="C69" s="17" t="s">
        <v>148</v>
      </c>
      <c r="D69" s="16"/>
      <c r="E69" s="16"/>
      <c r="F69" s="16">
        <v>3</v>
      </c>
      <c r="G69" s="17" t="s">
        <v>18</v>
      </c>
      <c r="H69" s="27">
        <v>2400</v>
      </c>
      <c r="I69" s="18">
        <f t="shared" si="11"/>
        <v>7200</v>
      </c>
      <c r="J69" s="16">
        <v>450</v>
      </c>
      <c r="K69" s="16">
        <v>450</v>
      </c>
      <c r="L69" s="16">
        <v>300</v>
      </c>
      <c r="M69" s="17">
        <f t="shared" si="8"/>
        <v>0.06075</v>
      </c>
      <c r="N69" s="16">
        <v>5</v>
      </c>
      <c r="O69" s="21">
        <f t="shared" si="12"/>
        <v>0.18225</v>
      </c>
      <c r="P69" s="21">
        <f t="shared" si="10"/>
        <v>15</v>
      </c>
    </row>
    <row r="70" s="2" customFormat="1" ht="29.25" customHeight="1" spans="1:16">
      <c r="A70" s="16">
        <v>65</v>
      </c>
      <c r="B70" s="61" t="s">
        <v>144</v>
      </c>
      <c r="C70" s="17" t="s">
        <v>149</v>
      </c>
      <c r="D70" s="16" t="s">
        <v>150</v>
      </c>
      <c r="E70" s="16"/>
      <c r="F70" s="16">
        <v>2</v>
      </c>
      <c r="G70" s="17" t="s">
        <v>120</v>
      </c>
      <c r="H70" s="27">
        <v>69</v>
      </c>
      <c r="I70" s="18">
        <f t="shared" si="11"/>
        <v>138</v>
      </c>
      <c r="J70" s="16">
        <v>200</v>
      </c>
      <c r="K70" s="16">
        <v>100</v>
      </c>
      <c r="L70" s="16">
        <v>60</v>
      </c>
      <c r="M70" s="17">
        <f t="shared" si="8"/>
        <v>0.0012</v>
      </c>
      <c r="N70" s="16">
        <v>0.25</v>
      </c>
      <c r="O70" s="21">
        <f t="shared" si="12"/>
        <v>0.0024</v>
      </c>
      <c r="P70" s="21">
        <f t="shared" si="10"/>
        <v>0.5</v>
      </c>
    </row>
    <row r="71" s="2" customFormat="1" ht="29.25" customHeight="1" spans="1:16">
      <c r="A71" s="16">
        <v>66</v>
      </c>
      <c r="B71" s="61" t="s">
        <v>144</v>
      </c>
      <c r="C71" s="17" t="s">
        <v>151</v>
      </c>
      <c r="D71" s="16"/>
      <c r="E71" s="16"/>
      <c r="F71" s="16">
        <v>3</v>
      </c>
      <c r="G71" s="17" t="s">
        <v>152</v>
      </c>
      <c r="H71" s="27">
        <v>30</v>
      </c>
      <c r="I71" s="18">
        <f t="shared" si="11"/>
        <v>90</v>
      </c>
      <c r="J71" s="16">
        <v>100</v>
      </c>
      <c r="K71" s="16">
        <v>50</v>
      </c>
      <c r="L71" s="16">
        <v>30</v>
      </c>
      <c r="M71" s="17">
        <f t="shared" si="8"/>
        <v>0.00015</v>
      </c>
      <c r="N71" s="16">
        <v>0.1</v>
      </c>
      <c r="O71" s="21">
        <f t="shared" si="12"/>
        <v>0.00045</v>
      </c>
      <c r="P71" s="21">
        <f t="shared" si="10"/>
        <v>0.3</v>
      </c>
    </row>
    <row r="72" s="2" customFormat="1" ht="29.25" customHeight="1" spans="1:16">
      <c r="A72" s="16">
        <v>67</v>
      </c>
      <c r="B72" s="62" t="s">
        <v>144</v>
      </c>
      <c r="C72" s="41" t="s">
        <v>153</v>
      </c>
      <c r="D72" s="39"/>
      <c r="E72" s="39"/>
      <c r="F72" s="39">
        <v>1</v>
      </c>
      <c r="G72" s="41" t="s">
        <v>47</v>
      </c>
      <c r="H72" s="35">
        <v>440</v>
      </c>
      <c r="I72" s="18">
        <f t="shared" si="11"/>
        <v>440</v>
      </c>
      <c r="J72" s="39">
        <v>850</v>
      </c>
      <c r="K72" s="39">
        <v>400</v>
      </c>
      <c r="L72" s="39">
        <v>2500</v>
      </c>
      <c r="M72" s="41">
        <f t="shared" si="8"/>
        <v>0.85</v>
      </c>
      <c r="N72" s="39">
        <v>25</v>
      </c>
      <c r="O72" s="42">
        <f t="shared" si="12"/>
        <v>0.85</v>
      </c>
      <c r="P72" s="42">
        <f t="shared" si="10"/>
        <v>25</v>
      </c>
    </row>
    <row r="73" s="2" customFormat="1" ht="29.25" customHeight="1" spans="1:16">
      <c r="A73" s="16">
        <v>68</v>
      </c>
      <c r="B73" s="62" t="s">
        <v>144</v>
      </c>
      <c r="C73" s="41" t="s">
        <v>154</v>
      </c>
      <c r="D73" s="39"/>
      <c r="E73" s="39"/>
      <c r="F73" s="39">
        <v>7</v>
      </c>
      <c r="G73" s="41" t="s">
        <v>52</v>
      </c>
      <c r="H73" s="35">
        <v>88</v>
      </c>
      <c r="I73" s="18">
        <f t="shared" si="11"/>
        <v>616</v>
      </c>
      <c r="J73" s="39">
        <v>850</v>
      </c>
      <c r="K73" s="39">
        <v>400</v>
      </c>
      <c r="L73" s="39">
        <v>350</v>
      </c>
      <c r="M73" s="41">
        <f t="shared" si="8"/>
        <v>0.119</v>
      </c>
      <c r="N73" s="39">
        <v>10</v>
      </c>
      <c r="O73" s="42">
        <f t="shared" si="12"/>
        <v>0.833</v>
      </c>
      <c r="P73" s="42">
        <f t="shared" si="10"/>
        <v>70</v>
      </c>
    </row>
    <row r="74" s="2" customFormat="1" ht="29.25" customHeight="1" spans="1:16">
      <c r="A74" s="16">
        <v>69</v>
      </c>
      <c r="B74" s="62" t="s">
        <v>144</v>
      </c>
      <c r="C74" s="41" t="s">
        <v>155</v>
      </c>
      <c r="D74" s="39"/>
      <c r="E74" s="39"/>
      <c r="F74" s="39">
        <v>6</v>
      </c>
      <c r="G74" s="41" t="s">
        <v>47</v>
      </c>
      <c r="H74" s="59">
        <v>200</v>
      </c>
      <c r="I74" s="18">
        <f t="shared" si="11"/>
        <v>1200</v>
      </c>
      <c r="J74" s="39">
        <v>1200</v>
      </c>
      <c r="K74" s="39">
        <v>600</v>
      </c>
      <c r="L74" s="39">
        <v>700</v>
      </c>
      <c r="M74" s="41">
        <f t="shared" si="8"/>
        <v>0.504</v>
      </c>
      <c r="N74" s="39">
        <v>35</v>
      </c>
      <c r="O74" s="42">
        <f t="shared" si="12"/>
        <v>3.024</v>
      </c>
      <c r="P74" s="42">
        <f t="shared" si="10"/>
        <v>210</v>
      </c>
    </row>
    <row r="75" s="2" customFormat="1" ht="29.25" customHeight="1" spans="1:16">
      <c r="A75" s="16">
        <v>70</v>
      </c>
      <c r="B75" s="62" t="s">
        <v>144</v>
      </c>
      <c r="C75" s="41" t="s">
        <v>156</v>
      </c>
      <c r="D75" s="39"/>
      <c r="E75" s="39"/>
      <c r="F75" s="39">
        <v>1</v>
      </c>
      <c r="G75" s="41" t="s">
        <v>47</v>
      </c>
      <c r="H75" s="35">
        <v>628</v>
      </c>
      <c r="I75" s="18">
        <f t="shared" si="11"/>
        <v>628</v>
      </c>
      <c r="J75" s="39">
        <v>3000</v>
      </c>
      <c r="K75" s="39">
        <v>1200</v>
      </c>
      <c r="L75" s="39">
        <v>700</v>
      </c>
      <c r="M75" s="41">
        <f t="shared" si="8"/>
        <v>2.52</v>
      </c>
      <c r="N75" s="39">
        <v>61</v>
      </c>
      <c r="O75" s="42">
        <f t="shared" si="12"/>
        <v>2.52</v>
      </c>
      <c r="P75" s="42">
        <f t="shared" si="10"/>
        <v>61</v>
      </c>
    </row>
    <row r="76" s="2" customFormat="1" ht="29.25" customHeight="1" spans="1:16">
      <c r="A76" s="16">
        <v>71</v>
      </c>
      <c r="B76" s="62" t="s">
        <v>144</v>
      </c>
      <c r="C76" s="41" t="s">
        <v>157</v>
      </c>
      <c r="D76" s="39"/>
      <c r="E76" s="39"/>
      <c r="F76" s="39">
        <v>7</v>
      </c>
      <c r="G76" s="41" t="s">
        <v>158</v>
      </c>
      <c r="H76" s="35"/>
      <c r="I76" s="18">
        <f t="shared" si="11"/>
        <v>0</v>
      </c>
      <c r="J76" s="39">
        <v>500</v>
      </c>
      <c r="K76" s="39">
        <v>500</v>
      </c>
      <c r="L76" s="39">
        <v>800</v>
      </c>
      <c r="M76" s="41">
        <f t="shared" si="8"/>
        <v>0.2</v>
      </c>
      <c r="N76" s="39">
        <v>26</v>
      </c>
      <c r="O76" s="42">
        <f t="shared" si="12"/>
        <v>1.4</v>
      </c>
      <c r="P76" s="42">
        <f t="shared" si="10"/>
        <v>182</v>
      </c>
    </row>
    <row r="77" s="2" customFormat="1" ht="29.25" customHeight="1" spans="1:16">
      <c r="A77" s="16">
        <v>72</v>
      </c>
      <c r="B77" s="61" t="s">
        <v>144</v>
      </c>
      <c r="C77" s="17" t="s">
        <v>159</v>
      </c>
      <c r="D77" s="16" t="s">
        <v>160</v>
      </c>
      <c r="E77" s="16"/>
      <c r="F77" s="16">
        <v>1</v>
      </c>
      <c r="G77" s="17" t="s">
        <v>47</v>
      </c>
      <c r="H77" s="27">
        <v>212</v>
      </c>
      <c r="I77" s="18">
        <f t="shared" si="11"/>
        <v>212</v>
      </c>
      <c r="J77" s="16">
        <v>2200</v>
      </c>
      <c r="K77" s="16">
        <v>500</v>
      </c>
      <c r="L77" s="16">
        <v>500</v>
      </c>
      <c r="M77" s="17">
        <f t="shared" si="8"/>
        <v>0.55</v>
      </c>
      <c r="N77" s="16">
        <v>21</v>
      </c>
      <c r="O77" s="21">
        <f t="shared" si="12"/>
        <v>0.55</v>
      </c>
      <c r="P77" s="21">
        <f t="shared" si="10"/>
        <v>21</v>
      </c>
    </row>
    <row r="78" s="2" customFormat="1" ht="29.25" customHeight="1" spans="1:16">
      <c r="A78" s="16">
        <v>73</v>
      </c>
      <c r="B78" s="13" t="s">
        <v>67</v>
      </c>
      <c r="C78" s="17" t="s">
        <v>161</v>
      </c>
      <c r="D78" s="16"/>
      <c r="E78" s="16"/>
      <c r="F78" s="16">
        <v>1</v>
      </c>
      <c r="G78" s="17" t="s">
        <v>47</v>
      </c>
      <c r="H78" s="27">
        <v>255</v>
      </c>
      <c r="I78" s="18">
        <f t="shared" si="11"/>
        <v>255</v>
      </c>
      <c r="J78" s="16">
        <v>2000</v>
      </c>
      <c r="K78" s="16">
        <v>400</v>
      </c>
      <c r="L78" s="16">
        <v>400</v>
      </c>
      <c r="M78" s="17">
        <f t="shared" si="8"/>
        <v>0.32</v>
      </c>
      <c r="N78" s="16">
        <v>15</v>
      </c>
      <c r="O78" s="21">
        <f t="shared" si="12"/>
        <v>0.32</v>
      </c>
      <c r="P78" s="21">
        <f t="shared" si="10"/>
        <v>15</v>
      </c>
    </row>
    <row r="79" s="2" customFormat="1" ht="29.25" customHeight="1" spans="1:16">
      <c r="A79" s="16">
        <v>74</v>
      </c>
      <c r="B79" s="13" t="s">
        <v>67</v>
      </c>
      <c r="C79" s="16" t="s">
        <v>162</v>
      </c>
      <c r="D79" s="16" t="s">
        <v>163</v>
      </c>
      <c r="E79" s="16"/>
      <c r="F79" s="16">
        <v>2</v>
      </c>
      <c r="G79" s="17" t="s">
        <v>164</v>
      </c>
      <c r="H79" s="27">
        <v>335</v>
      </c>
      <c r="I79" s="18">
        <f t="shared" si="11"/>
        <v>670</v>
      </c>
      <c r="J79" s="16">
        <v>450</v>
      </c>
      <c r="K79" s="16">
        <v>450</v>
      </c>
      <c r="L79" s="16">
        <v>450</v>
      </c>
      <c r="M79" s="17">
        <f t="shared" si="8"/>
        <v>0.091125</v>
      </c>
      <c r="N79" s="16">
        <v>1.6</v>
      </c>
      <c r="O79" s="21">
        <f t="shared" si="12"/>
        <v>0.18225</v>
      </c>
      <c r="P79" s="21">
        <f t="shared" si="10"/>
        <v>3.2</v>
      </c>
    </row>
    <row r="80" s="2" customFormat="1" ht="29.25" customHeight="1" spans="1:16">
      <c r="A80" s="16">
        <v>75</v>
      </c>
      <c r="B80" s="13" t="s">
        <v>67</v>
      </c>
      <c r="C80" s="16" t="s">
        <v>165</v>
      </c>
      <c r="D80" s="16" t="s">
        <v>166</v>
      </c>
      <c r="E80" s="16"/>
      <c r="F80" s="16">
        <v>1</v>
      </c>
      <c r="G80" s="17" t="s">
        <v>164</v>
      </c>
      <c r="H80" s="59">
        <v>200</v>
      </c>
      <c r="I80" s="18">
        <f t="shared" si="11"/>
        <v>200</v>
      </c>
      <c r="J80" s="16">
        <v>320</v>
      </c>
      <c r="K80" s="16">
        <v>30</v>
      </c>
      <c r="L80" s="16">
        <v>200</v>
      </c>
      <c r="M80" s="17">
        <f t="shared" si="8"/>
        <v>0.00192</v>
      </c>
      <c r="N80" s="16">
        <v>1.1</v>
      </c>
      <c r="O80" s="21">
        <f t="shared" si="12"/>
        <v>0.00192</v>
      </c>
      <c r="P80" s="21">
        <f t="shared" si="10"/>
        <v>1.1</v>
      </c>
    </row>
    <row r="81" s="2" customFormat="1" ht="29.25" customHeight="1" spans="1:16">
      <c r="A81" s="16">
        <v>76</v>
      </c>
      <c r="B81" s="13" t="s">
        <v>67</v>
      </c>
      <c r="C81" s="17" t="s">
        <v>167</v>
      </c>
      <c r="D81" s="16"/>
      <c r="E81" s="16"/>
      <c r="F81" s="16">
        <v>1</v>
      </c>
      <c r="G81" s="17" t="s">
        <v>158</v>
      </c>
      <c r="H81" s="27">
        <v>720</v>
      </c>
      <c r="I81" s="18">
        <f t="shared" si="11"/>
        <v>720</v>
      </c>
      <c r="J81" s="16">
        <v>500</v>
      </c>
      <c r="K81" s="16">
        <v>120</v>
      </c>
      <c r="L81" s="16">
        <v>80</v>
      </c>
      <c r="M81" s="17">
        <f t="shared" si="8"/>
        <v>0.0048</v>
      </c>
      <c r="N81" s="16">
        <v>1.4</v>
      </c>
      <c r="O81" s="21">
        <f t="shared" si="12"/>
        <v>0.0048</v>
      </c>
      <c r="P81" s="21">
        <f t="shared" si="10"/>
        <v>1.4</v>
      </c>
    </row>
    <row r="82" s="2" customFormat="1" ht="29.25" customHeight="1" spans="1:16">
      <c r="A82" s="16">
        <v>77</v>
      </c>
      <c r="B82" s="40" t="s">
        <v>67</v>
      </c>
      <c r="C82" s="41" t="s">
        <v>168</v>
      </c>
      <c r="D82" s="50" t="s">
        <v>169</v>
      </c>
      <c r="E82" s="39"/>
      <c r="F82" s="39">
        <v>16</v>
      </c>
      <c r="G82" s="41" t="s">
        <v>120</v>
      </c>
      <c r="H82" s="59">
        <v>13</v>
      </c>
      <c r="I82" s="18">
        <f t="shared" si="11"/>
        <v>208</v>
      </c>
      <c r="J82" s="39">
        <v>750</v>
      </c>
      <c r="K82" s="39">
        <v>30</v>
      </c>
      <c r="L82" s="39">
        <v>30</v>
      </c>
      <c r="M82" s="41">
        <f t="shared" si="8"/>
        <v>0.000675</v>
      </c>
      <c r="N82" s="39">
        <v>1.1</v>
      </c>
      <c r="O82" s="42">
        <f t="shared" si="12"/>
        <v>0.0108</v>
      </c>
      <c r="P82" s="42">
        <f t="shared" si="10"/>
        <v>17.6</v>
      </c>
    </row>
    <row r="83" s="2" customFormat="1" ht="29.25" customHeight="1" spans="1:16">
      <c r="A83" s="16">
        <v>78</v>
      </c>
      <c r="B83" s="40" t="s">
        <v>67</v>
      </c>
      <c r="C83" s="41" t="s">
        <v>168</v>
      </c>
      <c r="D83" s="39" t="s">
        <v>170</v>
      </c>
      <c r="E83" s="39"/>
      <c r="F83" s="39">
        <v>11</v>
      </c>
      <c r="G83" s="41" t="s">
        <v>120</v>
      </c>
      <c r="H83" s="59">
        <v>6</v>
      </c>
      <c r="I83" s="18">
        <f t="shared" si="11"/>
        <v>66</v>
      </c>
      <c r="J83" s="39">
        <v>450</v>
      </c>
      <c r="K83" s="39">
        <v>25</v>
      </c>
      <c r="L83" s="39">
        <v>25</v>
      </c>
      <c r="M83" s="41">
        <f t="shared" si="8"/>
        <v>0.00028125</v>
      </c>
      <c r="N83" s="39">
        <v>0.8</v>
      </c>
      <c r="O83" s="42">
        <f t="shared" si="12"/>
        <v>0.00309375</v>
      </c>
      <c r="P83" s="42">
        <f t="shared" si="10"/>
        <v>8.8</v>
      </c>
    </row>
    <row r="84" s="2" customFormat="1" ht="29.25" customHeight="1" spans="1:16">
      <c r="A84" s="16">
        <v>79</v>
      </c>
      <c r="B84" s="13" t="s">
        <v>67</v>
      </c>
      <c r="C84" s="17" t="s">
        <v>171</v>
      </c>
      <c r="D84" s="16" t="s">
        <v>172</v>
      </c>
      <c r="E84" s="16"/>
      <c r="F84" s="16">
        <v>2</v>
      </c>
      <c r="G84" s="17" t="s">
        <v>47</v>
      </c>
      <c r="H84" s="59">
        <v>138</v>
      </c>
      <c r="I84" s="18">
        <f t="shared" si="11"/>
        <v>276</v>
      </c>
      <c r="J84" s="16">
        <v>100</v>
      </c>
      <c r="K84" s="16">
        <v>100</v>
      </c>
      <c r="L84" s="16">
        <v>120</v>
      </c>
      <c r="M84" s="17">
        <f t="shared" si="8"/>
        <v>0.0012</v>
      </c>
      <c r="N84" s="16">
        <v>0.3</v>
      </c>
      <c r="O84" s="21">
        <f t="shared" si="12"/>
        <v>0.0024</v>
      </c>
      <c r="P84" s="21">
        <f t="shared" si="10"/>
        <v>0.6</v>
      </c>
    </row>
    <row r="85" s="2" customFormat="1" ht="29.25" customHeight="1" spans="1:16">
      <c r="A85" s="16">
        <v>80</v>
      </c>
      <c r="B85" s="13" t="s">
        <v>67</v>
      </c>
      <c r="C85" s="17" t="s">
        <v>173</v>
      </c>
      <c r="D85" s="16"/>
      <c r="E85" s="16"/>
      <c r="F85" s="16">
        <v>4</v>
      </c>
      <c r="G85" s="17" t="s">
        <v>152</v>
      </c>
      <c r="H85" s="59">
        <v>25</v>
      </c>
      <c r="I85" s="18">
        <f t="shared" si="11"/>
        <v>100</v>
      </c>
      <c r="J85" s="16"/>
      <c r="K85" s="16"/>
      <c r="L85" s="16"/>
      <c r="M85" s="17"/>
      <c r="N85" s="16">
        <v>0.08</v>
      </c>
      <c r="O85" s="21"/>
      <c r="P85" s="21">
        <f t="shared" si="10"/>
        <v>0.32</v>
      </c>
    </row>
    <row r="86" s="2" customFormat="1" ht="29.25" customHeight="1" spans="1:16">
      <c r="A86" s="16">
        <v>81</v>
      </c>
      <c r="B86" s="13" t="s">
        <v>67</v>
      </c>
      <c r="C86" s="17" t="s">
        <v>174</v>
      </c>
      <c r="D86" s="16"/>
      <c r="E86" s="16"/>
      <c r="F86" s="16">
        <v>6</v>
      </c>
      <c r="G86" s="17" t="s">
        <v>152</v>
      </c>
      <c r="H86" s="59">
        <v>20</v>
      </c>
      <c r="I86" s="18">
        <f t="shared" si="11"/>
        <v>120</v>
      </c>
      <c r="J86" s="16"/>
      <c r="K86" s="16"/>
      <c r="L86" s="16"/>
      <c r="M86" s="17"/>
      <c r="N86" s="16">
        <v>0.05</v>
      </c>
      <c r="O86" s="21"/>
      <c r="P86" s="21">
        <f t="shared" si="10"/>
        <v>0.3</v>
      </c>
    </row>
    <row r="87" s="2" customFormat="1" ht="29.25" customHeight="1" spans="1:16">
      <c r="A87" s="16">
        <v>82</v>
      </c>
      <c r="B87" s="13" t="s">
        <v>67</v>
      </c>
      <c r="C87" s="17" t="s">
        <v>175</v>
      </c>
      <c r="D87" s="16"/>
      <c r="E87" s="16"/>
      <c r="F87" s="16">
        <v>1</v>
      </c>
      <c r="G87" s="17" t="s">
        <v>158</v>
      </c>
      <c r="H87" s="30">
        <v>80</v>
      </c>
      <c r="I87" s="18">
        <f t="shared" si="11"/>
        <v>80</v>
      </c>
      <c r="J87" s="16"/>
      <c r="K87" s="16"/>
      <c r="L87" s="16"/>
      <c r="M87" s="17"/>
      <c r="N87" s="16">
        <v>1</v>
      </c>
      <c r="O87" s="21"/>
      <c r="P87" s="21">
        <f t="shared" si="10"/>
        <v>1</v>
      </c>
    </row>
    <row r="88" s="2" customFormat="1" ht="29.25" customHeight="1" spans="1:16">
      <c r="A88" s="16">
        <v>83</v>
      </c>
      <c r="B88" s="13" t="s">
        <v>67</v>
      </c>
      <c r="C88" s="17" t="s">
        <v>176</v>
      </c>
      <c r="D88" s="16" t="s">
        <v>177</v>
      </c>
      <c r="E88" s="16"/>
      <c r="F88" s="16">
        <v>4</v>
      </c>
      <c r="G88" s="17" t="s">
        <v>120</v>
      </c>
      <c r="H88" s="59">
        <v>80</v>
      </c>
      <c r="I88" s="18">
        <f t="shared" si="11"/>
        <v>320</v>
      </c>
      <c r="J88" s="16"/>
      <c r="K88" s="16"/>
      <c r="L88" s="16"/>
      <c r="M88" s="17"/>
      <c r="N88" s="16">
        <v>0.3</v>
      </c>
      <c r="O88" s="21"/>
      <c r="P88" s="21">
        <f t="shared" si="10"/>
        <v>1.2</v>
      </c>
    </row>
    <row r="89" s="2" customFormat="1" ht="29.25" customHeight="1" spans="1:16">
      <c r="A89" s="16">
        <v>84</v>
      </c>
      <c r="B89" s="13" t="s">
        <v>67</v>
      </c>
      <c r="C89" s="17" t="s">
        <v>178</v>
      </c>
      <c r="D89" s="16" t="s">
        <v>179</v>
      </c>
      <c r="E89" s="16"/>
      <c r="F89" s="16">
        <v>10</v>
      </c>
      <c r="G89" s="17" t="s">
        <v>120</v>
      </c>
      <c r="H89" s="59">
        <v>19</v>
      </c>
      <c r="I89" s="18">
        <f t="shared" si="11"/>
        <v>190</v>
      </c>
      <c r="J89" s="16"/>
      <c r="K89" s="16"/>
      <c r="L89" s="16"/>
      <c r="M89" s="17"/>
      <c r="N89" s="16">
        <v>0.15</v>
      </c>
      <c r="O89" s="21"/>
      <c r="P89" s="21">
        <f t="shared" si="10"/>
        <v>1.5</v>
      </c>
    </row>
    <row r="90" s="2" customFormat="1" ht="29.25" customHeight="1" spans="1:16">
      <c r="A90" s="16">
        <v>85</v>
      </c>
      <c r="B90" s="13" t="s">
        <v>67</v>
      </c>
      <c r="C90" s="17" t="s">
        <v>178</v>
      </c>
      <c r="D90" s="16" t="s">
        <v>180</v>
      </c>
      <c r="E90" s="16"/>
      <c r="F90" s="16">
        <v>16</v>
      </c>
      <c r="G90" s="17" t="s">
        <v>120</v>
      </c>
      <c r="H90" s="59">
        <v>8</v>
      </c>
      <c r="I90" s="18">
        <f t="shared" si="11"/>
        <v>128</v>
      </c>
      <c r="J90" s="16"/>
      <c r="K90" s="16"/>
      <c r="L90" s="16"/>
      <c r="M90" s="17"/>
      <c r="N90" s="16">
        <v>0.13</v>
      </c>
      <c r="O90" s="21"/>
      <c r="P90" s="21">
        <f t="shared" si="10"/>
        <v>2.08</v>
      </c>
    </row>
    <row r="91" s="2" customFormat="1" ht="29.25" customHeight="1" spans="1:16">
      <c r="A91" s="16">
        <v>86</v>
      </c>
      <c r="B91" s="13" t="s">
        <v>67</v>
      </c>
      <c r="C91" s="17" t="s">
        <v>181</v>
      </c>
      <c r="D91" s="16"/>
      <c r="E91" s="17" t="s">
        <v>182</v>
      </c>
      <c r="F91" s="16">
        <v>1</v>
      </c>
      <c r="G91" s="17" t="s">
        <v>18</v>
      </c>
      <c r="H91" s="27">
        <v>7000</v>
      </c>
      <c r="I91" s="18">
        <f t="shared" si="11"/>
        <v>7000</v>
      </c>
      <c r="J91" s="16">
        <v>200</v>
      </c>
      <c r="K91" s="16">
        <v>100</v>
      </c>
      <c r="L91" s="16">
        <v>100</v>
      </c>
      <c r="M91" s="17">
        <f t="shared" ref="M91:M96" si="13">(J91*K91*L91)/1000000000</f>
        <v>0.002</v>
      </c>
      <c r="N91" s="16">
        <v>1.5</v>
      </c>
      <c r="O91" s="21">
        <f t="shared" ref="O91:O96" si="14">F91*M91</f>
        <v>0.002</v>
      </c>
      <c r="P91" s="21">
        <f t="shared" si="10"/>
        <v>1.5</v>
      </c>
    </row>
    <row r="92" s="2" customFormat="1" ht="29.25" customHeight="1" spans="1:16">
      <c r="A92" s="16">
        <v>87</v>
      </c>
      <c r="B92" s="52" t="s">
        <v>86</v>
      </c>
      <c r="C92" s="17" t="s">
        <v>183</v>
      </c>
      <c r="D92" s="16" t="s">
        <v>184</v>
      </c>
      <c r="E92" s="16"/>
      <c r="F92" s="16">
        <v>1</v>
      </c>
      <c r="G92" s="17" t="s">
        <v>123</v>
      </c>
      <c r="H92" s="27"/>
      <c r="I92" s="18">
        <f t="shared" si="11"/>
        <v>0</v>
      </c>
      <c r="J92" s="16">
        <v>300</v>
      </c>
      <c r="K92" s="16">
        <v>100</v>
      </c>
      <c r="L92" s="16">
        <v>100</v>
      </c>
      <c r="M92" s="17">
        <f t="shared" si="13"/>
        <v>0.003</v>
      </c>
      <c r="N92" s="16">
        <v>4</v>
      </c>
      <c r="O92" s="21">
        <f t="shared" si="14"/>
        <v>0.003</v>
      </c>
      <c r="P92" s="21">
        <f t="shared" si="10"/>
        <v>4</v>
      </c>
    </row>
    <row r="93" s="2" customFormat="1" ht="29.25" customHeight="1" spans="1:16">
      <c r="A93" s="16">
        <v>88</v>
      </c>
      <c r="B93" s="49" t="s">
        <v>86</v>
      </c>
      <c r="C93" s="41" t="s">
        <v>185</v>
      </c>
      <c r="D93" s="39"/>
      <c r="E93" s="39"/>
      <c r="F93" s="39">
        <v>3</v>
      </c>
      <c r="G93" s="41" t="s">
        <v>52</v>
      </c>
      <c r="H93" s="35"/>
      <c r="I93" s="18">
        <f t="shared" si="11"/>
        <v>0</v>
      </c>
      <c r="J93" s="39">
        <v>500</v>
      </c>
      <c r="K93" s="39">
        <v>200</v>
      </c>
      <c r="L93" s="39">
        <v>200</v>
      </c>
      <c r="M93" s="41">
        <f t="shared" si="13"/>
        <v>0.02</v>
      </c>
      <c r="N93" s="39">
        <v>9</v>
      </c>
      <c r="O93" s="42">
        <f t="shared" si="14"/>
        <v>0.06</v>
      </c>
      <c r="P93" s="42">
        <f t="shared" si="10"/>
        <v>27</v>
      </c>
    </row>
    <row r="94" s="2" customFormat="1" ht="29.25" customHeight="1" spans="1:16">
      <c r="A94" s="16">
        <v>89</v>
      </c>
      <c r="B94" s="41" t="s">
        <v>101</v>
      </c>
      <c r="C94" s="41" t="s">
        <v>186</v>
      </c>
      <c r="D94" s="39" t="s">
        <v>187</v>
      </c>
      <c r="E94" s="39"/>
      <c r="F94" s="39">
        <v>2</v>
      </c>
      <c r="G94" s="41" t="s">
        <v>104</v>
      </c>
      <c r="H94" s="35"/>
      <c r="I94" s="18">
        <f t="shared" si="11"/>
        <v>0</v>
      </c>
      <c r="J94" s="39">
        <v>400</v>
      </c>
      <c r="K94" s="39">
        <v>400</v>
      </c>
      <c r="L94" s="39">
        <v>500</v>
      </c>
      <c r="M94" s="41">
        <f t="shared" si="13"/>
        <v>0.08</v>
      </c>
      <c r="N94" s="39">
        <v>20</v>
      </c>
      <c r="O94" s="42">
        <f t="shared" si="14"/>
        <v>0.16</v>
      </c>
      <c r="P94" s="42">
        <f t="shared" si="10"/>
        <v>40</v>
      </c>
    </row>
    <row r="95" s="2" customFormat="1" ht="29.25" customHeight="1" spans="1:16">
      <c r="A95" s="16">
        <v>90</v>
      </c>
      <c r="B95" s="41" t="s">
        <v>101</v>
      </c>
      <c r="C95" s="41" t="s">
        <v>188</v>
      </c>
      <c r="D95" s="39" t="s">
        <v>189</v>
      </c>
      <c r="E95" s="39"/>
      <c r="F95" s="39">
        <v>1</v>
      </c>
      <c r="G95" s="41" t="s">
        <v>104</v>
      </c>
      <c r="H95" s="35"/>
      <c r="I95" s="18">
        <f t="shared" si="11"/>
        <v>0</v>
      </c>
      <c r="J95" s="39">
        <v>400</v>
      </c>
      <c r="K95" s="39">
        <v>400</v>
      </c>
      <c r="L95" s="39">
        <v>500</v>
      </c>
      <c r="M95" s="41">
        <f t="shared" si="13"/>
        <v>0.08</v>
      </c>
      <c r="N95" s="39">
        <v>20</v>
      </c>
      <c r="O95" s="42">
        <f t="shared" si="14"/>
        <v>0.08</v>
      </c>
      <c r="P95" s="42">
        <f t="shared" si="10"/>
        <v>20</v>
      </c>
    </row>
    <row r="96" s="2" customFormat="1" ht="29.25" customHeight="1" spans="1:16">
      <c r="A96" s="16">
        <v>91</v>
      </c>
      <c r="B96" s="13" t="s">
        <v>67</v>
      </c>
      <c r="C96" s="16" t="s">
        <v>190</v>
      </c>
      <c r="D96" s="16" t="s">
        <v>191</v>
      </c>
      <c r="E96" s="17" t="s">
        <v>192</v>
      </c>
      <c r="F96" s="16">
        <v>40</v>
      </c>
      <c r="G96" s="17" t="s">
        <v>22</v>
      </c>
      <c r="H96" s="27"/>
      <c r="I96" s="18">
        <f t="shared" si="11"/>
        <v>0</v>
      </c>
      <c r="J96" s="16">
        <v>3800</v>
      </c>
      <c r="K96" s="16">
        <v>200</v>
      </c>
      <c r="L96" s="16">
        <v>200</v>
      </c>
      <c r="M96" s="17">
        <f t="shared" si="13"/>
        <v>0.152</v>
      </c>
      <c r="N96" s="16">
        <v>16</v>
      </c>
      <c r="O96" s="21">
        <f t="shared" si="14"/>
        <v>6.08</v>
      </c>
      <c r="P96" s="21"/>
    </row>
    <row r="97" s="2" customFormat="1" ht="29.25" customHeight="1" spans="1:17">
      <c r="A97" s="16">
        <v>92</v>
      </c>
      <c r="B97" s="13" t="s">
        <v>67</v>
      </c>
      <c r="C97" s="17" t="s">
        <v>193</v>
      </c>
      <c r="D97" s="16" t="s">
        <v>194</v>
      </c>
      <c r="E97" s="16"/>
      <c r="F97" s="16">
        <v>4000</v>
      </c>
      <c r="G97" s="17" t="s">
        <v>52</v>
      </c>
      <c r="H97" s="27"/>
      <c r="I97" s="18">
        <f t="shared" si="11"/>
        <v>0</v>
      </c>
      <c r="J97" s="16">
        <v>600</v>
      </c>
      <c r="K97" s="16">
        <v>600</v>
      </c>
      <c r="L97" s="16">
        <v>600</v>
      </c>
      <c r="M97" s="17"/>
      <c r="N97" s="16"/>
      <c r="O97" s="21"/>
      <c r="P97" s="21"/>
    </row>
    <row r="98" s="2" customFormat="1" ht="29.25" customHeight="1" spans="1:17">
      <c r="A98" s="16">
        <v>93</v>
      </c>
      <c r="B98" s="49" t="s">
        <v>195</v>
      </c>
      <c r="C98" s="41" t="s">
        <v>196</v>
      </c>
      <c r="D98" s="39"/>
      <c r="E98" s="39"/>
      <c r="F98" s="39">
        <v>1</v>
      </c>
      <c r="G98" s="41" t="s">
        <v>18</v>
      </c>
      <c r="H98" s="35">
        <v>850</v>
      </c>
      <c r="I98" s="18">
        <f t="shared" si="11"/>
        <v>850</v>
      </c>
      <c r="J98" s="39">
        <v>1200</v>
      </c>
      <c r="K98" s="39">
        <v>800</v>
      </c>
      <c r="L98" s="39">
        <v>1950</v>
      </c>
      <c r="M98" s="41">
        <f t="shared" ref="M98:M100" si="15">(J98*K98*L98)/1000000000</f>
        <v>1.872</v>
      </c>
      <c r="N98" s="39">
        <v>256</v>
      </c>
      <c r="O98" s="42">
        <f t="shared" ref="O98:O100" si="16">F98*M98</f>
        <v>1.872</v>
      </c>
      <c r="P98" s="42">
        <f t="shared" ref="P98:P100" si="17">F98*N98</f>
        <v>256</v>
      </c>
    </row>
    <row r="99" s="2" customFormat="1" ht="29.25" customHeight="1" spans="1:17">
      <c r="A99" s="16">
        <v>94</v>
      </c>
      <c r="B99" s="49" t="s">
        <v>195</v>
      </c>
      <c r="C99" s="41" t="s">
        <v>197</v>
      </c>
      <c r="D99" s="39"/>
      <c r="E99" s="39"/>
      <c r="F99" s="39">
        <v>1</v>
      </c>
      <c r="G99" s="41" t="s">
        <v>47</v>
      </c>
      <c r="H99" s="35"/>
      <c r="I99" s="18">
        <f t="shared" si="11"/>
        <v>0</v>
      </c>
      <c r="J99" s="39">
        <v>100</v>
      </c>
      <c r="K99" s="39">
        <v>600</v>
      </c>
      <c r="L99" s="39">
        <v>900</v>
      </c>
      <c r="M99" s="41">
        <f t="shared" si="15"/>
        <v>0.054</v>
      </c>
      <c r="N99" s="39">
        <v>20</v>
      </c>
      <c r="O99" s="42">
        <f t="shared" si="16"/>
        <v>0.054</v>
      </c>
      <c r="P99" s="42">
        <f t="shared" si="17"/>
        <v>20</v>
      </c>
    </row>
    <row r="100" s="2" customFormat="1" ht="29.25" customHeight="1" spans="1:17">
      <c r="A100" s="63">
        <v>95</v>
      </c>
      <c r="B100" s="64" t="s">
        <v>195</v>
      </c>
      <c r="C100" s="65" t="s">
        <v>198</v>
      </c>
      <c r="D100" s="66"/>
      <c r="E100" s="66"/>
      <c r="F100" s="66">
        <v>1</v>
      </c>
      <c r="G100" s="65" t="s">
        <v>18</v>
      </c>
      <c r="H100" s="67"/>
      <c r="I100" s="68">
        <f t="shared" si="11"/>
        <v>0</v>
      </c>
      <c r="J100" s="66">
        <v>420</v>
      </c>
      <c r="K100" s="66">
        <v>520</v>
      </c>
      <c r="L100" s="66">
        <v>680</v>
      </c>
      <c r="M100" s="65">
        <f t="shared" si="15"/>
        <v>0.148512</v>
      </c>
      <c r="N100" s="66">
        <v>14</v>
      </c>
      <c r="O100" s="69">
        <f t="shared" si="16"/>
        <v>0.148512</v>
      </c>
      <c r="P100" s="69">
        <f t="shared" si="17"/>
        <v>14</v>
      </c>
    </row>
    <row r="101" s="3" customFormat="1" ht="29.25" customHeight="1" spans="1:17">
      <c r="A101" s="16">
        <v>96</v>
      </c>
      <c r="B101" s="16"/>
      <c r="C101" s="17" t="s">
        <v>199</v>
      </c>
      <c r="D101" s="16"/>
      <c r="E101" s="16"/>
      <c r="F101" s="16">
        <v>1</v>
      </c>
      <c r="G101" s="17" t="s">
        <v>18</v>
      </c>
      <c r="H101" s="16">
        <v>809.22</v>
      </c>
      <c r="I101" s="18">
        <f t="shared" si="11"/>
        <v>809.22</v>
      </c>
      <c r="J101" s="16"/>
      <c r="K101" s="16"/>
      <c r="L101" s="16"/>
      <c r="M101" s="70"/>
      <c r="N101" s="16"/>
      <c r="O101" s="71"/>
      <c r="P101" s="71"/>
    </row>
    <row r="102" s="3" customFormat="1" ht="41" customHeight="1" spans="1:17">
      <c r="A102" s="16">
        <v>97</v>
      </c>
      <c r="B102" s="16"/>
      <c r="C102" s="17" t="s">
        <v>200</v>
      </c>
      <c r="D102" s="16"/>
      <c r="E102" s="16"/>
      <c r="F102" s="16">
        <v>1</v>
      </c>
      <c r="G102" s="17" t="s">
        <v>47</v>
      </c>
      <c r="H102" s="16">
        <v>550</v>
      </c>
      <c r="I102" s="18">
        <f t="shared" si="11"/>
        <v>550</v>
      </c>
      <c r="J102" s="16"/>
      <c r="K102" s="16"/>
      <c r="L102" s="16"/>
      <c r="M102" s="70"/>
      <c r="N102" s="16"/>
      <c r="O102" s="71"/>
      <c r="P102" s="71"/>
      <c r="Q102" s="17"/>
    </row>
    <row r="103" s="2" customFormat="1" ht="29.25" customHeight="1" spans="1:17">
      <c r="A103" s="16" t="s">
        <v>201</v>
      </c>
      <c r="B103" s="16"/>
      <c r="C103" s="16"/>
      <c r="D103" s="16"/>
      <c r="E103" s="16"/>
      <c r="F103" s="16"/>
      <c r="G103" s="16"/>
      <c r="H103" s="16"/>
      <c r="I103" s="16">
        <f>SUM(I2:I102)</f>
        <v>736628.72</v>
      </c>
      <c r="J103" s="16"/>
      <c r="K103" s="16"/>
      <c r="L103" s="16"/>
      <c r="M103" s="70"/>
      <c r="N103" s="16"/>
      <c r="O103" s="71"/>
      <c r="P103" s="71"/>
    </row>
    <row r="104" s="2" customFormat="1" ht="18" customHeight="1" spans="1:17">
      <c r="A104" s="72"/>
      <c r="B104" s="72"/>
      <c r="C104" s="72"/>
      <c r="D104" s="72"/>
      <c r="E104" s="72"/>
      <c r="F104" s="72"/>
      <c r="G104" s="72"/>
      <c r="H104" s="72"/>
      <c r="I104" s="72"/>
      <c r="J104" s="73"/>
      <c r="K104" s="72"/>
      <c r="L104" s="72"/>
      <c r="M104" s="72"/>
      <c r="N104" s="74"/>
      <c r="O104" s="75"/>
      <c r="P104" s="75"/>
    </row>
    <row r="105" s="2" customFormat="1" ht="19.5" customHeight="1" spans="1:17">
      <c r="A105" s="72"/>
      <c r="B105" s="72"/>
      <c r="C105" s="72"/>
      <c r="D105" s="72"/>
      <c r="E105" s="72"/>
      <c r="F105" s="72"/>
      <c r="G105" s="72"/>
      <c r="H105" s="76"/>
      <c r="I105" s="72"/>
      <c r="J105" s="72"/>
      <c r="K105" s="72"/>
      <c r="L105" s="72"/>
      <c r="M105" s="72"/>
      <c r="N105" s="74"/>
      <c r="O105" s="75"/>
      <c r="P105" s="75"/>
    </row>
    <row r="106" s="1" customFormat="1" ht="15.75" spans="1:17">
      <c r="A106" s="2"/>
      <c r="B106" s="2"/>
      <c r="C106" s="2"/>
      <c r="D106" s="2"/>
      <c r="F106" s="76"/>
      <c r="G106" s="76"/>
      <c r="H106" s="77"/>
      <c r="I106" s="76"/>
      <c r="J106" s="72"/>
      <c r="M106" s="76"/>
      <c r="N106" s="78"/>
      <c r="O106" s="79"/>
      <c r="P106" s="79"/>
    </row>
    <row r="107" s="1" customFormat="1" ht="15.75" spans="1:17">
      <c r="A107" s="80"/>
      <c r="B107" s="80"/>
      <c r="C107" s="80"/>
      <c r="D107" s="80"/>
      <c r="E107" s="81"/>
      <c r="F107" s="77"/>
      <c r="G107" s="77"/>
      <c r="H107" s="80"/>
      <c r="I107" s="77"/>
      <c r="K107" s="81"/>
      <c r="L107" s="81"/>
      <c r="M107" s="77"/>
      <c r="N107" s="82"/>
    </row>
    <row r="108" s="1" customFormat="1" ht="22.5" customHeight="1" spans="1:17">
      <c r="A108" s="80"/>
      <c r="B108" s="80"/>
      <c r="C108" s="80"/>
      <c r="D108" s="80"/>
      <c r="E108" s="80"/>
      <c r="F108" s="80"/>
      <c r="G108" s="80"/>
      <c r="H108" s="80"/>
      <c r="I108" s="80"/>
      <c r="J108" s="81"/>
      <c r="K108" s="80"/>
      <c r="L108" s="80"/>
      <c r="M108" s="80"/>
      <c r="N108" s="83"/>
    </row>
    <row r="109" s="1" customFormat="1" ht="22.5" customHeight="1" spans="1:17">
      <c r="A109" s="80"/>
      <c r="B109" s="80"/>
      <c r="C109" s="80"/>
      <c r="D109" s="80"/>
      <c r="E109" s="80"/>
      <c r="F109" s="80"/>
      <c r="G109" s="80"/>
      <c r="H109" s="80"/>
      <c r="I109" s="80"/>
      <c r="J109" s="80"/>
      <c r="K109" s="80"/>
      <c r="L109" s="80"/>
      <c r="M109" s="80"/>
      <c r="N109" s="83"/>
    </row>
    <row r="110" s="1" customFormat="1" ht="22.5" customHeight="1" spans="1:17">
      <c r="A110" s="80"/>
      <c r="B110" s="80"/>
      <c r="C110" s="80"/>
      <c r="D110" s="80"/>
      <c r="E110" s="80"/>
      <c r="F110" s="80"/>
      <c r="G110" s="80"/>
      <c r="H110" s="80"/>
      <c r="I110" s="80"/>
      <c r="J110" s="80"/>
      <c r="K110" s="80"/>
      <c r="L110" s="80"/>
      <c r="M110" s="80"/>
      <c r="N110" s="83"/>
    </row>
    <row r="111" s="1" customFormat="1" ht="22.5" customHeight="1" spans="1:17">
      <c r="A111" s="80"/>
      <c r="B111" s="80"/>
      <c r="C111" s="80"/>
      <c r="D111" s="80"/>
      <c r="E111" s="80"/>
      <c r="F111" s="80"/>
      <c r="G111" s="80"/>
      <c r="H111" s="76"/>
      <c r="I111" s="80"/>
      <c r="J111" s="80"/>
      <c r="K111" s="80"/>
      <c r="L111" s="80"/>
      <c r="M111" s="80"/>
      <c r="N111" s="83"/>
    </row>
    <row r="112" s="1" customFormat="1" ht="15.75" spans="1:17">
      <c r="A112" s="2"/>
      <c r="B112" s="2"/>
      <c r="C112" s="2"/>
      <c r="D112" s="2"/>
      <c r="F112" s="76"/>
      <c r="G112" s="76"/>
      <c r="H112" s="5"/>
      <c r="I112" s="76"/>
      <c r="J112" s="80"/>
      <c r="M112" s="76"/>
      <c r="N112" s="78"/>
    </row>
    <row r="113" s="4" customFormat="1" spans="6:14">
      <c r="F113" s="5"/>
      <c r="G113" s="5"/>
      <c r="H113" s="5"/>
      <c r="I113" s="5"/>
      <c r="J113" s="1"/>
      <c r="M113" s="5"/>
      <c r="N113" s="6"/>
    </row>
  </sheetData>
  <mergeCells count="1">
    <mergeCell ref="A103:D103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一览众山小</cp:lastModifiedBy>
  <dcterms:created xsi:type="dcterms:W3CDTF">2026-04-13T08:08:00Z</dcterms:created>
  <dcterms:modified xsi:type="dcterms:W3CDTF">2026-04-13T08:13:03Z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FAE2996A9BFB49B7A24A9326A2BBD452_11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