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第1次" sheetId="1" r:id="rId1"/>
    <sheet name="第二次" sheetId="2" r:id="rId2"/>
    <sheet name="3-1" sheetId="3" r:id="rId3"/>
  </sheets>
  <definedNames>
    <definedName name="_xlnm._FilterDatabase" localSheetId="2" hidden="1">'3-1'!$A$7:$U$34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PC</author>
  </authors>
  <commentList>
    <comment ref="N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2021.12.15王童去汶川变更专户名称合肥-成都飞机799，12.16成都-重庆高铁154，补助70*2天，市内车费126</t>
        </r>
      </text>
    </comment>
    <comment ref="N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2021年12月15日王童变更账户</t>
        </r>
      </text>
    </comment>
    <comment ref="L34" authorId="1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银行账户管理费（2025.5.1-2026.4.30）</t>
        </r>
      </text>
    </comment>
  </commentList>
</comments>
</file>

<file path=xl/sharedStrings.xml><?xml version="1.0" encoding="utf-8"?>
<sst xmlns="http://schemas.openxmlformats.org/spreadsheetml/2006/main" count="401" uniqueCount="102">
  <si>
    <t xml:space="preserve">工程款支付证书 </t>
  </si>
  <si>
    <t>工程名称</t>
  </si>
  <si>
    <t>国道213线映秀至汶川段公路“7.9”山洪泥石流灾害恢复重建工程路面施工</t>
  </si>
  <si>
    <t>建设单位</t>
  </si>
  <si>
    <t>ERP编号</t>
  </si>
  <si>
    <t>档案编号</t>
  </si>
  <si>
    <t>CD2017-098</t>
  </si>
  <si>
    <t>合同金额</t>
  </si>
  <si>
    <t>中标时间</t>
  </si>
  <si>
    <t>2017.9.14</t>
  </si>
  <si>
    <t>中标通知书、施工合同</t>
  </si>
  <si>
    <t>保存地址</t>
  </si>
  <si>
    <t>庐江</t>
  </si>
  <si>
    <t>责任单位</t>
  </si>
  <si>
    <t>第二大区四川省</t>
  </si>
  <si>
    <t>决算金额</t>
  </si>
  <si>
    <t>决算时间</t>
  </si>
  <si>
    <t>项目部印章</t>
  </si>
  <si>
    <t>有</t>
  </si>
  <si>
    <t>施工人</t>
  </si>
  <si>
    <t>管晓明</t>
  </si>
  <si>
    <t>区域责任人</t>
  </si>
  <si>
    <t>笪建伟</t>
  </si>
  <si>
    <t>省办负责人</t>
  </si>
  <si>
    <t>吴庆全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</si>
  <si>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</si>
  <si>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</si>
  <si>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</si>
  <si>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</si>
  <si>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</si>
  <si>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</si>
  <si>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</si>
  <si>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</si>
  <si>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</si>
  <si>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</si>
  <si>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</si>
  <si>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</si>
  <si>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</si>
  <si>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</si>
  <si>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</si>
  <si>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</si>
  <si>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</si>
  <si>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</si>
  <si>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</si>
  <si>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</si>
  <si>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</si>
  <si>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</si>
  <si>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</si>
  <si>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</si>
  <si>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</si>
  <si>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</si>
  <si>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</si>
  <si>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农行</t>
  </si>
  <si>
    <t>22-600101040016438</t>
  </si>
  <si>
    <t xml:space="preserve"> 2017.10.30朱大金到合肥接待来人车费300  +2017.11.17办理保函手续费300 +2017.12.16王敏驻地去程机票1300，费用已交</t>
  </si>
  <si>
    <t>合作人已转</t>
  </si>
  <si>
    <t>水利基金2129元  +2018、1.1.4办理涉税事项报告表费用500  +2018.1.4项目部印章制作费用300；王敏驻地费（2017.12.16-2018.2.9）15200元  ，已收49639元，尚欠：54968-49639=5329元。等下次补</t>
  </si>
  <si>
    <t>项目费用，代扣水利基金1838元+王敏工资（2018.2.9-2.18.4.8）：1838+7600*2=1838+15200=17038元；                        此次工程费用收取：管理费+项目费用+上次欠款=18385+17038+5329=40752元。费用已交</t>
  </si>
  <si>
    <t>项目费用，水利基金及印花税4716元 +王敏工资（2018.4.8-2.18.6.8）,6000*2=12000：4716+12000=16716元；                     此次工程费用收取：管理费+项目费用=30675+16716=47391元。费用已交</t>
  </si>
  <si>
    <t>水利基金及印花税5140元 +王敏工资（2018.6.8-2.18.8.8）,6000*2=12000： 5140+12000=17140元；                     此次工程费用收取：管理费+项目费用=45148+17140=62288元。费用已交        本次预留71万，待成本提供后再从专户直接支付。</t>
  </si>
  <si>
    <t>返还上次预留的71万元；  代扣水利基金6947元；王敏工资（2018.8.8-2.18.9.8）,6000；  按进度款的1%预留损失准备金：50000元费用已交</t>
  </si>
  <si>
    <t>中行</t>
  </si>
  <si>
    <t>前期因范圣龙借款案 项目款冻结，昌达公司代转160万</t>
  </si>
  <si>
    <t>解冻，款转回</t>
  </si>
  <si>
    <t>费用已交</t>
  </si>
  <si>
    <t>累计收款</t>
  </si>
  <si>
    <t>累计损失准备金</t>
  </si>
  <si>
    <t>暂扣企税</t>
  </si>
  <si>
    <t>退还损失准备金，待最后一笔工程款再扣</t>
  </si>
  <si>
    <t>退还暂扣企税</t>
  </si>
  <si>
    <t>前期累计支付</t>
  </si>
  <si>
    <t>四川钛森道路养护有限责任公司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</si>
  <si>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</si>
  <si>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</si>
  <si>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</si>
  <si>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</si>
  <si>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</si>
  <si>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</si>
  <si>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</si>
  <si>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</si>
  <si>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柒万捌仟元整</t>
  </si>
  <si>
    <t>谢龙赟</t>
  </si>
  <si>
    <t>外经证费用</t>
  </si>
  <si>
    <t>水利基金438元</t>
  </si>
  <si>
    <t>暂扣企税（成本不够）</t>
  </si>
  <si>
    <t>新都区木兰镇恒森工程设备租赁站</t>
  </si>
  <si>
    <t>陆拾捌万叁仟肆佰捌拾叁元捌角</t>
  </si>
  <si>
    <t>阿坝藏族羌族自治州公路管理局</t>
  </si>
  <si>
    <t>中标通知书、施工合同、竣工结算、交工证书</t>
  </si>
  <si>
    <t>有（已销毁）</t>
  </si>
  <si>
    <t>2022年6月14</t>
  </si>
  <si>
    <t>补扣管理费，</t>
  </si>
  <si>
    <t>代垫差旅费</t>
  </si>
  <si>
    <t>退累计损失准备金</t>
  </si>
  <si>
    <t>四川钛森道路养护有限责任公司
账号：4402211209100026201
开户行:工商银行成都龙潭工业园区支行</t>
  </si>
  <si>
    <t>出场费+手续费100</t>
  </si>
  <si>
    <t>印章费</t>
  </si>
  <si>
    <t>四川钛森道路养护有限责任公司（沥青、砂石骨料）
账号：4402211209100026201
开户行:工商银行成都龙潭工业园区支行</t>
  </si>
  <si>
    <t>手续费</t>
  </si>
  <si>
    <t>手续费+银行账户管理转账手续费</t>
  </si>
  <si>
    <t>户名:四川钛森道路养护有限责任公司
账号22835501040012054开户行:农业银行成都龙港支行</t>
  </si>
  <si>
    <t>户名:新都区木兰镇恒森工程设备租赁站
账号:4402 2112 0910 0248 714
开户行:工商银行成都龙潭工业园区支行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</si>
</sst>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&quot;月&quot;d&quot;日&quot;;@"/>
    <numFmt numFmtId="178" formatCode="yy/m/d;@"/>
    <numFmt numFmtId="179" formatCode="0.0%"/>
    <numFmt numFmtId="180" formatCode="0.00_ "/>
    <numFmt numFmtId="181" formatCode="0.00_);[Red]\(0.00\)"/>
    <numFmt numFmtId="182" formatCode="[DBNum2][$RMB]General;[Red][DBNum2][$RMB]General"/>
  </numFmts>
  <fonts count="40">
    <font>
      <sz val="11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7" fillId="0" borderId="0">
      <protection locked="0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5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7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8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9" fontId="17" fillId="0" borderId="0">
      <protection locked="0"/>
    </xf>
    <xf numFmtId="0" fontId="37" fillId="0" borderId="0">
      <protection locked="0"/>
    </xf>
  </cellStyleXfs>
  <cellXfs count="1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wrapText="1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177" fontId="3" fillId="2" borderId="3" xfId="50" applyNumberFormat="1" applyFont="1" applyFill="1" applyBorder="1" applyAlignment="1" applyProtection="1">
      <alignment horizontal="center" vertical="center" wrapText="1"/>
    </xf>
    <xf numFmtId="177" fontId="3" fillId="2" borderId="4" xfId="50" applyNumberFormat="1" applyFont="1" applyFill="1" applyBorder="1" applyAlignment="1" applyProtection="1">
      <alignment horizontal="center" vertical="center" wrapText="1"/>
    </xf>
    <xf numFmtId="176" fontId="3" fillId="2" borderId="5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center" vertical="center" wrapText="1"/>
    </xf>
    <xf numFmtId="0" fontId="5" fillId="2" borderId="6" xfId="50" applyFont="1" applyFill="1" applyBorder="1" applyAlignment="1" applyProtection="1">
      <alignment horizontal="center" vertical="center" wrapText="1"/>
    </xf>
    <xf numFmtId="178" fontId="5" fillId="4" borderId="2" xfId="50" applyNumberFormat="1" applyFont="1" applyFill="1" applyBorder="1" applyAlignment="1" applyProtection="1">
      <alignment horizontal="left" vertical="center" shrinkToFit="1"/>
    </xf>
    <xf numFmtId="176" fontId="5" fillId="0" borderId="2" xfId="50" applyNumberFormat="1" applyFont="1" applyFill="1" applyBorder="1" applyAlignment="1" applyProtection="1">
      <alignment horizontal="right" vertical="center" shrinkToFit="1"/>
    </xf>
    <xf numFmtId="176" fontId="5" fillId="2" borderId="2" xfId="50" applyNumberFormat="1" applyFont="1" applyFill="1" applyBorder="1" applyAlignment="1" applyProtection="1">
      <alignment horizontal="right" vertical="center" shrinkToFit="1"/>
    </xf>
    <xf numFmtId="176" fontId="5" fillId="2" borderId="2" xfId="50" applyNumberFormat="1" applyFont="1" applyFill="1" applyBorder="1" applyAlignment="1" applyProtection="1">
      <alignment horizontal="center" vertical="center" shrinkToFit="1"/>
    </xf>
    <xf numFmtId="49" fontId="5" fillId="2" borderId="2" xfId="50" applyNumberFormat="1" applyFont="1" applyFill="1" applyBorder="1" applyAlignment="1" applyProtection="1">
      <alignment horizontal="center" vertical="center" wrapText="1" shrinkToFit="1"/>
    </xf>
    <xf numFmtId="179" fontId="5" fillId="2" borderId="6" xfId="49" applyNumberFormat="1" applyFont="1" applyFill="1" applyBorder="1" applyAlignment="1" applyProtection="1">
      <alignment vertical="center" wrapText="1"/>
    </xf>
    <xf numFmtId="0" fontId="5" fillId="2" borderId="7" xfId="50" applyFont="1" applyFill="1" applyBorder="1" applyAlignment="1" applyProtection="1">
      <alignment horizontal="center" vertical="center" wrapText="1"/>
    </xf>
    <xf numFmtId="176" fontId="5" fillId="4" borderId="2" xfId="50" applyNumberFormat="1" applyFont="1" applyFill="1" applyBorder="1" applyAlignment="1" applyProtection="1">
      <alignment horizontal="right" vertical="center" shrinkToFit="1"/>
    </xf>
    <xf numFmtId="0" fontId="5" fillId="2" borderId="2" xfId="50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right" vertical="center" shrinkToFit="1"/>
    </xf>
    <xf numFmtId="178" fontId="5" fillId="4" borderId="6" xfId="50" applyNumberFormat="1" applyFont="1" applyFill="1" applyBorder="1" applyAlignment="1" applyProtection="1">
      <alignment horizontal="center" vertical="center" shrinkToFit="1"/>
    </xf>
    <xf numFmtId="178" fontId="5" fillId="4" borderId="7" xfId="50" applyNumberFormat="1" applyFont="1" applyFill="1" applyBorder="1" applyAlignment="1" applyProtection="1">
      <alignment horizontal="center" vertical="center" shrinkToFit="1"/>
    </xf>
    <xf numFmtId="178" fontId="5" fillId="2" borderId="2" xfId="50" applyNumberFormat="1" applyFont="1" applyFill="1" applyBorder="1" applyAlignment="1" applyProtection="1">
      <alignment horizontal="center" vertical="center" shrinkToFit="1"/>
    </xf>
    <xf numFmtId="176" fontId="5" fillId="2" borderId="2" xfId="50" applyNumberFormat="1" applyFont="1" applyFill="1" applyBorder="1" applyAlignment="1" applyProtection="1">
      <alignment vertical="center" shrinkToFit="1"/>
    </xf>
    <xf numFmtId="10" fontId="5" fillId="2" borderId="2" xfId="50" applyNumberFormat="1" applyFont="1" applyFill="1" applyBorder="1" applyAlignment="1" applyProtection="1">
      <alignment horizontal="right" vertical="center" shrinkToFit="1"/>
    </xf>
    <xf numFmtId="177" fontId="7" fillId="2" borderId="2" xfId="50" applyNumberFormat="1" applyFont="1" applyFill="1" applyBorder="1" applyAlignment="1" applyProtection="1">
      <alignment horizontal="center" vertical="center" shrinkToFit="1"/>
    </xf>
    <xf numFmtId="49" fontId="5" fillId="2" borderId="2" xfId="50" applyNumberFormat="1" applyFont="1" applyFill="1" applyBorder="1" applyAlignment="1" applyProtection="1">
      <alignment horizontal="center" vertical="center" wrapText="1"/>
    </xf>
    <xf numFmtId="180" fontId="5" fillId="2" borderId="2" xfId="2" applyNumberFormat="1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 shrinkToFit="1"/>
    </xf>
    <xf numFmtId="176" fontId="5" fillId="2" borderId="2" xfId="50" applyNumberFormat="1" applyFont="1" applyFill="1" applyBorder="1" applyAlignment="1" applyProtection="1">
      <alignment vertical="center" wrapText="1" shrinkToFit="1"/>
    </xf>
    <xf numFmtId="9" fontId="5" fillId="2" borderId="2" xfId="49" applyFont="1" applyFill="1" applyBorder="1" applyAlignment="1" applyProtection="1">
      <alignment horizontal="center" vertical="center" wrapText="1"/>
    </xf>
    <xf numFmtId="0" fontId="8" fillId="2" borderId="2" xfId="50" applyFont="1" applyFill="1" applyBorder="1" applyAlignment="1" applyProtection="1">
      <alignment horizontal="center" vertical="center" wrapText="1"/>
    </xf>
    <xf numFmtId="177" fontId="9" fillId="2" borderId="2" xfId="50" applyNumberFormat="1" applyFont="1" applyFill="1" applyBorder="1" applyAlignment="1" applyProtection="1">
      <alignment horizontal="center" vertical="center" shrinkToFit="1"/>
    </xf>
    <xf numFmtId="0" fontId="8" fillId="2" borderId="2" xfId="50" applyNumberFormat="1" applyFont="1" applyFill="1" applyBorder="1" applyAlignment="1" applyProtection="1">
      <alignment horizontal="center" vertical="center" wrapText="1"/>
    </xf>
    <xf numFmtId="180" fontId="8" fillId="2" borderId="2" xfId="2" applyNumberFormat="1" applyFont="1" applyFill="1" applyBorder="1" applyAlignment="1" applyProtection="1">
      <alignment horizontal="center" vertical="center" wrapText="1"/>
    </xf>
    <xf numFmtId="176" fontId="8" fillId="2" borderId="2" xfId="50" applyNumberFormat="1" applyFont="1" applyFill="1" applyBorder="1" applyAlignment="1" applyProtection="1">
      <alignment horizontal="center" vertical="center" wrapText="1" shrinkToFit="1"/>
    </xf>
    <xf numFmtId="49" fontId="8" fillId="2" borderId="2" xfId="50" applyNumberFormat="1" applyFont="1" applyFill="1" applyBorder="1" applyAlignment="1" applyProtection="1">
      <alignment horizontal="center" vertical="center" wrapText="1" shrinkToFit="1"/>
    </xf>
    <xf numFmtId="176" fontId="8" fillId="2" borderId="2" xfId="50" applyNumberFormat="1" applyFont="1" applyFill="1" applyBorder="1" applyAlignment="1" applyProtection="1">
      <alignment vertical="center" wrapText="1" shrinkToFit="1"/>
    </xf>
    <xf numFmtId="179" fontId="8" fillId="2" borderId="2" xfId="49" applyNumberFormat="1" applyFont="1" applyFill="1" applyBorder="1" applyAlignment="1" applyProtection="1">
      <alignment horizontal="center" vertical="center" wrapText="1"/>
    </xf>
    <xf numFmtId="177" fontId="8" fillId="2" borderId="2" xfId="50" applyNumberFormat="1" applyFont="1" applyFill="1" applyBorder="1" applyAlignment="1" applyProtection="1">
      <alignment horizontal="center" vertical="center" shrinkToFit="1"/>
    </xf>
    <xf numFmtId="49" fontId="8" fillId="2" borderId="2" xfId="50" applyNumberFormat="1" applyFont="1" applyFill="1" applyBorder="1" applyAlignment="1" applyProtection="1">
      <alignment horizontal="center" vertical="center" wrapText="1"/>
    </xf>
    <xf numFmtId="9" fontId="8" fillId="2" borderId="2" xfId="49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shrinkToFit="1"/>
    </xf>
    <xf numFmtId="0" fontId="6" fillId="2" borderId="2" xfId="50" applyNumberFormat="1" applyFont="1" applyFill="1" applyBorder="1" applyAlignment="1" applyProtection="1">
      <alignment horizontal="center" vertical="center" wrapText="1"/>
    </xf>
    <xf numFmtId="180" fontId="6" fillId="2" borderId="2" xfId="2" applyNumberFormat="1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center" vertical="center" wrapText="1" shrinkToFit="1"/>
    </xf>
    <xf numFmtId="49" fontId="6" fillId="2" borderId="2" xfId="50" applyNumberFormat="1" applyFont="1" applyFill="1" applyBorder="1" applyAlignment="1" applyProtection="1">
      <alignment horizontal="center" vertical="center" wrapText="1" shrinkToFit="1"/>
    </xf>
    <xf numFmtId="176" fontId="6" fillId="2" borderId="2" xfId="50" applyNumberFormat="1" applyFont="1" applyFill="1" applyBorder="1" applyAlignment="1" applyProtection="1">
      <alignment vertical="center" wrapText="1" shrinkToFit="1"/>
    </xf>
    <xf numFmtId="10" fontId="6" fillId="2" borderId="2" xfId="50" applyNumberFormat="1" applyFont="1" applyFill="1" applyBorder="1" applyAlignment="1" applyProtection="1">
      <alignment horizontal="right" vertical="center" shrinkToFit="1"/>
    </xf>
    <xf numFmtId="49" fontId="6" fillId="2" borderId="2" xfId="50" applyNumberFormat="1" applyFont="1" applyFill="1" applyBorder="1" applyAlignment="1" applyProtection="1">
      <alignment horizontal="center" vertical="center" wrapText="1"/>
    </xf>
    <xf numFmtId="9" fontId="6" fillId="2" borderId="2" xfId="49" applyFont="1" applyFill="1" applyBorder="1" applyAlignment="1" applyProtection="1">
      <alignment horizontal="center" vertical="center" wrapText="1"/>
    </xf>
    <xf numFmtId="177" fontId="10" fillId="2" borderId="2" xfId="50" applyNumberFormat="1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 shrinkToFit="1"/>
    </xf>
    <xf numFmtId="180" fontId="3" fillId="2" borderId="2" xfId="50" applyNumberFormat="1" applyFont="1" applyFill="1" applyBorder="1" applyAlignment="1" applyProtection="1">
      <alignment horizontal="center" vertical="center" shrinkToFit="1"/>
    </xf>
    <xf numFmtId="176" fontId="11" fillId="2" borderId="2" xfId="50" applyNumberFormat="1" applyFont="1" applyFill="1" applyBorder="1" applyAlignment="1" applyProtection="1">
      <alignment horizontal="right" vertical="center" shrinkToFit="1"/>
    </xf>
    <xf numFmtId="0" fontId="12" fillId="2" borderId="2" xfId="50" applyFont="1" applyFill="1" applyBorder="1" applyAlignment="1" applyProtection="1">
      <alignment horizontal="center" vertical="center" wrapText="1"/>
    </xf>
    <xf numFmtId="181" fontId="13" fillId="2" borderId="3" xfId="50" applyNumberFormat="1" applyFont="1" applyFill="1" applyBorder="1" applyAlignment="1" applyProtection="1">
      <alignment horizontal="center" vertical="center" shrinkToFit="1"/>
    </xf>
    <xf numFmtId="181" fontId="13" fillId="2" borderId="4" xfId="50" applyNumberFormat="1" applyFont="1" applyFill="1" applyBorder="1" applyAlignment="1" applyProtection="1">
      <alignment horizontal="center" vertical="center" shrinkToFit="1"/>
    </xf>
    <xf numFmtId="0" fontId="13" fillId="2" borderId="8" xfId="50" applyFont="1" applyFill="1" applyBorder="1" applyAlignment="1" applyProtection="1">
      <alignment horizontal="center" vertical="center" wrapText="1"/>
    </xf>
    <xf numFmtId="0" fontId="13" fillId="2" borderId="9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shrinkToFit="1"/>
    </xf>
    <xf numFmtId="0" fontId="4" fillId="2" borderId="5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177" fontId="3" fillId="2" borderId="5" xfId="50" applyNumberFormat="1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shrinkToFit="1"/>
    </xf>
    <xf numFmtId="176" fontId="5" fillId="0" borderId="6" xfId="50" applyNumberFormat="1" applyFont="1" applyFill="1" applyBorder="1" applyAlignment="1" applyProtection="1">
      <alignment vertical="center" shrinkToFit="1"/>
    </xf>
    <xf numFmtId="176" fontId="5" fillId="2" borderId="2" xfId="50" applyNumberFormat="1" applyFont="1" applyFill="1" applyBorder="1" applyAlignment="1" applyProtection="1">
      <alignment horizontal="left" vertical="center" wrapText="1" shrinkToFit="1"/>
    </xf>
    <xf numFmtId="176" fontId="5" fillId="0" borderId="6" xfId="50" applyNumberFormat="1" applyFont="1" applyFill="1" applyBorder="1" applyAlignment="1" applyProtection="1">
      <alignment horizontal="center" vertical="center" shrinkToFit="1"/>
    </xf>
    <xf numFmtId="176" fontId="5" fillId="2" borderId="6" xfId="50" applyNumberFormat="1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right" vertical="center" shrinkToFit="1"/>
    </xf>
    <xf numFmtId="176" fontId="5" fillId="2" borderId="7" xfId="50" applyNumberFormat="1" applyFont="1" applyFill="1" applyBorder="1" applyAlignment="1" applyProtection="1">
      <alignment horizontal="center" vertical="center" wrapText="1"/>
    </xf>
    <xf numFmtId="176" fontId="5" fillId="4" borderId="2" xfId="50" applyNumberFormat="1" applyFont="1" applyFill="1" applyBorder="1" applyAlignment="1" applyProtection="1">
      <alignment horizontal="center" vertical="center" shrinkToFi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6" fontId="14" fillId="2" borderId="2" xfId="50" applyNumberFormat="1" applyFont="1" applyFill="1" applyBorder="1" applyAlignment="1" applyProtection="1">
      <alignment horizontal="right" vertical="center" shrinkToFit="1"/>
    </xf>
    <xf numFmtId="176" fontId="14" fillId="2" borderId="2" xfId="50" applyNumberFormat="1" applyFont="1" applyFill="1" applyBorder="1" applyAlignment="1" applyProtection="1">
      <alignment horizontal="center" vertical="center" wrapText="1"/>
    </xf>
    <xf numFmtId="176" fontId="5" fillId="4" borderId="6" xfId="50" applyNumberFormat="1" applyFont="1" applyFill="1" applyBorder="1" applyAlignment="1" applyProtection="1">
      <alignment horizontal="center" vertical="center" shrinkToFit="1"/>
    </xf>
    <xf numFmtId="176" fontId="5" fillId="2" borderId="7" xfId="50" applyNumberFormat="1" applyFont="1" applyFill="1" applyBorder="1" applyAlignment="1" applyProtection="1">
      <alignment horizontal="center" vertical="center" shrinkToFit="1"/>
    </xf>
    <xf numFmtId="176" fontId="6" fillId="2" borderId="2" xfId="50" applyNumberFormat="1" applyFont="1" applyFill="1" applyBorder="1" applyAlignment="1" applyProtection="1">
      <alignment horizontal="left" vertical="center" wrapText="1" shrinkToFit="1"/>
    </xf>
    <xf numFmtId="0" fontId="5" fillId="2" borderId="2" xfId="50" applyFont="1" applyFill="1" applyBorder="1" applyAlignment="1" applyProtection="1">
      <alignment horizontal="center" vertical="center"/>
    </xf>
    <xf numFmtId="176" fontId="5" fillId="0" borderId="2" xfId="50" applyNumberFormat="1" applyFont="1" applyFill="1" applyBorder="1" applyAlignment="1" applyProtection="1">
      <alignment horizontal="center" vertical="center" shrinkToFit="1"/>
    </xf>
    <xf numFmtId="181" fontId="5" fillId="2" borderId="2" xfId="50" applyNumberFormat="1" applyFont="1" applyFill="1" applyBorder="1" applyAlignment="1" applyProtection="1">
      <alignment horizontal="right" vertical="center" shrinkToFit="1"/>
    </xf>
    <xf numFmtId="0" fontId="5" fillId="2" borderId="2" xfId="50" applyNumberFormat="1" applyFont="1" applyFill="1" applyBorder="1" applyAlignment="1" applyProtection="1">
      <alignment horizontal="left" vertical="center" wrapText="1" shrinkToFit="1"/>
    </xf>
    <xf numFmtId="176" fontId="6" fillId="2" borderId="2" xfId="50" applyNumberFormat="1" applyFont="1" applyFill="1" applyBorder="1" applyAlignment="1" applyProtection="1">
      <alignment horizontal="center" vertical="center" shrinkToFi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76" fontId="8" fillId="2" borderId="2" xfId="50" applyNumberFormat="1" applyFont="1" applyFill="1" applyBorder="1" applyAlignment="1" applyProtection="1">
      <alignment horizontal="right" vertical="center" shrinkToFit="1"/>
    </xf>
    <xf numFmtId="176" fontId="8" fillId="2" borderId="2" xfId="50" applyNumberFormat="1" applyFont="1" applyFill="1" applyBorder="1" applyAlignment="1" applyProtection="1">
      <alignment horizontal="center" vertical="center" shrinkToFit="1"/>
    </xf>
    <xf numFmtId="176" fontId="8" fillId="2" borderId="2" xfId="50" applyNumberFormat="1" applyFont="1" applyFill="1" applyBorder="1" applyAlignment="1" applyProtection="1">
      <alignment horizontal="center" vertical="center" wrapText="1"/>
    </xf>
    <xf numFmtId="176" fontId="15" fillId="0" borderId="2" xfId="0" applyNumberFormat="1" applyFont="1" applyFill="1" applyBorder="1" applyAlignment="1">
      <alignment vertical="center"/>
    </xf>
    <xf numFmtId="176" fontId="8" fillId="2" borderId="2" xfId="50" applyNumberFormat="1" applyFont="1" applyFill="1" applyBorder="1" applyAlignment="1" applyProtection="1">
      <alignment horizontal="right" vertical="center" wrapText="1" shrinkToFit="1"/>
    </xf>
    <xf numFmtId="0" fontId="13" fillId="2" borderId="10" xfId="50" applyFont="1" applyFill="1" applyBorder="1" applyAlignment="1" applyProtection="1">
      <alignment horizontal="center" vertical="center" wrapText="1"/>
    </xf>
    <xf numFmtId="0" fontId="13" fillId="2" borderId="11" xfId="50" applyFont="1" applyFill="1" applyBorder="1" applyAlignment="1" applyProtection="1">
      <alignment horizontal="center" vertical="center" wrapText="1"/>
    </xf>
    <xf numFmtId="176" fontId="13" fillId="2" borderId="3" xfId="50" applyNumberFormat="1" applyFont="1" applyFill="1" applyBorder="1" applyAlignment="1" applyProtection="1">
      <alignment horizontal="center" vertical="center" shrinkToFit="1"/>
    </xf>
    <xf numFmtId="176" fontId="13" fillId="2" borderId="4" xfId="50" applyNumberFormat="1" applyFont="1" applyFill="1" applyBorder="1" applyAlignment="1" applyProtection="1">
      <alignment horizontal="center" vertical="center" shrinkToFit="1"/>
    </xf>
    <xf numFmtId="0" fontId="13" fillId="2" borderId="1" xfId="50" applyFont="1" applyFill="1" applyBorder="1" applyAlignment="1" applyProtection="1">
      <alignment horizontal="center" vertical="center" wrapText="1"/>
    </xf>
    <xf numFmtId="0" fontId="13" fillId="2" borderId="12" xfId="50" applyFont="1" applyFill="1" applyBorder="1" applyAlignment="1" applyProtection="1">
      <alignment horizontal="center" vertical="center" wrapText="1"/>
    </xf>
    <xf numFmtId="182" fontId="13" fillId="2" borderId="3" xfId="50" applyNumberFormat="1" applyFont="1" applyFill="1" applyBorder="1" applyAlignment="1" applyProtection="1">
      <alignment horizontal="center" vertical="center" shrinkToFit="1"/>
    </xf>
    <xf numFmtId="182" fontId="13" fillId="2" borderId="4" xfId="50" applyNumberFormat="1" applyFont="1" applyFill="1" applyBorder="1" applyAlignment="1" applyProtection="1">
      <alignment horizontal="center" vertical="center" shrinkToFit="1"/>
    </xf>
    <xf numFmtId="0" fontId="5" fillId="2" borderId="0" xfId="50" applyFont="1" applyFill="1" applyBorder="1" applyAlignment="1" applyProtection="1">
      <alignment horizontal="center" vertical="center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0" fontId="7" fillId="2" borderId="4" xfId="50" applyFont="1" applyFill="1" applyBorder="1" applyAlignment="1" applyProtection="1">
      <alignment horizontal="center" vertical="center" wrapText="1"/>
    </xf>
    <xf numFmtId="0" fontId="7" fillId="2" borderId="5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6" fontId="7" fillId="2" borderId="2" xfId="50" applyNumberFormat="1" applyFont="1" applyFill="1" applyBorder="1" applyAlignment="1" applyProtection="1">
      <alignment horizontal="center" vertical="center" wrapText="1"/>
    </xf>
    <xf numFmtId="176" fontId="3" fillId="3" borderId="3" xfId="50" applyNumberFormat="1" applyFont="1" applyFill="1" applyBorder="1" applyAlignment="1" applyProtection="1">
      <alignment horizontal="center" vertical="center" wrapText="1"/>
    </xf>
    <xf numFmtId="176" fontId="3" fillId="3" borderId="4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6" fontId="3" fillId="2" borderId="3" xfId="50" applyNumberFormat="1" applyFont="1" applyFill="1" applyBorder="1" applyAlignment="1" applyProtection="1">
      <alignment vertical="center" wrapText="1"/>
    </xf>
    <xf numFmtId="176" fontId="3" fillId="2" borderId="4" xfId="50" applyNumberFormat="1" applyFont="1" applyFill="1" applyBorder="1" applyAlignment="1" applyProtection="1">
      <alignment horizontal="center" vertical="center" wrapText="1"/>
    </xf>
    <xf numFmtId="176" fontId="3" fillId="2" borderId="4" xfId="50" applyNumberFormat="1" applyFont="1" applyFill="1" applyBorder="1" applyAlignment="1" applyProtection="1">
      <alignment vertical="center" wrapText="1"/>
    </xf>
    <xf numFmtId="179" fontId="5" fillId="2" borderId="2" xfId="49" applyNumberFormat="1" applyFont="1" applyFill="1" applyBorder="1" applyAlignment="1" applyProtection="1">
      <alignment horizontal="center" vertical="center" wrapText="1"/>
    </xf>
    <xf numFmtId="179" fontId="6" fillId="2" borderId="2" xfId="49" applyNumberFormat="1" applyFont="1" applyFill="1" applyBorder="1" applyAlignment="1" applyProtection="1">
      <alignment horizontal="center" vertical="center" wrapText="1"/>
    </xf>
    <xf numFmtId="179" fontId="5" fillId="2" borderId="2" xfId="49" applyNumberFormat="1" applyFont="1" applyFill="1" applyBorder="1" applyAlignment="1" applyProtection="1">
      <alignment horizontal="left" vertical="center" wrapText="1"/>
    </xf>
    <xf numFmtId="180" fontId="8" fillId="2" borderId="2" xfId="0" applyNumberFormat="1" applyFont="1" applyFill="1" applyBorder="1" applyAlignment="1">
      <alignment horizontal="center" vertical="center"/>
    </xf>
    <xf numFmtId="10" fontId="5" fillId="0" borderId="2" xfId="0" applyNumberFormat="1" applyFont="1" applyBorder="1" applyAlignment="1">
      <alignment horizontal="left" vertical="center" wrapText="1"/>
    </xf>
    <xf numFmtId="176" fontId="5" fillId="2" borderId="2" xfId="50" applyNumberFormat="1" applyFont="1" applyFill="1" applyBorder="1" applyAlignment="1" applyProtection="1">
      <alignment horizontal="left" vertical="center" wrapText="1"/>
    </xf>
    <xf numFmtId="180" fontId="5" fillId="2" borderId="2" xfId="0" applyNumberFormat="1" applyFont="1" applyFill="1" applyBorder="1" applyAlignment="1">
      <alignment horizontal="center" vertical="center"/>
    </xf>
    <xf numFmtId="180" fontId="5" fillId="2" borderId="2" xfId="50" applyNumberFormat="1" applyFont="1" applyFill="1" applyBorder="1" applyAlignment="1" applyProtection="1">
      <alignment horizontal="center" vertical="center"/>
    </xf>
    <xf numFmtId="10" fontId="8" fillId="0" borderId="2" xfId="0" applyNumberFormat="1" applyFont="1" applyBorder="1" applyAlignment="1">
      <alignment horizontal="left" vertical="center" wrapText="1"/>
    </xf>
    <xf numFmtId="176" fontId="8" fillId="2" borderId="2" xfId="50" applyNumberFormat="1" applyFont="1" applyFill="1" applyBorder="1" applyAlignment="1" applyProtection="1">
      <alignment horizontal="left" vertical="center" wrapText="1"/>
    </xf>
    <xf numFmtId="180" fontId="8" fillId="2" borderId="2" xfId="50" applyNumberFormat="1" applyFont="1" applyFill="1" applyBorder="1" applyAlignment="1" applyProtection="1">
      <alignment horizontal="center" vertical="center"/>
    </xf>
    <xf numFmtId="10" fontId="8" fillId="0" borderId="2" xfId="0" applyNumberFormat="1" applyFont="1" applyBorder="1" applyAlignment="1">
      <alignment vertical="center" wrapText="1"/>
    </xf>
    <xf numFmtId="180" fontId="8" fillId="2" borderId="2" xfId="0" applyNumberFormat="1" applyFont="1" applyFill="1" applyBorder="1">
      <alignment vertical="center"/>
    </xf>
    <xf numFmtId="10" fontId="6" fillId="0" borderId="2" xfId="0" applyNumberFormat="1" applyFont="1" applyBorder="1" applyAlignment="1">
      <alignment vertical="center" wrapText="1"/>
    </xf>
    <xf numFmtId="176" fontId="6" fillId="2" borderId="2" xfId="50" applyNumberFormat="1" applyFont="1" applyFill="1" applyBorder="1" applyAlignment="1" applyProtection="1">
      <alignment horizontal="left" vertical="center" wrapText="1"/>
    </xf>
    <xf numFmtId="180" fontId="6" fillId="2" borderId="2" xfId="0" applyNumberFormat="1" applyFont="1" applyFill="1" applyBorder="1" applyAlignment="1">
      <alignment horizontal="center" vertical="center"/>
    </xf>
    <xf numFmtId="180" fontId="3" fillId="2" borderId="2" xfId="50" applyNumberFormat="1" applyFont="1" applyFill="1" applyBorder="1" applyAlignment="1" applyProtection="1">
      <alignment horizontal="right" vertical="center"/>
    </xf>
    <xf numFmtId="176" fontId="13" fillId="2" borderId="5" xfId="50" applyNumberFormat="1" applyFont="1" applyFill="1" applyBorder="1" applyAlignment="1" applyProtection="1">
      <alignment horizontal="center" vertical="center" shrinkToFit="1"/>
    </xf>
    <xf numFmtId="182" fontId="13" fillId="2" borderId="5" xfId="50" applyNumberFormat="1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 shrinkToFit="1"/>
    </xf>
    <xf numFmtId="176" fontId="5" fillId="2" borderId="2" xfId="50" applyNumberFormat="1" applyFont="1" applyFill="1" applyBorder="1" applyAlignment="1" applyProtection="1">
      <alignment horizontal="right" vertical="center" wrapText="1"/>
    </xf>
    <xf numFmtId="176" fontId="5" fillId="2" borderId="5" xfId="50" applyNumberFormat="1" applyFont="1" applyFill="1" applyBorder="1" applyAlignment="1" applyProtection="1">
      <alignment horizontal="center" vertical="center" wrapText="1"/>
    </xf>
    <xf numFmtId="178" fontId="6" fillId="2" borderId="2" xfId="50" applyNumberFormat="1" applyFont="1" applyFill="1" applyBorder="1" applyAlignment="1" applyProtection="1">
      <alignment horizontal="center" vertical="center" shrinkToFit="1"/>
    </xf>
    <xf numFmtId="176" fontId="6" fillId="2" borderId="2" xfId="50" applyNumberFormat="1" applyFont="1" applyFill="1" applyBorder="1" applyAlignment="1" applyProtection="1">
      <alignment vertical="center" shrinkToFit="1"/>
    </xf>
    <xf numFmtId="181" fontId="6" fillId="2" borderId="2" xfId="50" applyNumberFormat="1" applyFont="1" applyFill="1" applyBorder="1" applyAlignment="1" applyProtection="1">
      <alignment horizontal="right" vertical="center" shrinkToFit="1"/>
    </xf>
    <xf numFmtId="0" fontId="6" fillId="2" borderId="2" xfId="50" applyFont="1" applyFill="1" applyBorder="1" applyAlignment="1" applyProtection="1">
      <alignment horizontal="center" vertical="center"/>
    </xf>
    <xf numFmtId="0" fontId="13" fillId="2" borderId="3" xfId="50" applyFont="1" applyFill="1" applyBorder="1" applyAlignment="1" applyProtection="1">
      <alignment horizontal="center" vertical="center" shrinkToFit="1"/>
    </xf>
    <xf numFmtId="0" fontId="13" fillId="2" borderId="4" xfId="50" applyFont="1" applyFill="1" applyBorder="1" applyAlignment="1" applyProtection="1">
      <alignment horizontal="center" vertical="center" shrinkToFit="1"/>
    </xf>
    <xf numFmtId="176" fontId="5" fillId="2" borderId="2" xfId="50" applyNumberFormat="1" applyFont="1" applyFill="1" applyBorder="1" applyAlignment="1" applyProtection="1">
      <alignment horizontal="right" vertical="center" wrapText="1" shrinkToFit="1"/>
    </xf>
    <xf numFmtId="180" fontId="6" fillId="2" borderId="2" xfId="0" applyNumberFormat="1" applyFont="1" applyFill="1" applyBorder="1">
      <alignment vertical="center"/>
    </xf>
    <xf numFmtId="0" fontId="13" fillId="2" borderId="5" xfId="50" applyFont="1" applyFill="1" applyBorder="1" applyAlignment="1" applyProtection="1">
      <alignment horizontal="center" vertical="center" shrinkToFit="1"/>
    </xf>
    <xf numFmtId="178" fontId="5" fillId="2" borderId="0" xfId="50" applyNumberFormat="1" applyFont="1" applyFill="1" applyBorder="1" applyAlignment="1" applyProtection="1">
      <alignment horizontal="center" vertical="center"/>
    </xf>
    <xf numFmtId="176" fontId="5" fillId="2" borderId="0" xfId="50" applyNumberFormat="1" applyFont="1" applyFill="1" applyBorder="1" applyAlignment="1" applyProtection="1">
      <alignment horizontal="center" vertical="center"/>
    </xf>
    <xf numFmtId="0" fontId="0" fillId="2" borderId="0" xfId="0" applyFont="1" applyFill="1">
      <alignment vertical="center"/>
    </xf>
    <xf numFmtId="10" fontId="0" fillId="0" borderId="2" xfId="0" applyNumberFormat="1" applyFont="1" applyBorder="1">
      <alignment vertical="center"/>
    </xf>
    <xf numFmtId="180" fontId="0" fillId="2" borderId="2" xfId="0" applyNumberFormat="1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46</xdr:row>
      <xdr:rowOff>104775</xdr:rowOff>
    </xdr:from>
    <xdr:to>
      <xdr:col>8</xdr:col>
      <xdr:colOff>372745</xdr:colOff>
      <xdr:row>63</xdr:row>
      <xdr:rowOff>109220</xdr:rowOff>
    </xdr:to>
    <xdr:pic>
      <xdr:nvPicPr>
        <xdr:cNvPr id="2" name="图片 1" descr="454G~X9W7{NH8}`WQ9%ZR)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6856075"/>
          <a:ext cx="5173345" cy="2919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8"/>
  <sheetViews>
    <sheetView zoomScale="90" zoomScaleNormal="90" topLeftCell="E15" workbookViewId="0">
      <selection activeCell="S24" sqref="S24:S25"/>
    </sheetView>
  </sheetViews>
  <sheetFormatPr defaultColWidth="9" defaultRowHeight="13.5"/>
  <cols>
    <col min="1" max="1" width="3.25" style="108" customWidth="1"/>
    <col min="2" max="2" width="15.875" style="154" customWidth="1"/>
    <col min="3" max="3" width="16.25" style="108" customWidth="1"/>
    <col min="4" max="4" width="15.375" style="108" customWidth="1"/>
    <col min="5" max="5" width="18.75" style="155" customWidth="1"/>
    <col min="6" max="6" width="19.125" style="155" customWidth="1"/>
    <col min="7" max="7" width="17.5" style="155" customWidth="1"/>
    <col min="8" max="8" width="4.875" style="108" customWidth="1"/>
    <col min="9" max="9" width="10.375" style="155" customWidth="1"/>
    <col min="10" max="10" width="10" style="155" customWidth="1"/>
    <col min="11" max="11" width="9.375" style="108" customWidth="1"/>
    <col min="12" max="12" width="9.625" style="155" customWidth="1"/>
    <col min="13" max="13" width="16.125" style="108" customWidth="1"/>
    <col min="14" max="14" width="10.125" style="108" customWidth="1"/>
    <col min="15" max="15" width="9.125" style="108" customWidth="1"/>
    <col min="16" max="16" width="34.625" style="108" customWidth="1"/>
    <col min="17" max="17" width="14.75" style="108" customWidth="1"/>
    <col min="18" max="18" width="14.5" style="108" customWidth="1"/>
    <col min="19" max="19" width="15.5" style="155" customWidth="1"/>
    <col min="20" max="20" width="15.5" style="108" customWidth="1"/>
    <col min="21" max="16358" width="9" style="108" customWidth="1"/>
  </cols>
  <sheetData>
    <row r="1" ht="24.9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27.95" customHeight="1" spans="1:20">
      <c r="A2" s="4" t="s">
        <v>1</v>
      </c>
      <c r="B2" s="4"/>
      <c r="C2" s="142" t="s">
        <v>2</v>
      </c>
      <c r="D2" s="142"/>
      <c r="E2" s="142"/>
      <c r="F2" s="142"/>
      <c r="G2" s="142"/>
      <c r="H2" s="6" t="s">
        <v>3</v>
      </c>
      <c r="I2" s="71"/>
      <c r="J2" s="71"/>
      <c r="K2" s="71"/>
      <c r="L2" s="71"/>
      <c r="M2" s="72"/>
      <c r="N2" s="73" t="s">
        <v>4</v>
      </c>
      <c r="O2" s="73"/>
      <c r="P2" s="109">
        <v>8267</v>
      </c>
      <c r="Q2" s="75" t="s">
        <v>5</v>
      </c>
      <c r="R2" s="75"/>
      <c r="S2" s="110" t="s">
        <v>6</v>
      </c>
      <c r="T2" s="110"/>
    </row>
    <row r="3" ht="27.95" customHeight="1" spans="1:20">
      <c r="A3" s="4" t="s">
        <v>7</v>
      </c>
      <c r="B3" s="4"/>
      <c r="C3" s="7">
        <v>60551267</v>
      </c>
      <c r="D3" s="7"/>
      <c r="E3" s="7"/>
      <c r="F3" s="7" t="s">
        <v>8</v>
      </c>
      <c r="G3" s="8" t="s">
        <v>9</v>
      </c>
      <c r="H3" s="9"/>
      <c r="I3" s="74"/>
      <c r="J3" s="28" t="s">
        <v>10</v>
      </c>
      <c r="K3" s="28"/>
      <c r="L3" s="28"/>
      <c r="M3" s="28"/>
      <c r="N3" s="4" t="s">
        <v>11</v>
      </c>
      <c r="O3" s="4"/>
      <c r="P3" s="28" t="s">
        <v>12</v>
      </c>
      <c r="Q3" s="111" t="s">
        <v>13</v>
      </c>
      <c r="R3" s="112"/>
      <c r="S3" s="113" t="s">
        <v>14</v>
      </c>
      <c r="T3" s="114"/>
    </row>
    <row r="4" ht="27.95" customHeight="1" spans="1:20">
      <c r="A4" s="4" t="s">
        <v>15</v>
      </c>
      <c r="B4" s="4"/>
      <c r="C4" s="143"/>
      <c r="D4" s="143"/>
      <c r="E4" s="143"/>
      <c r="F4" s="7" t="s">
        <v>16</v>
      </c>
      <c r="G4" s="144"/>
      <c r="H4" s="4" t="s">
        <v>17</v>
      </c>
      <c r="I4" s="4"/>
      <c r="J4" s="28" t="s">
        <v>18</v>
      </c>
      <c r="K4" s="28"/>
      <c r="L4" s="28"/>
      <c r="M4" s="28"/>
      <c r="N4" s="4" t="s">
        <v>19</v>
      </c>
      <c r="O4" s="4"/>
      <c r="P4" s="83" t="s">
        <v>20</v>
      </c>
      <c r="Q4" s="7" t="s">
        <v>21</v>
      </c>
      <c r="R4" s="83" t="s">
        <v>22</v>
      </c>
      <c r="S4" s="115" t="s">
        <v>23</v>
      </c>
      <c r="T4" s="116" t="s">
        <v>24</v>
      </c>
    </row>
    <row r="5" ht="27.95" customHeight="1" spans="1:20">
      <c r="A5" s="4" t="s">
        <v>25</v>
      </c>
      <c r="B5" s="11" t="s">
        <v>26</v>
      </c>
      <c r="C5" s="12"/>
      <c r="D5" s="12"/>
      <c r="E5" s="12"/>
      <c r="F5" s="13"/>
      <c r="G5" s="14" t="s">
        <v>27</v>
      </c>
      <c r="H5" s="11" t="s">
        <v>26</v>
      </c>
      <c r="I5" s="12"/>
      <c r="J5" s="13"/>
      <c r="K5" s="14" t="s">
        <v>28</v>
      </c>
      <c r="L5" s="11" t="s">
        <v>29</v>
      </c>
      <c r="M5" s="13"/>
      <c r="N5" s="11" t="s">
        <v>30</v>
      </c>
      <c r="O5" s="13"/>
      <c r="P5" s="117" t="s">
        <v>31</v>
      </c>
      <c r="Q5" s="118"/>
      <c r="R5" s="118"/>
      <c r="S5" s="115" t="s">
        <v>32</v>
      </c>
      <c r="T5" s="119" t="s">
        <v>33</v>
      </c>
    </row>
    <row r="6" ht="27.95" customHeight="1" spans="1:20">
      <c r="A6" s="4"/>
      <c r="B6" s="15" t="s">
        <v>34</v>
      </c>
      <c r="C6" s="16"/>
      <c r="D6" s="16"/>
      <c r="E6" s="16"/>
      <c r="F6" s="17"/>
      <c r="G6" s="4"/>
      <c r="H6" s="15" t="s">
        <v>35</v>
      </c>
      <c r="I6" s="16"/>
      <c r="J6" s="17"/>
      <c r="K6" s="4" t="s">
        <v>36</v>
      </c>
      <c r="L6" s="15" t="s">
        <v>37</v>
      </c>
      <c r="M6" s="17"/>
      <c r="N6" s="15" t="s">
        <v>38</v>
      </c>
      <c r="O6" s="17"/>
      <c r="P6" s="120" t="s">
        <v>39</v>
      </c>
      <c r="Q6" s="122"/>
      <c r="R6" s="122"/>
      <c r="S6" s="115"/>
      <c r="T6" s="119"/>
    </row>
    <row r="7" ht="27.95" customHeight="1" spans="1:20">
      <c r="A7" s="4"/>
      <c r="B7" s="18" t="s">
        <v>40</v>
      </c>
      <c r="C7" s="4" t="s">
        <v>41</v>
      </c>
      <c r="D7" s="4" t="s">
        <v>42</v>
      </c>
      <c r="E7" s="7" t="s">
        <v>43</v>
      </c>
      <c r="F7" s="7" t="s">
        <v>44</v>
      </c>
      <c r="G7" s="18" t="s">
        <v>45</v>
      </c>
      <c r="H7" s="4" t="s">
        <v>46</v>
      </c>
      <c r="I7" s="7" t="s">
        <v>47</v>
      </c>
      <c r="J7" s="7" t="s">
        <v>48</v>
      </c>
      <c r="K7" s="75" t="s">
        <v>47</v>
      </c>
      <c r="L7" s="7" t="s">
        <v>47</v>
      </c>
      <c r="M7" s="4" t="s">
        <v>48</v>
      </c>
      <c r="N7" s="4" t="s">
        <v>47</v>
      </c>
      <c r="O7" s="4" t="s">
        <v>48</v>
      </c>
      <c r="P7" s="7" t="s">
        <v>49</v>
      </c>
      <c r="Q7" s="7" t="s">
        <v>50</v>
      </c>
      <c r="R7" s="7" t="s">
        <v>51</v>
      </c>
      <c r="S7" s="115"/>
      <c r="T7" s="119"/>
    </row>
    <row r="8" ht="29.1" customHeight="1" spans="1:20">
      <c r="A8" s="19">
        <v>1</v>
      </c>
      <c r="B8" s="20">
        <v>43084</v>
      </c>
      <c r="C8" s="21">
        <v>3027563</v>
      </c>
      <c r="D8" s="22"/>
      <c r="E8" s="23" t="s">
        <v>52</v>
      </c>
      <c r="F8" s="24" t="s">
        <v>53</v>
      </c>
      <c r="G8" s="22"/>
      <c r="H8" s="25">
        <v>0.05</v>
      </c>
      <c r="I8" s="76"/>
      <c r="J8" s="77"/>
      <c r="K8" s="28"/>
      <c r="L8" s="76"/>
      <c r="M8" s="79" t="s">
        <v>54</v>
      </c>
      <c r="N8" s="80"/>
      <c r="O8" s="7"/>
      <c r="P8" s="25"/>
      <c r="Q8" s="76"/>
      <c r="R8" s="77"/>
      <c r="S8" s="28"/>
      <c r="T8" s="76"/>
    </row>
    <row r="9" ht="29.1" customHeight="1" spans="1:20">
      <c r="A9" s="26"/>
      <c r="B9" s="20">
        <v>43118</v>
      </c>
      <c r="C9" s="21">
        <v>3027564</v>
      </c>
      <c r="D9" s="22"/>
      <c r="E9" s="23" t="s">
        <v>52</v>
      </c>
      <c r="F9" s="24" t="s">
        <v>53</v>
      </c>
      <c r="G9" s="22"/>
      <c r="H9" s="123">
        <v>0.05</v>
      </c>
      <c r="I9" s="76">
        <v>30286</v>
      </c>
      <c r="J9" s="77" t="s">
        <v>55</v>
      </c>
      <c r="K9" s="28"/>
      <c r="L9" s="76">
        <v>1900</v>
      </c>
      <c r="M9" s="81"/>
      <c r="N9" s="80"/>
      <c r="O9" s="7"/>
      <c r="P9" s="25"/>
      <c r="Q9" s="76"/>
      <c r="R9" s="77"/>
      <c r="S9" s="28"/>
      <c r="T9" s="76"/>
    </row>
    <row r="10" ht="29.1" customHeight="1" spans="1:20">
      <c r="A10" s="19">
        <v>2</v>
      </c>
      <c r="B10" s="20">
        <v>43139</v>
      </c>
      <c r="C10" s="27">
        <v>7327637</v>
      </c>
      <c r="D10" s="22"/>
      <c r="E10" s="23" t="s">
        <v>52</v>
      </c>
      <c r="F10" s="24" t="s">
        <v>53</v>
      </c>
      <c r="G10" s="22"/>
      <c r="H10" s="123">
        <v>0.05</v>
      </c>
      <c r="I10" s="27">
        <v>36839</v>
      </c>
      <c r="J10" s="77" t="s">
        <v>55</v>
      </c>
      <c r="K10" s="28">
        <v>2129</v>
      </c>
      <c r="L10" s="27">
        <v>18129</v>
      </c>
      <c r="M10" s="83" t="s">
        <v>56</v>
      </c>
      <c r="N10" s="80"/>
      <c r="O10" s="7"/>
      <c r="P10" s="123"/>
      <c r="Q10" s="27"/>
      <c r="R10" s="77"/>
      <c r="S10" s="28"/>
      <c r="T10" s="27"/>
    </row>
    <row r="11" ht="29.1" customHeight="1" spans="1:20">
      <c r="A11" s="26"/>
      <c r="B11" s="20">
        <v>43216</v>
      </c>
      <c r="C11" s="27">
        <v>3717097</v>
      </c>
      <c r="D11" s="22"/>
      <c r="E11" s="23" t="s">
        <v>52</v>
      </c>
      <c r="F11" s="24" t="s">
        <v>53</v>
      </c>
      <c r="G11" s="22"/>
      <c r="H11" s="123">
        <v>0.05</v>
      </c>
      <c r="I11" s="27">
        <v>18385</v>
      </c>
      <c r="J11" s="77" t="s">
        <v>55</v>
      </c>
      <c r="K11" s="28">
        <v>1838</v>
      </c>
      <c r="L11" s="27">
        <v>17038</v>
      </c>
      <c r="M11" s="83" t="s">
        <v>57</v>
      </c>
      <c r="N11" s="80"/>
      <c r="O11" s="7"/>
      <c r="P11" s="123"/>
      <c r="Q11" s="27"/>
      <c r="R11" s="77"/>
      <c r="S11" s="28"/>
      <c r="T11" s="27"/>
    </row>
    <row r="12" ht="29.1" customHeight="1" spans="1:20">
      <c r="A12" s="28">
        <v>3</v>
      </c>
      <c r="B12" s="20">
        <v>43272</v>
      </c>
      <c r="C12" s="27">
        <v>6135068</v>
      </c>
      <c r="D12" s="29"/>
      <c r="E12" s="23" t="s">
        <v>52</v>
      </c>
      <c r="F12" s="24" t="s">
        <v>53</v>
      </c>
      <c r="G12" s="22"/>
      <c r="H12" s="123">
        <v>0.05</v>
      </c>
      <c r="I12" s="27">
        <v>30675</v>
      </c>
      <c r="J12" s="77" t="s">
        <v>55</v>
      </c>
      <c r="K12" s="28">
        <v>4716</v>
      </c>
      <c r="L12" s="27">
        <v>16716</v>
      </c>
      <c r="M12" s="83" t="s">
        <v>58</v>
      </c>
      <c r="N12" s="84"/>
      <c r="O12" s="85"/>
      <c r="P12" s="123"/>
      <c r="Q12" s="27"/>
      <c r="R12" s="77"/>
      <c r="S12" s="28"/>
      <c r="T12" s="27"/>
    </row>
    <row r="13" ht="29.1" customHeight="1" spans="1:20">
      <c r="A13" s="28"/>
      <c r="B13" s="20">
        <v>43313</v>
      </c>
      <c r="C13" s="27">
        <v>9029551</v>
      </c>
      <c r="D13" s="29"/>
      <c r="E13" s="23" t="s">
        <v>52</v>
      </c>
      <c r="F13" s="24" t="s">
        <v>53</v>
      </c>
      <c r="G13" s="22"/>
      <c r="H13" s="123">
        <v>0.05</v>
      </c>
      <c r="I13" s="27">
        <v>45148</v>
      </c>
      <c r="J13" s="77" t="s">
        <v>55</v>
      </c>
      <c r="K13" s="28">
        <v>5140</v>
      </c>
      <c r="L13" s="27">
        <v>17140</v>
      </c>
      <c r="M13" s="83" t="s">
        <v>59</v>
      </c>
      <c r="N13" s="84"/>
      <c r="O13" s="85"/>
      <c r="P13" s="123"/>
      <c r="Q13" s="27"/>
      <c r="R13" s="77"/>
      <c r="S13" s="28"/>
      <c r="T13" s="27"/>
    </row>
    <row r="14" ht="29.1" customHeight="1" spans="1:20">
      <c r="A14" s="28">
        <v>4</v>
      </c>
      <c r="B14" s="20">
        <v>43350</v>
      </c>
      <c r="C14" s="27">
        <v>5000000</v>
      </c>
      <c r="D14" s="29"/>
      <c r="E14" s="23" t="s">
        <v>52</v>
      </c>
      <c r="F14" s="24" t="s">
        <v>53</v>
      </c>
      <c r="G14" s="22"/>
      <c r="H14" s="123"/>
      <c r="I14" s="27">
        <v>25000</v>
      </c>
      <c r="J14" s="77" t="s">
        <v>55</v>
      </c>
      <c r="K14" s="28">
        <v>6947</v>
      </c>
      <c r="L14" s="22">
        <v>12947</v>
      </c>
      <c r="M14" s="83" t="s">
        <v>60</v>
      </c>
      <c r="N14" s="84"/>
      <c r="O14" s="85"/>
      <c r="P14" s="123"/>
      <c r="Q14" s="27"/>
      <c r="R14" s="77"/>
      <c r="S14" s="28"/>
      <c r="T14" s="22"/>
    </row>
    <row r="15" ht="29.1" customHeight="1" spans="1:20">
      <c r="A15" s="19">
        <v>5</v>
      </c>
      <c r="B15" s="30">
        <v>43356</v>
      </c>
      <c r="C15" s="27">
        <v>1600000</v>
      </c>
      <c r="D15" s="29"/>
      <c r="E15" s="23" t="s">
        <v>61</v>
      </c>
      <c r="F15" s="24" t="s">
        <v>53</v>
      </c>
      <c r="G15" s="22"/>
      <c r="H15" s="123"/>
      <c r="I15" s="22"/>
      <c r="J15" s="77" t="s">
        <v>62</v>
      </c>
      <c r="K15" s="28"/>
      <c r="L15" s="22"/>
      <c r="M15" s="83"/>
      <c r="N15" s="84"/>
      <c r="O15" s="85"/>
      <c r="P15" s="123"/>
      <c r="Q15" s="22"/>
      <c r="R15" s="77"/>
      <c r="S15" s="28"/>
      <c r="T15" s="22"/>
    </row>
    <row r="16" ht="29.1" customHeight="1" spans="1:20">
      <c r="A16" s="26"/>
      <c r="B16" s="31"/>
      <c r="C16" s="27">
        <v>-1600000</v>
      </c>
      <c r="D16" s="29"/>
      <c r="E16" s="23" t="s">
        <v>52</v>
      </c>
      <c r="F16" s="24" t="s">
        <v>53</v>
      </c>
      <c r="G16" s="22"/>
      <c r="H16" s="123">
        <v>0.05</v>
      </c>
      <c r="I16" s="22"/>
      <c r="J16" s="77" t="s">
        <v>63</v>
      </c>
      <c r="K16" s="28"/>
      <c r="L16" s="22"/>
      <c r="M16" s="83"/>
      <c r="N16" s="84"/>
      <c r="O16" s="85"/>
      <c r="P16" s="123"/>
      <c r="Q16" s="22"/>
      <c r="R16" s="77"/>
      <c r="S16" s="28"/>
      <c r="T16" s="22"/>
    </row>
    <row r="17" ht="29.1" customHeight="1" spans="1:20">
      <c r="A17" s="19">
        <v>6</v>
      </c>
      <c r="B17" s="30">
        <v>43490</v>
      </c>
      <c r="C17" s="27">
        <v>5229780</v>
      </c>
      <c r="D17" s="29"/>
      <c r="E17" s="23" t="s">
        <v>52</v>
      </c>
      <c r="F17" s="24" t="s">
        <v>53</v>
      </c>
      <c r="G17" s="22"/>
      <c r="H17" s="123">
        <v>0.05</v>
      </c>
      <c r="I17" s="22">
        <v>26149</v>
      </c>
      <c r="J17" s="77" t="s">
        <v>55</v>
      </c>
      <c r="K17" s="19">
        <v>8712</v>
      </c>
      <c r="L17" s="27">
        <v>8712</v>
      </c>
      <c r="M17" s="83" t="s">
        <v>64</v>
      </c>
      <c r="N17" s="84"/>
      <c r="O17" s="85"/>
      <c r="P17" s="123"/>
      <c r="Q17" s="22"/>
      <c r="R17" s="77"/>
      <c r="S17" s="28"/>
      <c r="T17" s="27"/>
    </row>
    <row r="18" ht="29.1" customHeight="1" spans="1:20">
      <c r="A18" s="26"/>
      <c r="B18" s="31"/>
      <c r="C18" s="27">
        <v>6790516</v>
      </c>
      <c r="D18" s="29"/>
      <c r="E18" s="23" t="s">
        <v>52</v>
      </c>
      <c r="F18" s="24" t="s">
        <v>53</v>
      </c>
      <c r="G18" s="22"/>
      <c r="H18" s="123"/>
      <c r="I18" s="22">
        <v>33953</v>
      </c>
      <c r="J18" s="77" t="s">
        <v>55</v>
      </c>
      <c r="K18" s="26"/>
      <c r="L18" s="22"/>
      <c r="M18" s="83"/>
      <c r="N18" s="84"/>
      <c r="O18" s="85"/>
      <c r="P18" s="123"/>
      <c r="Q18" s="22"/>
      <c r="R18" s="77"/>
      <c r="S18" s="28"/>
      <c r="T18" s="22"/>
    </row>
    <row r="19" ht="29.1" customHeight="1" spans="1:20">
      <c r="A19" s="28"/>
      <c r="B19" s="31"/>
      <c r="C19" s="27"/>
      <c r="D19" s="29"/>
      <c r="E19" s="23"/>
      <c r="F19" s="24"/>
      <c r="G19" s="22"/>
      <c r="H19" s="123">
        <v>0.05</v>
      </c>
      <c r="I19" s="22">
        <v>-246435</v>
      </c>
      <c r="J19" s="77" t="s">
        <v>65</v>
      </c>
      <c r="K19" s="26">
        <v>-29482</v>
      </c>
      <c r="L19" s="22">
        <v>-92582</v>
      </c>
      <c r="M19" s="83"/>
      <c r="N19" s="84"/>
      <c r="O19" s="85"/>
      <c r="P19" s="123"/>
      <c r="Q19" s="22"/>
      <c r="R19" s="77"/>
      <c r="S19" s="26"/>
      <c r="T19" s="22"/>
    </row>
    <row r="20" ht="29.1" customHeight="1" spans="1:20">
      <c r="A20" s="28">
        <v>7</v>
      </c>
      <c r="B20" s="20">
        <v>43643</v>
      </c>
      <c r="C20" s="27">
        <v>1207892</v>
      </c>
      <c r="D20" s="29"/>
      <c r="E20" s="23" t="s">
        <v>52</v>
      </c>
      <c r="F20" s="24" t="s">
        <v>53</v>
      </c>
      <c r="G20" s="22"/>
      <c r="H20" s="22"/>
      <c r="I20" s="22">
        <v>6040</v>
      </c>
      <c r="J20" s="77" t="s">
        <v>55</v>
      </c>
      <c r="K20" s="28">
        <v>3165</v>
      </c>
      <c r="L20" s="22">
        <v>3156</v>
      </c>
      <c r="M20" s="83" t="s">
        <v>64</v>
      </c>
      <c r="N20" s="80">
        <v>182283</v>
      </c>
      <c r="O20" s="7" t="s">
        <v>66</v>
      </c>
      <c r="P20" s="123"/>
      <c r="Q20" s="22"/>
      <c r="R20" s="77"/>
      <c r="S20" s="28"/>
      <c r="T20" s="22"/>
    </row>
    <row r="21" ht="29.1" customHeight="1" spans="1:20">
      <c r="A21" s="28"/>
      <c r="B21" s="20"/>
      <c r="C21" s="27"/>
      <c r="D21" s="29"/>
      <c r="E21" s="23"/>
      <c r="F21" s="24"/>
      <c r="G21" s="22"/>
      <c r="H21" s="22"/>
      <c r="I21" s="22">
        <v>-6040</v>
      </c>
      <c r="J21" s="77" t="s">
        <v>55</v>
      </c>
      <c r="K21" s="28">
        <v>-3165</v>
      </c>
      <c r="L21" s="22">
        <v>-3156</v>
      </c>
      <c r="M21" s="83" t="s">
        <v>64</v>
      </c>
      <c r="N21" s="80">
        <v>376901</v>
      </c>
      <c r="O21" s="7" t="s">
        <v>67</v>
      </c>
      <c r="P21" s="124"/>
      <c r="Q21" s="22"/>
      <c r="R21" s="77"/>
      <c r="S21" s="28"/>
      <c r="T21" s="22"/>
    </row>
    <row r="22" ht="29.1" customHeight="1" spans="1:20">
      <c r="A22" s="28"/>
      <c r="B22" s="20"/>
      <c r="C22" s="27"/>
      <c r="D22" s="29"/>
      <c r="E22" s="23"/>
      <c r="F22" s="24"/>
      <c r="G22" s="22"/>
      <c r="H22" s="22"/>
      <c r="I22" s="29"/>
      <c r="J22" s="88"/>
      <c r="K22" s="52"/>
      <c r="L22" s="22"/>
      <c r="M22" s="83"/>
      <c r="N22" s="84">
        <v>-180000</v>
      </c>
      <c r="O22" s="85" t="s">
        <v>68</v>
      </c>
      <c r="P22" s="124"/>
      <c r="Q22" s="29"/>
      <c r="R22" s="88"/>
      <c r="S22" s="52"/>
      <c r="T22" s="22"/>
    </row>
    <row r="23" ht="29.1" customHeight="1" spans="1:20">
      <c r="A23" s="28"/>
      <c r="B23" s="32"/>
      <c r="C23" s="33"/>
      <c r="D23" s="22"/>
      <c r="E23" s="23"/>
      <c r="F23" s="24"/>
      <c r="G23" s="22"/>
      <c r="H23" s="22"/>
      <c r="I23" s="22"/>
      <c r="J23" s="77"/>
      <c r="K23" s="89"/>
      <c r="L23" s="22"/>
      <c r="M23" s="83"/>
      <c r="N23" s="84">
        <v>-376077</v>
      </c>
      <c r="O23" s="85" t="s">
        <v>69</v>
      </c>
      <c r="P23" s="123"/>
      <c r="Q23" s="22"/>
      <c r="R23" s="77"/>
      <c r="S23" s="89"/>
      <c r="T23" s="22"/>
    </row>
    <row r="24" ht="29.1" customHeight="1" spans="1:20">
      <c r="A24" s="28"/>
      <c r="B24" s="32"/>
      <c r="C24" s="33"/>
      <c r="D24" s="22"/>
      <c r="E24" s="23"/>
      <c r="F24" s="24"/>
      <c r="G24" s="22"/>
      <c r="H24" s="22"/>
      <c r="I24" s="22"/>
      <c r="J24" s="77"/>
      <c r="K24" s="89"/>
      <c r="L24" s="22"/>
      <c r="M24" s="83"/>
      <c r="N24" s="84"/>
      <c r="O24" s="85"/>
      <c r="P24" s="123" t="s">
        <v>70</v>
      </c>
      <c r="Q24" s="151"/>
      <c r="R24" s="77"/>
      <c r="S24" s="151">
        <v>50405506.09</v>
      </c>
      <c r="T24" s="22"/>
    </row>
    <row r="25" ht="29.1" customHeight="1" spans="1:20">
      <c r="A25" s="28">
        <v>8</v>
      </c>
      <c r="B25" s="145">
        <v>43712</v>
      </c>
      <c r="C25" s="33"/>
      <c r="D25" s="22"/>
      <c r="E25" s="23"/>
      <c r="F25" s="24"/>
      <c r="G25" s="22"/>
      <c r="H25" s="22"/>
      <c r="I25" s="22"/>
      <c r="J25" s="77"/>
      <c r="K25" s="89"/>
      <c r="L25" s="22"/>
      <c r="M25" s="83"/>
      <c r="N25" s="84"/>
      <c r="O25" s="85"/>
      <c r="P25" s="137" t="s">
        <v>71</v>
      </c>
      <c r="Q25" s="22"/>
      <c r="R25" s="77"/>
      <c r="S25" s="22">
        <v>78000</v>
      </c>
      <c r="T25" s="22"/>
    </row>
    <row r="26" ht="29.1" customHeight="1" spans="1:20">
      <c r="A26" s="28"/>
      <c r="B26" s="32"/>
      <c r="C26" s="33"/>
      <c r="D26" s="22"/>
      <c r="E26" s="23"/>
      <c r="F26" s="24"/>
      <c r="G26" s="22"/>
      <c r="H26" s="22"/>
      <c r="I26" s="22"/>
      <c r="J26" s="77"/>
      <c r="K26" s="89"/>
      <c r="L26" s="22"/>
      <c r="M26" s="83"/>
      <c r="N26" s="84"/>
      <c r="O26" s="85"/>
      <c r="P26" s="123"/>
      <c r="Q26" s="22"/>
      <c r="R26" s="77"/>
      <c r="S26" s="89"/>
      <c r="T26" s="22"/>
    </row>
    <row r="27" ht="29.1" customHeight="1" spans="1:20">
      <c r="A27" s="28"/>
      <c r="B27" s="32"/>
      <c r="C27" s="33"/>
      <c r="D27" s="22"/>
      <c r="E27" s="23"/>
      <c r="F27" s="24"/>
      <c r="G27" s="22"/>
      <c r="H27" s="22"/>
      <c r="I27" s="22"/>
      <c r="J27" s="77"/>
      <c r="K27" s="89"/>
      <c r="L27" s="22"/>
      <c r="M27" s="83"/>
      <c r="N27" s="84"/>
      <c r="O27" s="85"/>
      <c r="P27" s="123"/>
      <c r="Q27" s="22"/>
      <c r="R27" s="77"/>
      <c r="S27" s="89"/>
      <c r="T27" s="22"/>
    </row>
    <row r="28" ht="29.1" customHeight="1" spans="1:20">
      <c r="A28" s="28"/>
      <c r="B28" s="32"/>
      <c r="C28" s="33"/>
      <c r="D28" s="22"/>
      <c r="E28" s="23"/>
      <c r="F28" s="24"/>
      <c r="G28" s="22"/>
      <c r="H28" s="22"/>
      <c r="I28" s="22"/>
      <c r="J28" s="77"/>
      <c r="K28" s="89"/>
      <c r="L28" s="22"/>
      <c r="M28" s="83"/>
      <c r="N28" s="84"/>
      <c r="O28" s="85"/>
      <c r="P28" s="123"/>
      <c r="Q28" s="22"/>
      <c r="R28" s="77"/>
      <c r="S28" s="89"/>
      <c r="T28" s="22"/>
    </row>
    <row r="29" ht="29.1" customHeight="1" spans="1:20">
      <c r="A29" s="28"/>
      <c r="B29" s="35"/>
      <c r="C29" s="36"/>
      <c r="D29" s="37"/>
      <c r="E29" s="38"/>
      <c r="F29" s="24"/>
      <c r="G29" s="39"/>
      <c r="H29" s="40"/>
      <c r="I29" s="22"/>
      <c r="J29" s="22"/>
      <c r="K29" s="22"/>
      <c r="L29" s="22"/>
      <c r="M29" s="83"/>
      <c r="N29" s="22"/>
      <c r="O29" s="83"/>
      <c r="P29" s="157"/>
      <c r="Q29" s="128"/>
      <c r="R29" s="128"/>
      <c r="S29" s="158"/>
      <c r="T29" s="130"/>
    </row>
    <row r="30" ht="30" customHeight="1" spans="1:20">
      <c r="A30" s="4" t="s">
        <v>72</v>
      </c>
      <c r="B30" s="4"/>
      <c r="C30" s="63">
        <f>SUM(C8:C29)</f>
        <v>50492668</v>
      </c>
      <c r="D30" s="64">
        <f>SUM(D8:D29)</f>
        <v>0</v>
      </c>
      <c r="E30" s="65"/>
      <c r="F30" s="65"/>
      <c r="G30" s="65"/>
      <c r="H30" s="63" t="s">
        <v>73</v>
      </c>
      <c r="I30" s="80">
        <f>SUM(I8:I29)</f>
        <v>0</v>
      </c>
      <c r="J30" s="65"/>
      <c r="K30" s="80">
        <f>SUM(K8:K29)</f>
        <v>0</v>
      </c>
      <c r="L30" s="80">
        <f>SUM(L8:L29)</f>
        <v>0</v>
      </c>
      <c r="M30" s="63" t="s">
        <v>73</v>
      </c>
      <c r="N30" s="80">
        <f>SUM(N8:N29)</f>
        <v>3107</v>
      </c>
      <c r="O30" s="63" t="s">
        <v>73</v>
      </c>
      <c r="P30" s="63" t="s">
        <v>73</v>
      </c>
      <c r="Q30" s="63">
        <v>50483506.09</v>
      </c>
      <c r="R30" s="63"/>
      <c r="S30" s="80">
        <f>SUM(S8:S29)</f>
        <v>50483506.09</v>
      </c>
      <c r="T30" s="139">
        <f>D30+C30-S30-I30-K30-L30-N30</f>
        <v>6054.90999999642</v>
      </c>
    </row>
    <row r="31" ht="30" customHeight="1" spans="1:20">
      <c r="A31" s="66" t="s">
        <v>74</v>
      </c>
      <c r="B31" s="66"/>
      <c r="C31" s="66" t="s">
        <v>75</v>
      </c>
      <c r="D31" s="66"/>
      <c r="E31" s="66"/>
      <c r="F31" s="67">
        <v>78000</v>
      </c>
      <c r="G31" s="68"/>
      <c r="H31" s="69" t="s">
        <v>76</v>
      </c>
      <c r="I31" s="100"/>
      <c r="J31" s="100"/>
      <c r="K31" s="100"/>
      <c r="L31" s="101"/>
      <c r="M31" s="66" t="s">
        <v>77</v>
      </c>
      <c r="N31" s="102">
        <v>78000</v>
      </c>
      <c r="O31" s="103"/>
      <c r="P31" s="103"/>
      <c r="Q31" s="103"/>
      <c r="R31" s="103"/>
      <c r="S31" s="103"/>
      <c r="T31" s="140"/>
    </row>
    <row r="32" ht="30" customHeight="1" spans="1:20">
      <c r="A32" s="66"/>
      <c r="B32" s="66"/>
      <c r="C32" s="66" t="s">
        <v>78</v>
      </c>
      <c r="D32" s="66"/>
      <c r="E32" s="66"/>
      <c r="F32" s="67">
        <v>78000</v>
      </c>
      <c r="G32" s="68"/>
      <c r="H32" s="70"/>
      <c r="I32" s="104"/>
      <c r="J32" s="104"/>
      <c r="K32" s="104"/>
      <c r="L32" s="105"/>
      <c r="M32" s="66" t="s">
        <v>79</v>
      </c>
      <c r="N32" s="149" t="s">
        <v>80</v>
      </c>
      <c r="O32" s="150"/>
      <c r="P32" s="150"/>
      <c r="Q32" s="150"/>
      <c r="R32" s="150"/>
      <c r="S32" s="150"/>
      <c r="T32" s="153"/>
    </row>
    <row r="38" spans="2:2">
      <c r="B38" s="156"/>
    </row>
  </sheetData>
  <mergeCells count="4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G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30:B30"/>
    <mergeCell ref="C31:E31"/>
    <mergeCell ref="F31:G31"/>
    <mergeCell ref="N31:T31"/>
    <mergeCell ref="C32:E32"/>
    <mergeCell ref="F32:G32"/>
    <mergeCell ref="N32:T32"/>
    <mergeCell ref="A5:A7"/>
    <mergeCell ref="A8:A9"/>
    <mergeCell ref="A10:A11"/>
    <mergeCell ref="A15:A16"/>
    <mergeCell ref="A17:A18"/>
    <mergeCell ref="B15:B16"/>
    <mergeCell ref="B17:B18"/>
    <mergeCell ref="K17:K18"/>
    <mergeCell ref="M8:M9"/>
    <mergeCell ref="S5:S7"/>
    <mergeCell ref="T5:T7"/>
    <mergeCell ref="A31:B32"/>
    <mergeCell ref="H31:L32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zoomScale="120" zoomScaleNormal="120" topLeftCell="A15" workbookViewId="0">
      <selection activeCell="S25" sqref="S25"/>
    </sheetView>
  </sheetViews>
  <sheetFormatPr defaultColWidth="9" defaultRowHeight="13.5"/>
  <cols>
    <col min="8" max="8" width="3.75" customWidth="1"/>
    <col min="9" max="9" width="10.375"/>
    <col min="10" max="10" width="7.625" customWidth="1"/>
    <col min="16" max="16" width="17" customWidth="1"/>
    <col min="19" max="19" width="10.875" customWidth="1"/>
  </cols>
  <sheetData>
    <row r="1" ht="22.5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08"/>
    </row>
    <row r="2" spans="1:20">
      <c r="A2" s="4" t="s">
        <v>1</v>
      </c>
      <c r="B2" s="4"/>
      <c r="C2" s="142" t="s">
        <v>2</v>
      </c>
      <c r="D2" s="142"/>
      <c r="E2" s="142"/>
      <c r="F2" s="142"/>
      <c r="G2" s="142"/>
      <c r="H2" s="6" t="s">
        <v>3</v>
      </c>
      <c r="I2" s="71"/>
      <c r="J2" s="71"/>
      <c r="K2" s="71"/>
      <c r="L2" s="71"/>
      <c r="M2" s="72"/>
      <c r="N2" s="73" t="s">
        <v>4</v>
      </c>
      <c r="O2" s="73"/>
      <c r="P2" s="109">
        <v>8267</v>
      </c>
      <c r="Q2" s="75" t="s">
        <v>5</v>
      </c>
      <c r="R2" s="75"/>
      <c r="S2" s="110" t="s">
        <v>6</v>
      </c>
      <c r="T2" s="110"/>
    </row>
    <row r="3" spans="1:20">
      <c r="A3" s="4" t="s">
        <v>7</v>
      </c>
      <c r="B3" s="4"/>
      <c r="C3" s="7">
        <v>60551267</v>
      </c>
      <c r="D3" s="7"/>
      <c r="E3" s="7"/>
      <c r="F3" s="7" t="s">
        <v>8</v>
      </c>
      <c r="G3" s="8" t="s">
        <v>9</v>
      </c>
      <c r="H3" s="9"/>
      <c r="I3" s="74"/>
      <c r="J3" s="28" t="s">
        <v>10</v>
      </c>
      <c r="K3" s="28"/>
      <c r="L3" s="28"/>
      <c r="M3" s="28"/>
      <c r="N3" s="4" t="s">
        <v>11</v>
      </c>
      <c r="O3" s="4"/>
      <c r="P3" s="28" t="s">
        <v>12</v>
      </c>
      <c r="Q3" s="111" t="s">
        <v>13</v>
      </c>
      <c r="R3" s="112"/>
      <c r="S3" s="113" t="s">
        <v>14</v>
      </c>
      <c r="T3" s="114"/>
    </row>
    <row r="4" spans="1:20">
      <c r="A4" s="4" t="s">
        <v>15</v>
      </c>
      <c r="B4" s="4"/>
      <c r="C4" s="143"/>
      <c r="D4" s="143"/>
      <c r="E4" s="143"/>
      <c r="F4" s="7" t="s">
        <v>16</v>
      </c>
      <c r="G4" s="144"/>
      <c r="H4" s="4" t="s">
        <v>17</v>
      </c>
      <c r="I4" s="4"/>
      <c r="J4" s="28" t="s">
        <v>18</v>
      </c>
      <c r="K4" s="28"/>
      <c r="L4" s="28"/>
      <c r="M4" s="28"/>
      <c r="N4" s="4" t="s">
        <v>19</v>
      </c>
      <c r="O4" s="4"/>
      <c r="P4" s="83" t="s">
        <v>81</v>
      </c>
      <c r="Q4" s="7" t="s">
        <v>21</v>
      </c>
      <c r="R4" s="83" t="s">
        <v>22</v>
      </c>
      <c r="S4" s="115" t="s">
        <v>23</v>
      </c>
      <c r="T4" s="116" t="s">
        <v>24</v>
      </c>
    </row>
    <row r="5" spans="1:20">
      <c r="A5" s="4" t="s">
        <v>25</v>
      </c>
      <c r="B5" s="11" t="s">
        <v>26</v>
      </c>
      <c r="C5" s="12"/>
      <c r="D5" s="12"/>
      <c r="E5" s="12"/>
      <c r="F5" s="13"/>
      <c r="G5" s="14" t="s">
        <v>27</v>
      </c>
      <c r="H5" s="11" t="s">
        <v>26</v>
      </c>
      <c r="I5" s="12"/>
      <c r="J5" s="13"/>
      <c r="K5" s="14" t="s">
        <v>28</v>
      </c>
      <c r="L5" s="11" t="s">
        <v>29</v>
      </c>
      <c r="M5" s="13"/>
      <c r="N5" s="11" t="s">
        <v>30</v>
      </c>
      <c r="O5" s="13"/>
      <c r="P5" s="117" t="s">
        <v>31</v>
      </c>
      <c r="Q5" s="118"/>
      <c r="R5" s="118"/>
      <c r="S5" s="115" t="s">
        <v>32</v>
      </c>
      <c r="T5" s="119" t="s">
        <v>33</v>
      </c>
    </row>
    <row r="6" spans="1:20">
      <c r="A6" s="4"/>
      <c r="B6" s="15" t="s">
        <v>34</v>
      </c>
      <c r="C6" s="16"/>
      <c r="D6" s="16"/>
      <c r="E6" s="16"/>
      <c r="F6" s="17"/>
      <c r="G6" s="4"/>
      <c r="H6" s="15" t="s">
        <v>35</v>
      </c>
      <c r="I6" s="16"/>
      <c r="J6" s="17"/>
      <c r="K6" s="4" t="s">
        <v>36</v>
      </c>
      <c r="L6" s="15" t="s">
        <v>37</v>
      </c>
      <c r="M6" s="17"/>
      <c r="N6" s="15" t="s">
        <v>38</v>
      </c>
      <c r="O6" s="17"/>
      <c r="P6" s="120" t="s">
        <v>39</v>
      </c>
      <c r="Q6" s="122"/>
      <c r="R6" s="122"/>
      <c r="S6" s="115"/>
      <c r="T6" s="119"/>
    </row>
    <row r="7" ht="22.5" spans="1:20">
      <c r="A7" s="4"/>
      <c r="B7" s="18" t="s">
        <v>40</v>
      </c>
      <c r="C7" s="4" t="s">
        <v>41</v>
      </c>
      <c r="D7" s="4" t="s">
        <v>42</v>
      </c>
      <c r="E7" s="7" t="s">
        <v>43</v>
      </c>
      <c r="F7" s="7" t="s">
        <v>44</v>
      </c>
      <c r="G7" s="18" t="s">
        <v>45</v>
      </c>
      <c r="H7" s="4" t="s">
        <v>46</v>
      </c>
      <c r="I7" s="7" t="s">
        <v>47</v>
      </c>
      <c r="J7" s="7" t="s">
        <v>48</v>
      </c>
      <c r="K7" s="75" t="s">
        <v>47</v>
      </c>
      <c r="L7" s="7" t="s">
        <v>47</v>
      </c>
      <c r="M7" s="4" t="s">
        <v>48</v>
      </c>
      <c r="N7" s="4" t="s">
        <v>47</v>
      </c>
      <c r="O7" s="4" t="s">
        <v>48</v>
      </c>
      <c r="P7" s="7" t="s">
        <v>49</v>
      </c>
      <c r="Q7" s="7" t="s">
        <v>50</v>
      </c>
      <c r="R7" s="7" t="s">
        <v>51</v>
      </c>
      <c r="S7" s="115"/>
      <c r="T7" s="119"/>
    </row>
    <row r="8" ht="33.75" spans="1:20">
      <c r="A8" s="19">
        <v>1</v>
      </c>
      <c r="B8" s="20">
        <v>43084</v>
      </c>
      <c r="C8" s="21">
        <v>3027563</v>
      </c>
      <c r="D8" s="22"/>
      <c r="E8" s="23" t="s">
        <v>52</v>
      </c>
      <c r="F8" s="24" t="s">
        <v>53</v>
      </c>
      <c r="G8" s="22"/>
      <c r="H8" s="25">
        <v>0.005</v>
      </c>
      <c r="I8" s="76"/>
      <c r="J8" s="77"/>
      <c r="K8" s="28"/>
      <c r="L8" s="76"/>
      <c r="M8" s="79" t="s">
        <v>54</v>
      </c>
      <c r="N8" s="80"/>
      <c r="O8" s="7"/>
      <c r="P8" s="25"/>
      <c r="Q8" s="76"/>
      <c r="R8" s="77"/>
      <c r="S8" s="28"/>
      <c r="T8" s="76"/>
    </row>
    <row r="9" ht="33.75" spans="1:20">
      <c r="A9" s="26"/>
      <c r="B9" s="20">
        <v>43118</v>
      </c>
      <c r="C9" s="21">
        <v>3027564</v>
      </c>
      <c r="D9" s="22"/>
      <c r="E9" s="23" t="s">
        <v>52</v>
      </c>
      <c r="F9" s="24" t="s">
        <v>53</v>
      </c>
      <c r="G9" s="22"/>
      <c r="H9" s="25">
        <v>0.005</v>
      </c>
      <c r="I9" s="76">
        <v>30286</v>
      </c>
      <c r="J9" s="77" t="s">
        <v>55</v>
      </c>
      <c r="K9" s="28"/>
      <c r="L9" s="76">
        <v>1900</v>
      </c>
      <c r="M9" s="81"/>
      <c r="N9" s="80"/>
      <c r="O9" s="7"/>
      <c r="P9" s="25"/>
      <c r="Q9" s="76"/>
      <c r="R9" s="77"/>
      <c r="S9" s="28"/>
      <c r="T9" s="76"/>
    </row>
    <row r="10" ht="36.75" customHeight="1" spans="1:20">
      <c r="A10" s="19">
        <v>2</v>
      </c>
      <c r="B10" s="20">
        <v>43139</v>
      </c>
      <c r="C10" s="27">
        <v>7327637</v>
      </c>
      <c r="D10" s="22"/>
      <c r="E10" s="23" t="s">
        <v>52</v>
      </c>
      <c r="F10" s="24" t="s">
        <v>53</v>
      </c>
      <c r="G10" s="22"/>
      <c r="H10" s="25">
        <v>0.005</v>
      </c>
      <c r="I10" s="27">
        <v>36839</v>
      </c>
      <c r="J10" s="77" t="s">
        <v>55</v>
      </c>
      <c r="K10" s="28">
        <v>2129</v>
      </c>
      <c r="L10" s="27">
        <v>18129</v>
      </c>
      <c r="M10" s="83" t="s">
        <v>56</v>
      </c>
      <c r="N10" s="80"/>
      <c r="O10" s="7"/>
      <c r="P10" s="123"/>
      <c r="Q10" s="27"/>
      <c r="R10" s="77"/>
      <c r="S10" s="28"/>
      <c r="T10" s="27"/>
    </row>
    <row r="11" ht="24" customHeight="1" spans="1:20">
      <c r="A11" s="26"/>
      <c r="B11" s="20">
        <v>43216</v>
      </c>
      <c r="C11" s="27">
        <v>3717097</v>
      </c>
      <c r="D11" s="22"/>
      <c r="E11" s="23" t="s">
        <v>52</v>
      </c>
      <c r="F11" s="24" t="s">
        <v>53</v>
      </c>
      <c r="G11" s="22"/>
      <c r="H11" s="25">
        <v>0.005</v>
      </c>
      <c r="I11" s="27">
        <v>18385</v>
      </c>
      <c r="J11" s="77" t="s">
        <v>55</v>
      </c>
      <c r="K11" s="28">
        <v>1838</v>
      </c>
      <c r="L11" s="27">
        <v>17038</v>
      </c>
      <c r="M11" s="83" t="s">
        <v>57</v>
      </c>
      <c r="N11" s="80"/>
      <c r="O11" s="7"/>
      <c r="P11" s="123"/>
      <c r="Q11" s="27"/>
      <c r="R11" s="77"/>
      <c r="S11" s="28"/>
      <c r="T11" s="27"/>
    </row>
    <row r="12" ht="51" customHeight="1" spans="1:20">
      <c r="A12" s="28">
        <v>3</v>
      </c>
      <c r="B12" s="20">
        <v>43272</v>
      </c>
      <c r="C12" s="27">
        <v>6135068</v>
      </c>
      <c r="D12" s="29"/>
      <c r="E12" s="23" t="s">
        <v>52</v>
      </c>
      <c r="F12" s="24" t="s">
        <v>53</v>
      </c>
      <c r="G12" s="22"/>
      <c r="H12" s="25">
        <v>0.005</v>
      </c>
      <c r="I12" s="27">
        <v>30675</v>
      </c>
      <c r="J12" s="77" t="s">
        <v>55</v>
      </c>
      <c r="K12" s="28">
        <v>4716</v>
      </c>
      <c r="L12" s="27">
        <v>16716</v>
      </c>
      <c r="M12" s="83" t="s">
        <v>58</v>
      </c>
      <c r="N12" s="84"/>
      <c r="O12" s="85"/>
      <c r="P12" s="123"/>
      <c r="Q12" s="27"/>
      <c r="R12" s="77"/>
      <c r="S12" s="28"/>
      <c r="T12" s="27"/>
    </row>
    <row r="13" ht="33" customHeight="1" spans="1:20">
      <c r="A13" s="28"/>
      <c r="B13" s="20">
        <v>43313</v>
      </c>
      <c r="C13" s="27">
        <v>9029551</v>
      </c>
      <c r="D13" s="29"/>
      <c r="E13" s="23" t="s">
        <v>52</v>
      </c>
      <c r="F13" s="24" t="s">
        <v>53</v>
      </c>
      <c r="G13" s="22"/>
      <c r="H13" s="25">
        <v>0.005</v>
      </c>
      <c r="I13" s="27">
        <v>45148</v>
      </c>
      <c r="J13" s="77" t="s">
        <v>55</v>
      </c>
      <c r="K13" s="28">
        <v>5140</v>
      </c>
      <c r="L13" s="27">
        <v>17140</v>
      </c>
      <c r="M13" s="83" t="s">
        <v>59</v>
      </c>
      <c r="N13" s="84"/>
      <c r="O13" s="85"/>
      <c r="P13" s="123"/>
      <c r="Q13" s="27"/>
      <c r="R13" s="77"/>
      <c r="S13" s="28"/>
      <c r="T13" s="27"/>
    </row>
    <row r="14" ht="57.75" customHeight="1" spans="1:20">
      <c r="A14" s="28">
        <v>4</v>
      </c>
      <c r="B14" s="20">
        <v>43350</v>
      </c>
      <c r="C14" s="27">
        <v>5000000</v>
      </c>
      <c r="D14" s="29"/>
      <c r="E14" s="23" t="s">
        <v>52</v>
      </c>
      <c r="F14" s="24" t="s">
        <v>53</v>
      </c>
      <c r="G14" s="22"/>
      <c r="H14" s="25">
        <v>0.005</v>
      </c>
      <c r="I14" s="27">
        <v>25000</v>
      </c>
      <c r="J14" s="77" t="s">
        <v>55</v>
      </c>
      <c r="K14" s="28">
        <v>6947</v>
      </c>
      <c r="L14" s="22">
        <v>12947</v>
      </c>
      <c r="M14" s="83" t="s">
        <v>60</v>
      </c>
      <c r="N14" s="84"/>
      <c r="O14" s="85"/>
      <c r="P14" s="123"/>
      <c r="Q14" s="27"/>
      <c r="R14" s="77"/>
      <c r="S14" s="28"/>
      <c r="T14" s="22"/>
    </row>
    <row r="15" ht="67.5" spans="1:20">
      <c r="A15" s="19">
        <v>5</v>
      </c>
      <c r="B15" s="30">
        <v>43356</v>
      </c>
      <c r="C15" s="27">
        <v>1600000</v>
      </c>
      <c r="D15" s="29"/>
      <c r="E15" s="23" t="s">
        <v>61</v>
      </c>
      <c r="F15" s="24" t="s">
        <v>53</v>
      </c>
      <c r="G15" s="22"/>
      <c r="H15" s="25">
        <v>0.005</v>
      </c>
      <c r="I15" s="22"/>
      <c r="J15" s="77" t="s">
        <v>62</v>
      </c>
      <c r="K15" s="28"/>
      <c r="L15" s="22"/>
      <c r="M15" s="83"/>
      <c r="N15" s="84"/>
      <c r="O15" s="85"/>
      <c r="P15" s="123"/>
      <c r="Q15" s="22"/>
      <c r="R15" s="77"/>
      <c r="S15" s="28"/>
      <c r="T15" s="22"/>
    </row>
    <row r="16" ht="33.75" spans="1:20">
      <c r="A16" s="26"/>
      <c r="B16" s="31"/>
      <c r="C16" s="27">
        <v>-1600000</v>
      </c>
      <c r="D16" s="29"/>
      <c r="E16" s="23" t="s">
        <v>52</v>
      </c>
      <c r="F16" s="24" t="s">
        <v>53</v>
      </c>
      <c r="G16" s="22"/>
      <c r="H16" s="25">
        <v>0.005</v>
      </c>
      <c r="I16" s="22"/>
      <c r="J16" s="77" t="s">
        <v>63</v>
      </c>
      <c r="K16" s="28"/>
      <c r="L16" s="22"/>
      <c r="M16" s="83"/>
      <c r="N16" s="84"/>
      <c r="O16" s="85"/>
      <c r="P16" s="123"/>
      <c r="Q16" s="22"/>
      <c r="R16" s="77"/>
      <c r="S16" s="28"/>
      <c r="T16" s="22"/>
    </row>
    <row r="17" ht="33.75" spans="1:20">
      <c r="A17" s="19">
        <v>6</v>
      </c>
      <c r="B17" s="30">
        <v>43490</v>
      </c>
      <c r="C17" s="27">
        <v>5229780</v>
      </c>
      <c r="D17" s="29"/>
      <c r="E17" s="23" t="s">
        <v>52</v>
      </c>
      <c r="F17" s="24" t="s">
        <v>53</v>
      </c>
      <c r="G17" s="22"/>
      <c r="H17" s="25">
        <v>0.005</v>
      </c>
      <c r="I17" s="22">
        <v>26149</v>
      </c>
      <c r="J17" s="77" t="s">
        <v>55</v>
      </c>
      <c r="K17" s="19">
        <v>8712</v>
      </c>
      <c r="L17" s="27">
        <v>8712</v>
      </c>
      <c r="M17" s="83" t="s">
        <v>64</v>
      </c>
      <c r="N17" s="84"/>
      <c r="O17" s="85"/>
      <c r="P17" s="123"/>
      <c r="Q17" s="22"/>
      <c r="R17" s="77"/>
      <c r="S17" s="28"/>
      <c r="T17" s="27"/>
    </row>
    <row r="18" ht="33.75" spans="1:20">
      <c r="A18" s="26"/>
      <c r="B18" s="31"/>
      <c r="C18" s="27">
        <v>6790516</v>
      </c>
      <c r="D18" s="29"/>
      <c r="E18" s="23" t="s">
        <v>52</v>
      </c>
      <c r="F18" s="24" t="s">
        <v>53</v>
      </c>
      <c r="G18" s="22"/>
      <c r="H18" s="25">
        <v>0.005</v>
      </c>
      <c r="I18" s="22">
        <v>33953</v>
      </c>
      <c r="J18" s="77" t="s">
        <v>55</v>
      </c>
      <c r="K18" s="26"/>
      <c r="L18" s="22"/>
      <c r="M18" s="83"/>
      <c r="N18" s="84"/>
      <c r="O18" s="85"/>
      <c r="P18" s="123"/>
      <c r="Q18" s="22"/>
      <c r="R18" s="77"/>
      <c r="S18" s="28"/>
      <c r="T18" s="22"/>
    </row>
    <row r="19" spans="1:20">
      <c r="A19" s="28"/>
      <c r="B19" s="31"/>
      <c r="C19" s="27"/>
      <c r="D19" s="29"/>
      <c r="E19" s="23"/>
      <c r="F19" s="24"/>
      <c r="G19" s="22"/>
      <c r="H19" s="25">
        <v>0.005</v>
      </c>
      <c r="I19" s="22">
        <v>-246435</v>
      </c>
      <c r="J19" s="77" t="s">
        <v>65</v>
      </c>
      <c r="K19" s="26">
        <v>-29482</v>
      </c>
      <c r="L19" s="22">
        <v>-92582</v>
      </c>
      <c r="M19" s="83"/>
      <c r="N19" s="84"/>
      <c r="O19" s="85"/>
      <c r="P19" s="123"/>
      <c r="Q19" s="22"/>
      <c r="R19" s="77"/>
      <c r="S19" s="26"/>
      <c r="T19" s="22"/>
    </row>
    <row r="20" ht="33.75" spans="1:20">
      <c r="A20" s="28">
        <v>7</v>
      </c>
      <c r="B20" s="20">
        <v>43643</v>
      </c>
      <c r="C20" s="27">
        <v>1207892</v>
      </c>
      <c r="D20" s="29"/>
      <c r="E20" s="23" t="s">
        <v>52</v>
      </c>
      <c r="F20" s="24" t="s">
        <v>53</v>
      </c>
      <c r="G20" s="22"/>
      <c r="H20" s="25">
        <v>0.005</v>
      </c>
      <c r="I20" s="22">
        <v>6040</v>
      </c>
      <c r="J20" s="77" t="s">
        <v>55</v>
      </c>
      <c r="K20" s="28">
        <v>3165</v>
      </c>
      <c r="L20" s="22">
        <v>3156</v>
      </c>
      <c r="M20" s="83" t="s">
        <v>64</v>
      </c>
      <c r="N20" s="80">
        <v>182283</v>
      </c>
      <c r="O20" s="7" t="s">
        <v>66</v>
      </c>
      <c r="P20" s="123"/>
      <c r="Q20" s="22"/>
      <c r="R20" s="77"/>
      <c r="S20" s="28"/>
      <c r="T20" s="22"/>
    </row>
    <row r="21" ht="22.5" spans="1:20">
      <c r="A21" s="28"/>
      <c r="B21" s="20"/>
      <c r="C21" s="27"/>
      <c r="D21" s="29"/>
      <c r="E21" s="23"/>
      <c r="F21" s="24"/>
      <c r="G21" s="22"/>
      <c r="H21" s="25">
        <v>0.005</v>
      </c>
      <c r="I21" s="22">
        <v>-6040</v>
      </c>
      <c r="J21" s="77" t="s">
        <v>55</v>
      </c>
      <c r="K21" s="28">
        <v>-3165</v>
      </c>
      <c r="L21" s="22">
        <v>-3156</v>
      </c>
      <c r="M21" s="83" t="s">
        <v>64</v>
      </c>
      <c r="N21" s="80">
        <v>376901</v>
      </c>
      <c r="O21" s="7" t="s">
        <v>67</v>
      </c>
      <c r="P21" s="124"/>
      <c r="Q21" s="22"/>
      <c r="R21" s="77"/>
      <c r="S21" s="28"/>
      <c r="T21" s="22"/>
    </row>
    <row r="22" ht="45" spans="1:20">
      <c r="A22" s="28"/>
      <c r="B22" s="20"/>
      <c r="C22" s="27"/>
      <c r="D22" s="29"/>
      <c r="E22" s="23"/>
      <c r="F22" s="24"/>
      <c r="G22" s="22"/>
      <c r="H22" s="25"/>
      <c r="I22" s="29"/>
      <c r="J22" s="88"/>
      <c r="K22" s="52"/>
      <c r="L22" s="22"/>
      <c r="M22" s="83"/>
      <c r="N22" s="84">
        <v>-180000</v>
      </c>
      <c r="O22" s="85" t="s">
        <v>68</v>
      </c>
      <c r="P22" s="124"/>
      <c r="Q22" s="29"/>
      <c r="R22" s="88"/>
      <c r="S22" s="52"/>
      <c r="T22" s="22"/>
    </row>
    <row r="23" ht="22.5" spans="1:20">
      <c r="A23" s="28"/>
      <c r="B23" s="32"/>
      <c r="C23" s="33"/>
      <c r="D23" s="22"/>
      <c r="E23" s="23"/>
      <c r="F23" s="24"/>
      <c r="G23" s="22"/>
      <c r="H23" s="25">
        <v>0.005</v>
      </c>
      <c r="I23" s="22"/>
      <c r="J23" s="77"/>
      <c r="K23" s="89"/>
      <c r="L23" s="22"/>
      <c r="M23" s="83"/>
      <c r="N23" s="84">
        <v>-376077</v>
      </c>
      <c r="O23" s="85" t="s">
        <v>69</v>
      </c>
      <c r="P23" s="123"/>
      <c r="Q23" s="22"/>
      <c r="R23" s="77"/>
      <c r="S23" s="89"/>
      <c r="T23" s="22"/>
    </row>
    <row r="24" spans="1:20">
      <c r="A24" s="28"/>
      <c r="B24" s="32"/>
      <c r="C24" s="33"/>
      <c r="D24" s="22"/>
      <c r="E24" s="23"/>
      <c r="F24" s="24"/>
      <c r="G24" s="22"/>
      <c r="H24" s="25">
        <v>0.005</v>
      </c>
      <c r="I24" s="22"/>
      <c r="J24" s="77"/>
      <c r="K24" s="89"/>
      <c r="L24" s="22"/>
      <c r="M24" s="83"/>
      <c r="N24" s="84"/>
      <c r="O24" s="85"/>
      <c r="P24" s="123"/>
      <c r="Q24" s="151"/>
      <c r="R24" s="77"/>
      <c r="S24" s="151"/>
      <c r="T24" s="22"/>
    </row>
    <row r="25" ht="33.75" spans="1:20">
      <c r="A25" s="28">
        <v>8</v>
      </c>
      <c r="B25" s="32">
        <v>43808</v>
      </c>
      <c r="C25" s="33">
        <v>648166</v>
      </c>
      <c r="D25" s="22"/>
      <c r="E25" s="23" t="s">
        <v>52</v>
      </c>
      <c r="F25" s="24" t="s">
        <v>53</v>
      </c>
      <c r="G25" s="22"/>
      <c r="H25" s="25">
        <v>0.005</v>
      </c>
      <c r="I25" s="22">
        <v>3241</v>
      </c>
      <c r="J25" s="77" t="s">
        <v>55</v>
      </c>
      <c r="K25" s="89">
        <v>50</v>
      </c>
      <c r="L25" s="22">
        <v>500</v>
      </c>
      <c r="M25" s="83" t="s">
        <v>82</v>
      </c>
      <c r="N25" s="84"/>
      <c r="O25" s="85"/>
      <c r="P25" s="123" t="s">
        <v>70</v>
      </c>
      <c r="Q25" s="22"/>
      <c r="R25" s="77"/>
      <c r="S25" s="22">
        <v>50483506</v>
      </c>
      <c r="T25" s="22"/>
    </row>
    <row r="26" spans="1:20">
      <c r="A26" s="28"/>
      <c r="B26" s="32"/>
      <c r="C26" s="33"/>
      <c r="D26" s="22"/>
      <c r="E26" s="23"/>
      <c r="F26" s="24"/>
      <c r="G26" s="22"/>
      <c r="H26" s="22"/>
      <c r="I26" s="22">
        <v>-3241</v>
      </c>
      <c r="J26" s="77"/>
      <c r="K26" s="89">
        <v>-50</v>
      </c>
      <c r="L26" s="22"/>
      <c r="M26" s="83"/>
      <c r="N26" s="84"/>
      <c r="O26" s="85"/>
      <c r="P26" s="123"/>
      <c r="Q26" s="22"/>
      <c r="R26" s="77"/>
      <c r="S26" s="89"/>
      <c r="T26" s="22"/>
    </row>
    <row r="27" ht="33.75" spans="1:20">
      <c r="A27" s="52">
        <v>9</v>
      </c>
      <c r="B27" s="145">
        <v>43852</v>
      </c>
      <c r="C27" s="146">
        <v>715794</v>
      </c>
      <c r="D27" s="22"/>
      <c r="E27" s="93" t="s">
        <v>52</v>
      </c>
      <c r="F27" s="57" t="s">
        <v>53</v>
      </c>
      <c r="G27" s="29"/>
      <c r="H27" s="59">
        <v>0.005</v>
      </c>
      <c r="I27" s="147">
        <v>3579</v>
      </c>
      <c r="J27" s="92"/>
      <c r="K27" s="148">
        <v>438</v>
      </c>
      <c r="L27" s="22"/>
      <c r="M27" s="94" t="s">
        <v>83</v>
      </c>
      <c r="N27" s="84">
        <v>124900</v>
      </c>
      <c r="O27" s="85" t="s">
        <v>84</v>
      </c>
      <c r="P27" s="123"/>
      <c r="Q27" s="22"/>
      <c r="R27" s="77"/>
      <c r="S27" s="89"/>
      <c r="T27" s="22"/>
    </row>
    <row r="28" ht="22.5" spans="1:20">
      <c r="A28" s="52">
        <v>10</v>
      </c>
      <c r="B28" s="145">
        <v>43852</v>
      </c>
      <c r="C28" s="146"/>
      <c r="D28" s="29"/>
      <c r="E28" s="93"/>
      <c r="F28" s="57"/>
      <c r="G28" s="29"/>
      <c r="H28" s="29"/>
      <c r="I28" s="29">
        <v>-3579</v>
      </c>
      <c r="J28" s="88" t="s">
        <v>55</v>
      </c>
      <c r="K28" s="148"/>
      <c r="L28" s="29"/>
      <c r="M28" s="94"/>
      <c r="N28" s="84"/>
      <c r="O28" s="85"/>
      <c r="P28" s="124" t="s">
        <v>71</v>
      </c>
      <c r="Q28" s="29"/>
      <c r="R28" s="88"/>
      <c r="S28" s="148">
        <v>330000</v>
      </c>
      <c r="T28" s="22"/>
    </row>
    <row r="29" ht="22.5" spans="1:20">
      <c r="A29" s="52"/>
      <c r="B29" s="62"/>
      <c r="C29" s="60"/>
      <c r="D29" s="55"/>
      <c r="E29" s="56"/>
      <c r="F29" s="57"/>
      <c r="G29" s="58"/>
      <c r="H29" s="61"/>
      <c r="I29" s="29"/>
      <c r="J29" s="29"/>
      <c r="K29" s="29"/>
      <c r="L29" s="29"/>
      <c r="M29" s="94"/>
      <c r="N29" s="29"/>
      <c r="O29" s="94"/>
      <c r="P29" s="136" t="s">
        <v>85</v>
      </c>
      <c r="Q29" s="137"/>
      <c r="R29" s="137"/>
      <c r="S29" s="152">
        <v>353483.8</v>
      </c>
      <c r="T29" s="130"/>
    </row>
    <row r="30" ht="26" customHeight="1" spans="1:20">
      <c r="A30" s="52"/>
      <c r="B30" s="62"/>
      <c r="C30" s="60"/>
      <c r="D30" s="55"/>
      <c r="E30" s="56"/>
      <c r="F30" s="57"/>
      <c r="G30" s="58"/>
      <c r="H30" s="61"/>
      <c r="I30" s="29"/>
      <c r="J30" s="29"/>
      <c r="K30" s="29"/>
      <c r="L30" s="29"/>
      <c r="M30" s="94"/>
      <c r="N30" s="29"/>
      <c r="O30" s="94"/>
      <c r="P30" s="136"/>
      <c r="Q30" s="137"/>
      <c r="R30" s="137"/>
      <c r="S30" s="152"/>
      <c r="T30" s="130"/>
    </row>
    <row r="31" ht="26" customHeight="1" spans="1:20">
      <c r="A31" s="52"/>
      <c r="B31" s="62"/>
      <c r="C31" s="60"/>
      <c r="D31" s="55"/>
      <c r="E31" s="56"/>
      <c r="F31" s="57"/>
      <c r="G31" s="58"/>
      <c r="H31" s="61"/>
      <c r="I31" s="29"/>
      <c r="J31" s="29"/>
      <c r="K31" s="29"/>
      <c r="L31" s="29"/>
      <c r="M31" s="94"/>
      <c r="N31" s="29"/>
      <c r="O31" s="94"/>
      <c r="P31" s="136"/>
      <c r="Q31" s="137"/>
      <c r="R31" s="137"/>
      <c r="S31" s="152"/>
      <c r="T31" s="130"/>
    </row>
    <row r="32" ht="26" customHeight="1" spans="1:20">
      <c r="A32" s="52"/>
      <c r="B32" s="62"/>
      <c r="C32" s="60"/>
      <c r="D32" s="55"/>
      <c r="E32" s="56"/>
      <c r="F32" s="57"/>
      <c r="G32" s="58"/>
      <c r="H32" s="61"/>
      <c r="I32" s="29"/>
      <c r="J32" s="29"/>
      <c r="K32" s="29"/>
      <c r="L32" s="29"/>
      <c r="M32" s="94"/>
      <c r="N32" s="29"/>
      <c r="O32" s="94"/>
      <c r="P32" s="136"/>
      <c r="Q32" s="137"/>
      <c r="R32" s="137"/>
      <c r="S32" s="152"/>
      <c r="T32" s="130"/>
    </row>
    <row r="33" ht="26" customHeight="1" spans="1:20">
      <c r="A33" s="52"/>
      <c r="B33" s="62"/>
      <c r="C33" s="60"/>
      <c r="D33" s="55"/>
      <c r="E33" s="56"/>
      <c r="F33" s="57"/>
      <c r="G33" s="58"/>
      <c r="H33" s="61"/>
      <c r="I33" s="29"/>
      <c r="J33" s="29"/>
      <c r="K33" s="29"/>
      <c r="L33" s="29"/>
      <c r="M33" s="94"/>
      <c r="N33" s="29"/>
      <c r="O33" s="94"/>
      <c r="P33" s="136"/>
      <c r="Q33" s="137"/>
      <c r="R33" s="137"/>
      <c r="S33" s="152"/>
      <c r="T33" s="130"/>
    </row>
    <row r="34" spans="1:20">
      <c r="A34" s="4" t="s">
        <v>72</v>
      </c>
      <c r="B34" s="4"/>
      <c r="C34" s="63">
        <f>SUM(C8:C29)</f>
        <v>51856628</v>
      </c>
      <c r="D34" s="64">
        <f>SUM(D8:D29)</f>
        <v>0</v>
      </c>
      <c r="E34" s="65"/>
      <c r="F34" s="65"/>
      <c r="G34" s="65"/>
      <c r="H34" s="63" t="s">
        <v>73</v>
      </c>
      <c r="I34" s="80">
        <f>SUM(I8:I29)</f>
        <v>0</v>
      </c>
      <c r="J34" s="65"/>
      <c r="K34" s="80">
        <f>SUM(K8:K29)</f>
        <v>438</v>
      </c>
      <c r="L34" s="80">
        <f>SUM(L8:L29)</f>
        <v>500</v>
      </c>
      <c r="M34" s="63" t="s">
        <v>73</v>
      </c>
      <c r="N34" s="80">
        <f>SUM(N8:N29)</f>
        <v>128007</v>
      </c>
      <c r="O34" s="63" t="s">
        <v>73</v>
      </c>
      <c r="P34" s="63" t="s">
        <v>73</v>
      </c>
      <c r="Q34" s="63">
        <v>50483506.09</v>
      </c>
      <c r="R34" s="63"/>
      <c r="S34" s="80">
        <f>SUM(S8:S29)</f>
        <v>51166989.8</v>
      </c>
      <c r="T34" s="139">
        <f>D34+C34-S34-I34-K34-L34-N35</f>
        <v>5216.40000000293</v>
      </c>
    </row>
    <row r="35" ht="14.25" spans="1:20">
      <c r="A35" s="66" t="s">
        <v>74</v>
      </c>
      <c r="B35" s="66"/>
      <c r="C35" s="66" t="s">
        <v>75</v>
      </c>
      <c r="D35" s="66"/>
      <c r="E35" s="66"/>
      <c r="F35" s="67">
        <v>683483.8</v>
      </c>
      <c r="G35" s="68"/>
      <c r="H35" s="69" t="s">
        <v>76</v>
      </c>
      <c r="I35" s="100"/>
      <c r="J35" s="100"/>
      <c r="K35" s="100"/>
      <c r="L35" s="101"/>
      <c r="M35" s="66" t="s">
        <v>77</v>
      </c>
      <c r="N35" s="102">
        <v>683483.8</v>
      </c>
      <c r="O35" s="103"/>
      <c r="P35" s="103"/>
      <c r="Q35" s="103"/>
      <c r="R35" s="103"/>
      <c r="S35" s="103"/>
      <c r="T35" s="140"/>
    </row>
    <row r="36" ht="14.25" spans="1:20">
      <c r="A36" s="66"/>
      <c r="B36" s="66"/>
      <c r="C36" s="66" t="s">
        <v>78</v>
      </c>
      <c r="D36" s="66"/>
      <c r="E36" s="66"/>
      <c r="F36" s="67">
        <v>683483.8</v>
      </c>
      <c r="G36" s="68"/>
      <c r="H36" s="70"/>
      <c r="I36" s="104"/>
      <c r="J36" s="104"/>
      <c r="K36" s="104"/>
      <c r="L36" s="105"/>
      <c r="M36" s="66" t="s">
        <v>79</v>
      </c>
      <c r="N36" s="149" t="s">
        <v>86</v>
      </c>
      <c r="O36" s="150"/>
      <c r="P36" s="150"/>
      <c r="Q36" s="150"/>
      <c r="R36" s="150"/>
      <c r="S36" s="150"/>
      <c r="T36" s="153"/>
    </row>
    <row r="38" spans="9:9">
      <c r="I38">
        <f>C34*0.005</f>
        <v>259283.14</v>
      </c>
    </row>
  </sheetData>
  <mergeCells count="4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G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34:B34"/>
    <mergeCell ref="C35:E35"/>
    <mergeCell ref="F35:G35"/>
    <mergeCell ref="N35:T35"/>
    <mergeCell ref="C36:E36"/>
    <mergeCell ref="F36:G36"/>
    <mergeCell ref="N36:T36"/>
    <mergeCell ref="A5:A7"/>
    <mergeCell ref="A8:A9"/>
    <mergeCell ref="A10:A11"/>
    <mergeCell ref="A15:A16"/>
    <mergeCell ref="A17:A18"/>
    <mergeCell ref="B15:B16"/>
    <mergeCell ref="B17:B18"/>
    <mergeCell ref="K17:K18"/>
    <mergeCell ref="M8:M9"/>
    <mergeCell ref="S5:S7"/>
    <mergeCell ref="T5:T7"/>
    <mergeCell ref="A35:B36"/>
    <mergeCell ref="H35:L3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"/>
  <sheetViews>
    <sheetView tabSelected="1" zoomScale="115" zoomScaleNormal="115" workbookViewId="0">
      <pane xSplit="1" ySplit="7" topLeftCell="B34" activePane="bottomRight" state="frozen"/>
      <selection/>
      <selection pane="topRight"/>
      <selection pane="bottomLeft"/>
      <selection pane="bottomRight" activeCell="I31" sqref="K36 I35 I31"/>
    </sheetView>
  </sheetViews>
  <sheetFormatPr defaultColWidth="9" defaultRowHeight="13.5"/>
  <cols>
    <col min="1" max="1" width="3.75" customWidth="1"/>
    <col min="2" max="2" width="10.625" customWidth="1"/>
    <col min="8" max="8" width="3.75" customWidth="1"/>
    <col min="9" max="9" width="11.5"/>
    <col min="10" max="10" width="7.625" customWidth="1"/>
    <col min="12" max="12" width="9" style="2"/>
    <col min="17" max="17" width="17" customWidth="1"/>
    <col min="18" max="18" width="10.375" style="2"/>
    <col min="20" max="20" width="13.625" customWidth="1"/>
    <col min="21" max="21" width="10.5" customWidth="1"/>
    <col min="23" max="23" width="11.5"/>
  </cols>
  <sheetData>
    <row r="1" ht="22.5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08"/>
    </row>
    <row r="2" ht="27" customHeight="1" spans="1:21">
      <c r="A2" s="4" t="s">
        <v>1</v>
      </c>
      <c r="B2" s="4"/>
      <c r="C2" s="5" t="s">
        <v>2</v>
      </c>
      <c r="D2" s="5"/>
      <c r="E2" s="5"/>
      <c r="F2" s="5"/>
      <c r="G2" s="5"/>
      <c r="H2" s="6" t="s">
        <v>3</v>
      </c>
      <c r="I2" s="71"/>
      <c r="J2" s="71" t="s">
        <v>87</v>
      </c>
      <c r="K2" s="71"/>
      <c r="L2" s="71"/>
      <c r="M2" s="71"/>
      <c r="N2" s="72"/>
      <c r="O2" s="73" t="s">
        <v>4</v>
      </c>
      <c r="P2" s="73"/>
      <c r="Q2" s="109">
        <v>8267</v>
      </c>
      <c r="R2" s="75" t="s">
        <v>5</v>
      </c>
      <c r="S2" s="75"/>
      <c r="T2" s="110" t="s">
        <v>6</v>
      </c>
      <c r="U2" s="110"/>
    </row>
    <row r="3" ht="29" customHeight="1" spans="1:21">
      <c r="A3" s="4" t="s">
        <v>7</v>
      </c>
      <c r="B3" s="4"/>
      <c r="C3" s="7">
        <v>60551267</v>
      </c>
      <c r="D3" s="7"/>
      <c r="E3" s="7"/>
      <c r="F3" s="7" t="s">
        <v>8</v>
      </c>
      <c r="G3" s="8" t="s">
        <v>9</v>
      </c>
      <c r="H3" s="9"/>
      <c r="I3" s="74"/>
      <c r="J3" s="28" t="s">
        <v>88</v>
      </c>
      <c r="K3" s="28"/>
      <c r="L3" s="28"/>
      <c r="M3" s="28"/>
      <c r="N3" s="28"/>
      <c r="O3" s="4" t="s">
        <v>11</v>
      </c>
      <c r="P3" s="4"/>
      <c r="Q3" s="28" t="s">
        <v>12</v>
      </c>
      <c r="R3" s="111" t="s">
        <v>13</v>
      </c>
      <c r="S3" s="112"/>
      <c r="T3" s="113" t="s">
        <v>14</v>
      </c>
      <c r="U3" s="114"/>
    </row>
    <row r="4" ht="36" customHeight="1" spans="1:21">
      <c r="A4" s="4" t="s">
        <v>15</v>
      </c>
      <c r="B4" s="4"/>
      <c r="C4" s="7"/>
      <c r="D4" s="7"/>
      <c r="E4" s="7"/>
      <c r="F4" s="7" t="s">
        <v>16</v>
      </c>
      <c r="G4" s="10"/>
      <c r="H4" s="4" t="s">
        <v>17</v>
      </c>
      <c r="I4" s="4"/>
      <c r="J4" s="28" t="s">
        <v>89</v>
      </c>
      <c r="K4" s="28"/>
      <c r="L4" s="28"/>
      <c r="M4" s="28"/>
      <c r="N4" s="28"/>
      <c r="O4" s="4" t="s">
        <v>19</v>
      </c>
      <c r="P4" s="4"/>
      <c r="Q4" s="83" t="s">
        <v>81</v>
      </c>
      <c r="R4" s="7" t="s">
        <v>21</v>
      </c>
      <c r="S4" s="83" t="s">
        <v>22</v>
      </c>
      <c r="T4" s="115" t="s">
        <v>23</v>
      </c>
      <c r="U4" s="116" t="s">
        <v>24</v>
      </c>
    </row>
    <row r="5" spans="1:21">
      <c r="A5" s="4" t="s">
        <v>25</v>
      </c>
      <c r="B5" s="11" t="s">
        <v>26</v>
      </c>
      <c r="C5" s="12"/>
      <c r="D5" s="12"/>
      <c r="E5" s="12"/>
      <c r="F5" s="13"/>
      <c r="G5" s="14" t="s">
        <v>27</v>
      </c>
      <c r="H5" s="11" t="s">
        <v>26</v>
      </c>
      <c r="I5" s="12"/>
      <c r="J5" s="13"/>
      <c r="K5" s="11" t="s">
        <v>28</v>
      </c>
      <c r="L5" s="12"/>
      <c r="M5" s="11" t="s">
        <v>29</v>
      </c>
      <c r="N5" s="13"/>
      <c r="O5" s="11" t="s">
        <v>30</v>
      </c>
      <c r="P5" s="13"/>
      <c r="Q5" s="117" t="s">
        <v>31</v>
      </c>
      <c r="R5" s="118"/>
      <c r="S5" s="118"/>
      <c r="T5" s="115" t="s">
        <v>32</v>
      </c>
      <c r="U5" s="119" t="s">
        <v>33</v>
      </c>
    </row>
    <row r="6" spans="1:21">
      <c r="A6" s="4"/>
      <c r="B6" s="15" t="s">
        <v>34</v>
      </c>
      <c r="C6" s="16"/>
      <c r="D6" s="16"/>
      <c r="E6" s="16"/>
      <c r="F6" s="17"/>
      <c r="G6" s="4"/>
      <c r="H6" s="15" t="s">
        <v>35</v>
      </c>
      <c r="I6" s="16"/>
      <c r="J6" s="17"/>
      <c r="K6" s="4" t="s">
        <v>36</v>
      </c>
      <c r="L6" s="15" t="s">
        <v>48</v>
      </c>
      <c r="M6" s="15" t="s">
        <v>37</v>
      </c>
      <c r="N6" s="17"/>
      <c r="O6" s="15" t="s">
        <v>38</v>
      </c>
      <c r="P6" s="17"/>
      <c r="Q6" s="120" t="s">
        <v>39</v>
      </c>
      <c r="R6" s="121"/>
      <c r="S6" s="122"/>
      <c r="T6" s="115"/>
      <c r="U6" s="119"/>
    </row>
    <row r="7" ht="22.5" spans="1:21">
      <c r="A7" s="4"/>
      <c r="B7" s="18" t="s">
        <v>40</v>
      </c>
      <c r="C7" s="4" t="s">
        <v>41</v>
      </c>
      <c r="D7" s="4" t="s">
        <v>42</v>
      </c>
      <c r="E7" s="7" t="s">
        <v>43</v>
      </c>
      <c r="F7" s="7" t="s">
        <v>44</v>
      </c>
      <c r="G7" s="18" t="s">
        <v>45</v>
      </c>
      <c r="H7" s="4" t="s">
        <v>46</v>
      </c>
      <c r="I7" s="7" t="s">
        <v>47</v>
      </c>
      <c r="J7" s="7" t="s">
        <v>48</v>
      </c>
      <c r="K7" s="75" t="s">
        <v>47</v>
      </c>
      <c r="L7" s="7"/>
      <c r="M7" s="7" t="s">
        <v>47</v>
      </c>
      <c r="N7" s="4" t="s">
        <v>48</v>
      </c>
      <c r="O7" s="4" t="s">
        <v>47</v>
      </c>
      <c r="P7" s="4" t="s">
        <v>48</v>
      </c>
      <c r="Q7" s="7" t="s">
        <v>49</v>
      </c>
      <c r="R7" s="7" t="s">
        <v>50</v>
      </c>
      <c r="S7" s="7" t="s">
        <v>51</v>
      </c>
      <c r="T7" s="115"/>
      <c r="U7" s="119"/>
    </row>
    <row r="8" ht="33.75" spans="1:21">
      <c r="A8" s="19">
        <v>1</v>
      </c>
      <c r="B8" s="20">
        <v>43084</v>
      </c>
      <c r="C8" s="21">
        <v>3027563</v>
      </c>
      <c r="D8" s="22"/>
      <c r="E8" s="23" t="s">
        <v>52</v>
      </c>
      <c r="F8" s="24" t="s">
        <v>53</v>
      </c>
      <c r="G8" s="22"/>
      <c r="H8" s="25">
        <v>0.005</v>
      </c>
      <c r="I8" s="76"/>
      <c r="J8" s="77"/>
      <c r="K8" s="28"/>
      <c r="L8" s="78"/>
      <c r="M8" s="76"/>
      <c r="N8" s="79" t="s">
        <v>54</v>
      </c>
      <c r="O8" s="80"/>
      <c r="P8" s="7"/>
      <c r="Q8" s="25"/>
      <c r="R8" s="78"/>
      <c r="S8" s="77"/>
      <c r="T8" s="28"/>
      <c r="U8" s="76"/>
    </row>
    <row r="9" ht="33.75" spans="1:21">
      <c r="A9" s="26"/>
      <c r="B9" s="20">
        <v>43118</v>
      </c>
      <c r="C9" s="21">
        <v>3027564</v>
      </c>
      <c r="D9" s="22"/>
      <c r="E9" s="23" t="s">
        <v>52</v>
      </c>
      <c r="F9" s="24" t="s">
        <v>53</v>
      </c>
      <c r="G9" s="22"/>
      <c r="H9" s="25">
        <v>0.005</v>
      </c>
      <c r="I9" s="76">
        <v>30286</v>
      </c>
      <c r="J9" s="77" t="s">
        <v>55</v>
      </c>
      <c r="K9" s="28"/>
      <c r="L9" s="78"/>
      <c r="M9" s="76">
        <v>1900</v>
      </c>
      <c r="N9" s="81"/>
      <c r="O9" s="80"/>
      <c r="P9" s="7"/>
      <c r="Q9" s="25"/>
      <c r="R9" s="78"/>
      <c r="S9" s="77"/>
      <c r="T9" s="28"/>
      <c r="U9" s="76"/>
    </row>
    <row r="10" ht="36.75" customHeight="1" spans="1:21">
      <c r="A10" s="19">
        <v>2</v>
      </c>
      <c r="B10" s="20">
        <v>43139</v>
      </c>
      <c r="C10" s="27">
        <v>7327637</v>
      </c>
      <c r="D10" s="22"/>
      <c r="E10" s="23" t="s">
        <v>52</v>
      </c>
      <c r="F10" s="24" t="s">
        <v>53</v>
      </c>
      <c r="G10" s="22"/>
      <c r="H10" s="25">
        <v>0.005</v>
      </c>
      <c r="I10" s="27">
        <v>36839</v>
      </c>
      <c r="J10" s="77" t="s">
        <v>55</v>
      </c>
      <c r="K10" s="28">
        <v>2129</v>
      </c>
      <c r="L10" s="82"/>
      <c r="M10" s="27">
        <v>18129</v>
      </c>
      <c r="N10" s="83" t="s">
        <v>56</v>
      </c>
      <c r="O10" s="80"/>
      <c r="P10" s="7"/>
      <c r="Q10" s="123"/>
      <c r="R10" s="82"/>
      <c r="S10" s="77"/>
      <c r="T10" s="28"/>
      <c r="U10" s="27"/>
    </row>
    <row r="11" ht="24" customHeight="1" spans="1:21">
      <c r="A11" s="26"/>
      <c r="B11" s="20">
        <v>43216</v>
      </c>
      <c r="C11" s="27">
        <v>3717097</v>
      </c>
      <c r="D11" s="22"/>
      <c r="E11" s="23" t="s">
        <v>52</v>
      </c>
      <c r="F11" s="24" t="s">
        <v>53</v>
      </c>
      <c r="G11" s="22"/>
      <c r="H11" s="25">
        <v>0.005</v>
      </c>
      <c r="I11" s="27">
        <v>18385</v>
      </c>
      <c r="J11" s="77" t="s">
        <v>55</v>
      </c>
      <c r="K11" s="28">
        <v>1838</v>
      </c>
      <c r="L11" s="82"/>
      <c r="M11" s="27">
        <v>17038</v>
      </c>
      <c r="N11" s="83" t="s">
        <v>57</v>
      </c>
      <c r="O11" s="80"/>
      <c r="P11" s="7"/>
      <c r="Q11" s="123"/>
      <c r="R11" s="82"/>
      <c r="S11" s="77"/>
      <c r="T11" s="28"/>
      <c r="U11" s="27"/>
    </row>
    <row r="12" ht="51" customHeight="1" spans="1:21">
      <c r="A12" s="28">
        <v>3</v>
      </c>
      <c r="B12" s="20">
        <v>43272</v>
      </c>
      <c r="C12" s="27">
        <v>6135068</v>
      </c>
      <c r="D12" s="29"/>
      <c r="E12" s="23" t="s">
        <v>52</v>
      </c>
      <c r="F12" s="24" t="s">
        <v>53</v>
      </c>
      <c r="G12" s="22"/>
      <c r="H12" s="25">
        <v>0.005</v>
      </c>
      <c r="I12" s="27">
        <v>30675</v>
      </c>
      <c r="J12" s="77" t="s">
        <v>55</v>
      </c>
      <c r="K12" s="28">
        <v>4716</v>
      </c>
      <c r="L12" s="82"/>
      <c r="M12" s="27">
        <v>16716</v>
      </c>
      <c r="N12" s="83" t="s">
        <v>58</v>
      </c>
      <c r="O12" s="84"/>
      <c r="P12" s="85"/>
      <c r="Q12" s="123"/>
      <c r="R12" s="82"/>
      <c r="S12" s="77"/>
      <c r="T12" s="28"/>
      <c r="U12" s="27"/>
    </row>
    <row r="13" ht="33" customHeight="1" spans="1:21">
      <c r="A13" s="28"/>
      <c r="B13" s="20">
        <v>43313</v>
      </c>
      <c r="C13" s="27">
        <v>9029551</v>
      </c>
      <c r="D13" s="29"/>
      <c r="E13" s="23" t="s">
        <v>52</v>
      </c>
      <c r="F13" s="24" t="s">
        <v>53</v>
      </c>
      <c r="G13" s="22"/>
      <c r="H13" s="25">
        <v>0.005</v>
      </c>
      <c r="I13" s="27">
        <v>45148</v>
      </c>
      <c r="J13" s="77" t="s">
        <v>55</v>
      </c>
      <c r="K13" s="28">
        <v>5140</v>
      </c>
      <c r="L13" s="82"/>
      <c r="M13" s="27">
        <v>17140</v>
      </c>
      <c r="N13" s="83" t="s">
        <v>59</v>
      </c>
      <c r="O13" s="84"/>
      <c r="P13" s="85"/>
      <c r="Q13" s="123"/>
      <c r="R13" s="82"/>
      <c r="S13" s="77"/>
      <c r="T13" s="28"/>
      <c r="U13" s="27"/>
    </row>
    <row r="14" ht="57.75" customHeight="1" spans="1:21">
      <c r="A14" s="28">
        <v>4</v>
      </c>
      <c r="B14" s="20">
        <v>43350</v>
      </c>
      <c r="C14" s="27">
        <v>5000000</v>
      </c>
      <c r="D14" s="29"/>
      <c r="E14" s="23" t="s">
        <v>52</v>
      </c>
      <c r="F14" s="24" t="s">
        <v>53</v>
      </c>
      <c r="G14" s="22"/>
      <c r="H14" s="25">
        <v>0.005</v>
      </c>
      <c r="I14" s="27">
        <v>25000</v>
      </c>
      <c r="J14" s="77" t="s">
        <v>55</v>
      </c>
      <c r="K14" s="28">
        <v>6947</v>
      </c>
      <c r="L14" s="23"/>
      <c r="M14" s="22">
        <v>12947</v>
      </c>
      <c r="N14" s="83" t="s">
        <v>60</v>
      </c>
      <c r="O14" s="84"/>
      <c r="P14" s="85"/>
      <c r="Q14" s="123"/>
      <c r="R14" s="82"/>
      <c r="S14" s="77"/>
      <c r="T14" s="28"/>
      <c r="U14" s="22"/>
    </row>
    <row r="15" ht="67.5" spans="1:21">
      <c r="A15" s="19">
        <v>5</v>
      </c>
      <c r="B15" s="30">
        <v>43356</v>
      </c>
      <c r="C15" s="27">
        <v>1600000</v>
      </c>
      <c r="D15" s="29"/>
      <c r="E15" s="23" t="s">
        <v>61</v>
      </c>
      <c r="F15" s="24" t="s">
        <v>53</v>
      </c>
      <c r="G15" s="22"/>
      <c r="H15" s="25">
        <v>0.005</v>
      </c>
      <c r="I15" s="22"/>
      <c r="J15" s="77" t="s">
        <v>62</v>
      </c>
      <c r="K15" s="28"/>
      <c r="L15" s="23"/>
      <c r="M15" s="22"/>
      <c r="N15" s="83"/>
      <c r="O15" s="84"/>
      <c r="P15" s="85"/>
      <c r="Q15" s="123"/>
      <c r="R15" s="23"/>
      <c r="S15" s="77"/>
      <c r="T15" s="28"/>
      <c r="U15" s="22"/>
    </row>
    <row r="16" ht="33.75" spans="1:21">
      <c r="A16" s="26"/>
      <c r="B16" s="31"/>
      <c r="C16" s="27">
        <v>-1600000</v>
      </c>
      <c r="D16" s="29"/>
      <c r="E16" s="23" t="s">
        <v>52</v>
      </c>
      <c r="F16" s="24" t="s">
        <v>53</v>
      </c>
      <c r="G16" s="22"/>
      <c r="H16" s="25">
        <v>0.005</v>
      </c>
      <c r="I16" s="22"/>
      <c r="J16" s="77" t="s">
        <v>63</v>
      </c>
      <c r="K16" s="28"/>
      <c r="L16" s="23"/>
      <c r="M16" s="22"/>
      <c r="N16" s="83"/>
      <c r="O16" s="84"/>
      <c r="P16" s="85"/>
      <c r="Q16" s="123"/>
      <c r="R16" s="23"/>
      <c r="S16" s="77"/>
      <c r="T16" s="28"/>
      <c r="U16" s="22"/>
    </row>
    <row r="17" ht="33.75" spans="1:21">
      <c r="A17" s="19">
        <v>6</v>
      </c>
      <c r="B17" s="30">
        <v>43490</v>
      </c>
      <c r="C17" s="27">
        <v>5229780</v>
      </c>
      <c r="D17" s="29"/>
      <c r="E17" s="23" t="s">
        <v>52</v>
      </c>
      <c r="F17" s="24" t="s">
        <v>53</v>
      </c>
      <c r="G17" s="22"/>
      <c r="H17" s="25">
        <v>0.005</v>
      </c>
      <c r="I17" s="22">
        <v>26149</v>
      </c>
      <c r="J17" s="77" t="s">
        <v>55</v>
      </c>
      <c r="K17" s="19">
        <v>8712</v>
      </c>
      <c r="L17" s="86"/>
      <c r="M17" s="27">
        <v>8712</v>
      </c>
      <c r="N17" s="83" t="s">
        <v>64</v>
      </c>
      <c r="O17" s="84"/>
      <c r="P17" s="85"/>
      <c r="Q17" s="123"/>
      <c r="R17" s="23"/>
      <c r="S17" s="77"/>
      <c r="T17" s="28"/>
      <c r="U17" s="27"/>
    </row>
    <row r="18" ht="33.75" spans="1:21">
      <c r="A18" s="26"/>
      <c r="B18" s="31"/>
      <c r="C18" s="27">
        <v>6790516</v>
      </c>
      <c r="D18" s="29"/>
      <c r="E18" s="23" t="s">
        <v>52</v>
      </c>
      <c r="F18" s="24" t="s">
        <v>53</v>
      </c>
      <c r="G18" s="22"/>
      <c r="H18" s="25">
        <v>0.005</v>
      </c>
      <c r="I18" s="22">
        <v>33953</v>
      </c>
      <c r="J18" s="77" t="s">
        <v>55</v>
      </c>
      <c r="K18" s="26"/>
      <c r="L18" s="87"/>
      <c r="M18" s="22"/>
      <c r="N18" s="83"/>
      <c r="O18" s="84"/>
      <c r="P18" s="85"/>
      <c r="Q18" s="123"/>
      <c r="R18" s="23"/>
      <c r="S18" s="77"/>
      <c r="T18" s="28"/>
      <c r="U18" s="22"/>
    </row>
    <row r="19" spans="1:21">
      <c r="A19" s="28"/>
      <c r="B19" s="31"/>
      <c r="C19" s="27"/>
      <c r="D19" s="29"/>
      <c r="E19" s="23"/>
      <c r="F19" s="24"/>
      <c r="G19" s="22"/>
      <c r="H19" s="25">
        <v>0.005</v>
      </c>
      <c r="I19" s="22">
        <v>-246435</v>
      </c>
      <c r="J19" s="77" t="s">
        <v>65</v>
      </c>
      <c r="K19" s="26">
        <v>-29482</v>
      </c>
      <c r="L19" s="87"/>
      <c r="M19" s="22">
        <v>-92582</v>
      </c>
      <c r="N19" s="83"/>
      <c r="O19" s="84"/>
      <c r="P19" s="85"/>
      <c r="Q19" s="123"/>
      <c r="R19" s="23"/>
      <c r="S19" s="77"/>
      <c r="T19" s="26"/>
      <c r="U19" s="22"/>
    </row>
    <row r="20" ht="33.75" spans="1:21">
      <c r="A20" s="28">
        <v>7</v>
      </c>
      <c r="B20" s="20">
        <v>43643</v>
      </c>
      <c r="C20" s="27">
        <v>1207892</v>
      </c>
      <c r="D20" s="29"/>
      <c r="E20" s="23" t="s">
        <v>52</v>
      </c>
      <c r="F20" s="24" t="s">
        <v>53</v>
      </c>
      <c r="G20" s="22"/>
      <c r="H20" s="25">
        <v>0.005</v>
      </c>
      <c r="I20" s="22">
        <v>6040</v>
      </c>
      <c r="J20" s="77" t="s">
        <v>55</v>
      </c>
      <c r="K20" s="28">
        <v>3165</v>
      </c>
      <c r="L20" s="23"/>
      <c r="M20" s="22">
        <v>3156</v>
      </c>
      <c r="N20" s="83" t="s">
        <v>64</v>
      </c>
      <c r="O20" s="80">
        <v>182283</v>
      </c>
      <c r="P20" s="7" t="s">
        <v>66</v>
      </c>
      <c r="Q20" s="123"/>
      <c r="R20" s="23"/>
      <c r="S20" s="77"/>
      <c r="T20" s="28"/>
      <c r="U20" s="22"/>
    </row>
    <row r="21" ht="22.5" spans="1:21">
      <c r="A21" s="28"/>
      <c r="B21" s="20"/>
      <c r="C21" s="27"/>
      <c r="D21" s="29"/>
      <c r="E21" s="23"/>
      <c r="F21" s="24"/>
      <c r="G21" s="22"/>
      <c r="H21" s="25">
        <v>0.005</v>
      </c>
      <c r="I21" s="22">
        <v>-6040</v>
      </c>
      <c r="J21" s="77" t="s">
        <v>55</v>
      </c>
      <c r="K21" s="28">
        <v>-3165</v>
      </c>
      <c r="L21" s="23"/>
      <c r="M21" s="22">
        <v>-3156</v>
      </c>
      <c r="N21" s="83" t="s">
        <v>64</v>
      </c>
      <c r="O21" s="80">
        <v>376901</v>
      </c>
      <c r="P21" s="7" t="s">
        <v>67</v>
      </c>
      <c r="Q21" s="124"/>
      <c r="R21" s="23"/>
      <c r="S21" s="77"/>
      <c r="T21" s="28"/>
      <c r="U21" s="22"/>
    </row>
    <row r="22" ht="45" spans="1:21">
      <c r="A22" s="28"/>
      <c r="B22" s="20"/>
      <c r="C22" s="27"/>
      <c r="D22" s="29"/>
      <c r="E22" s="23"/>
      <c r="F22" s="24"/>
      <c r="G22" s="22"/>
      <c r="H22" s="25"/>
      <c r="I22" s="29"/>
      <c r="J22" s="88"/>
      <c r="K22" s="52"/>
      <c r="L22" s="23"/>
      <c r="M22" s="22"/>
      <c r="N22" s="83"/>
      <c r="O22" s="84">
        <v>-180000</v>
      </c>
      <c r="P22" s="85" t="s">
        <v>68</v>
      </c>
      <c r="Q22" s="124"/>
      <c r="R22" s="93"/>
      <c r="S22" s="88"/>
      <c r="T22" s="52"/>
      <c r="U22" s="22"/>
    </row>
    <row r="23" ht="22.5" spans="1:21">
      <c r="A23" s="28"/>
      <c r="B23" s="32"/>
      <c r="C23" s="33"/>
      <c r="D23" s="22"/>
      <c r="E23" s="23"/>
      <c r="F23" s="24"/>
      <c r="G23" s="22"/>
      <c r="H23" s="25">
        <v>0.005</v>
      </c>
      <c r="I23" s="22"/>
      <c r="J23" s="77"/>
      <c r="K23" s="89"/>
      <c r="L23" s="23"/>
      <c r="M23" s="22"/>
      <c r="N23" s="83"/>
      <c r="O23" s="84">
        <v>-376901</v>
      </c>
      <c r="P23" s="85" t="s">
        <v>69</v>
      </c>
      <c r="Q23" s="123"/>
      <c r="R23" s="23"/>
      <c r="S23" s="77"/>
      <c r="T23" s="89"/>
      <c r="U23" s="22"/>
    </row>
    <row r="24" spans="1:21">
      <c r="A24" s="28"/>
      <c r="B24" s="32"/>
      <c r="C24" s="33"/>
      <c r="D24" s="22"/>
      <c r="E24" s="23"/>
      <c r="F24" s="24"/>
      <c r="G24" s="22"/>
      <c r="H24" s="25">
        <v>0.005</v>
      </c>
      <c r="I24" s="22"/>
      <c r="J24" s="77"/>
      <c r="K24" s="89"/>
      <c r="L24" s="23"/>
      <c r="M24" s="22"/>
      <c r="N24" s="83"/>
      <c r="O24" s="84"/>
      <c r="P24" s="85"/>
      <c r="Q24" s="123"/>
      <c r="R24" s="38"/>
      <c r="S24" s="77"/>
      <c r="T24" s="38"/>
      <c r="U24" s="22"/>
    </row>
    <row r="25" ht="33.75" spans="1:21">
      <c r="A25" s="28">
        <v>8</v>
      </c>
      <c r="B25" s="32">
        <v>43808</v>
      </c>
      <c r="C25" s="33">
        <v>648166</v>
      </c>
      <c r="D25" s="22"/>
      <c r="E25" s="23" t="s">
        <v>52</v>
      </c>
      <c r="F25" s="24" t="s">
        <v>53</v>
      </c>
      <c r="G25" s="22"/>
      <c r="H25" s="25">
        <v>0.005</v>
      </c>
      <c r="I25" s="22">
        <v>3241</v>
      </c>
      <c r="J25" s="77" t="s">
        <v>55</v>
      </c>
      <c r="K25" s="89">
        <v>50</v>
      </c>
      <c r="L25" s="90"/>
      <c r="M25" s="21">
        <v>500</v>
      </c>
      <c r="N25" s="83" t="s">
        <v>82</v>
      </c>
      <c r="O25" s="84"/>
      <c r="P25" s="85"/>
      <c r="Q25" s="123" t="s">
        <v>70</v>
      </c>
      <c r="R25" s="23"/>
      <c r="S25" s="77"/>
      <c r="T25" s="23">
        <v>51132510.09</v>
      </c>
      <c r="U25" s="22"/>
    </row>
    <row r="26" spans="1:21">
      <c r="A26" s="28"/>
      <c r="B26" s="32"/>
      <c r="C26" s="33"/>
      <c r="D26" s="22"/>
      <c r="E26" s="23"/>
      <c r="F26" s="24"/>
      <c r="G26" s="22"/>
      <c r="H26" s="22"/>
      <c r="I26" s="22">
        <v>-3241</v>
      </c>
      <c r="J26" s="77"/>
      <c r="K26" s="89">
        <v>-50</v>
      </c>
      <c r="L26" s="23"/>
      <c r="M26" s="22"/>
      <c r="N26" s="83"/>
      <c r="O26" s="84"/>
      <c r="P26" s="85"/>
      <c r="Q26" s="123"/>
      <c r="R26" s="23"/>
      <c r="S26" s="77"/>
      <c r="T26" s="89"/>
      <c r="U26" s="22"/>
    </row>
    <row r="27" ht="33.75" spans="1:21">
      <c r="A27" s="28">
        <v>9</v>
      </c>
      <c r="B27" s="32">
        <v>43852</v>
      </c>
      <c r="C27" s="33">
        <v>715794</v>
      </c>
      <c r="D27" s="22"/>
      <c r="E27" s="23" t="s">
        <v>52</v>
      </c>
      <c r="F27" s="24" t="s">
        <v>53</v>
      </c>
      <c r="G27" s="22"/>
      <c r="H27" s="34">
        <v>0.005</v>
      </c>
      <c r="I27" s="91">
        <v>3579</v>
      </c>
      <c r="J27" s="92"/>
      <c r="K27" s="89">
        <v>438</v>
      </c>
      <c r="L27" s="23"/>
      <c r="M27" s="22"/>
      <c r="N27" s="83" t="s">
        <v>83</v>
      </c>
      <c r="O27" s="80">
        <v>124900</v>
      </c>
      <c r="P27" s="7" t="s">
        <v>84</v>
      </c>
      <c r="Q27" s="123"/>
      <c r="R27" s="23"/>
      <c r="S27" s="77"/>
      <c r="T27" s="89"/>
      <c r="U27" s="22"/>
    </row>
    <row r="28" ht="22.5" spans="1:21">
      <c r="A28" s="28">
        <v>10</v>
      </c>
      <c r="B28" s="32">
        <v>43852</v>
      </c>
      <c r="C28" s="33"/>
      <c r="D28" s="22"/>
      <c r="E28" s="23"/>
      <c r="F28" s="24"/>
      <c r="G28" s="22"/>
      <c r="H28" s="22"/>
      <c r="I28" s="22">
        <v>-3579</v>
      </c>
      <c r="J28" s="77" t="s">
        <v>55</v>
      </c>
      <c r="K28" s="89"/>
      <c r="L28" s="93"/>
      <c r="M28" s="29"/>
      <c r="N28" s="94"/>
      <c r="O28" s="80">
        <v>-124900</v>
      </c>
      <c r="P28" s="7"/>
      <c r="Q28" s="125" t="s">
        <v>71</v>
      </c>
      <c r="R28" s="23"/>
      <c r="S28" s="77"/>
      <c r="T28" s="126">
        <v>330000</v>
      </c>
      <c r="U28" s="22"/>
    </row>
    <row r="29" ht="22.5" spans="1:21">
      <c r="A29" s="28"/>
      <c r="B29" s="35"/>
      <c r="C29" s="36"/>
      <c r="D29" s="37"/>
      <c r="E29" s="38"/>
      <c r="F29" s="24"/>
      <c r="G29" s="39"/>
      <c r="H29" s="40"/>
      <c r="I29" s="22"/>
      <c r="J29" s="22"/>
      <c r="K29" s="22"/>
      <c r="L29" s="93"/>
      <c r="M29" s="29"/>
      <c r="N29" s="94"/>
      <c r="O29" s="84"/>
      <c r="P29" s="85"/>
      <c r="Q29" s="127" t="s">
        <v>85</v>
      </c>
      <c r="R29" s="83"/>
      <c r="S29" s="128"/>
      <c r="T29" s="129">
        <v>353483.8</v>
      </c>
      <c r="U29" s="130"/>
    </row>
    <row r="30" ht="26" customHeight="1" spans="1:21">
      <c r="A30" s="41">
        <v>11</v>
      </c>
      <c r="B30" s="42">
        <v>44588</v>
      </c>
      <c r="C30" s="43">
        <v>2882925</v>
      </c>
      <c r="D30" s="44"/>
      <c r="E30" s="45"/>
      <c r="F30" s="46"/>
      <c r="G30" s="47"/>
      <c r="H30" s="48"/>
      <c r="I30" s="95"/>
      <c r="J30" s="95"/>
      <c r="K30" s="95"/>
      <c r="L30" s="96"/>
      <c r="M30" s="95"/>
      <c r="N30" s="97"/>
      <c r="O30" s="95"/>
      <c r="P30" s="97"/>
      <c r="Q30" s="131" t="s">
        <v>71</v>
      </c>
      <c r="R30" s="97"/>
      <c r="S30" s="132"/>
      <c r="T30" s="126">
        <v>1900000</v>
      </c>
      <c r="U30" s="133"/>
    </row>
    <row r="31" ht="37" customHeight="1" spans="1:21">
      <c r="A31" s="41">
        <v>12</v>
      </c>
      <c r="B31" s="49" t="s">
        <v>90</v>
      </c>
      <c r="C31" s="50"/>
      <c r="D31" s="44"/>
      <c r="E31" s="45"/>
      <c r="F31" s="46"/>
      <c r="G31" s="47"/>
      <c r="H31" s="34">
        <v>0.005</v>
      </c>
      <c r="I31" s="98">
        <v>14402.77</v>
      </c>
      <c r="J31" s="99" t="s">
        <v>91</v>
      </c>
      <c r="K31" s="95"/>
      <c r="L31" s="96"/>
      <c r="M31" s="95">
        <v>1219</v>
      </c>
      <c r="N31" s="97" t="s">
        <v>92</v>
      </c>
      <c r="O31" s="95">
        <v>-2283</v>
      </c>
      <c r="P31" s="97" t="s">
        <v>93</v>
      </c>
      <c r="Q31" s="131" t="s">
        <v>94</v>
      </c>
      <c r="R31" s="97"/>
      <c r="S31" s="132"/>
      <c r="T31" s="126">
        <v>500000</v>
      </c>
      <c r="U31" s="133"/>
    </row>
    <row r="32" ht="26" customHeight="1" spans="1:21">
      <c r="A32" s="41"/>
      <c r="B32" s="49"/>
      <c r="C32" s="50"/>
      <c r="D32" s="44"/>
      <c r="E32" s="45"/>
      <c r="F32" s="46"/>
      <c r="G32" s="47"/>
      <c r="H32" s="51"/>
      <c r="I32" s="95"/>
      <c r="J32" s="95"/>
      <c r="K32" s="95"/>
      <c r="L32" s="96"/>
      <c r="M32" s="95">
        <v>1100</v>
      </c>
      <c r="N32" s="97" t="s">
        <v>95</v>
      </c>
      <c r="O32" s="95"/>
      <c r="P32" s="97"/>
      <c r="Q32" s="134"/>
      <c r="R32" s="97"/>
      <c r="S32" s="132"/>
      <c r="T32" s="135"/>
      <c r="U32" s="133"/>
    </row>
    <row r="33" s="1" customFormat="1" ht="26" customHeight="1" spans="1:21">
      <c r="A33" s="41">
        <v>13</v>
      </c>
      <c r="B33" s="49">
        <v>44867</v>
      </c>
      <c r="C33" s="50"/>
      <c r="D33" s="44"/>
      <c r="E33" s="45"/>
      <c r="F33" s="46"/>
      <c r="G33" s="47"/>
      <c r="H33" s="51"/>
      <c r="I33" s="95"/>
      <c r="J33" s="95"/>
      <c r="K33" s="95"/>
      <c r="L33" s="96"/>
      <c r="M33" s="95">
        <v>29600</v>
      </c>
      <c r="N33" s="97" t="s">
        <v>96</v>
      </c>
      <c r="O33" s="95"/>
      <c r="P33" s="97"/>
      <c r="Q33" s="134" t="s">
        <v>97</v>
      </c>
      <c r="R33" s="97"/>
      <c r="S33" s="132"/>
      <c r="T33" s="126">
        <v>300000</v>
      </c>
      <c r="U33" s="133"/>
    </row>
    <row r="34" s="1" customFormat="1" ht="26" customHeight="1" spans="1:21">
      <c r="A34" s="41">
        <v>14</v>
      </c>
      <c r="B34" s="49">
        <v>45005</v>
      </c>
      <c r="C34" s="50"/>
      <c r="D34" s="44"/>
      <c r="E34" s="45"/>
      <c r="F34" s="46"/>
      <c r="G34" s="47"/>
      <c r="H34" s="51"/>
      <c r="I34" s="95"/>
      <c r="J34" s="95"/>
      <c r="K34" s="95">
        <v>2000</v>
      </c>
      <c r="L34" s="96" t="s">
        <v>98</v>
      </c>
      <c r="M34" s="95">
        <v>250</v>
      </c>
      <c r="N34" s="97" t="s">
        <v>99</v>
      </c>
      <c r="O34" s="95">
        <v>400</v>
      </c>
      <c r="P34" s="97" t="s">
        <v>98</v>
      </c>
      <c r="Q34" s="134" t="s">
        <v>100</v>
      </c>
      <c r="R34" s="97"/>
      <c r="S34" s="132"/>
      <c r="T34" s="126">
        <v>150000</v>
      </c>
      <c r="U34" s="133"/>
    </row>
    <row r="35" ht="26" customHeight="1" spans="1:21">
      <c r="A35" s="52">
        <v>15</v>
      </c>
      <c r="B35" s="53">
        <v>45947</v>
      </c>
      <c r="C35" s="54">
        <v>1153170</v>
      </c>
      <c r="D35" s="55"/>
      <c r="E35" s="56"/>
      <c r="F35" s="57"/>
      <c r="G35" s="58"/>
      <c r="H35" s="59">
        <v>0.005</v>
      </c>
      <c r="I35" s="29">
        <v>29094.57</v>
      </c>
      <c r="J35" s="29"/>
      <c r="K35" s="29"/>
      <c r="L35" s="93"/>
      <c r="M35" s="29"/>
      <c r="N35" s="94"/>
      <c r="O35" s="29"/>
      <c r="P35" s="94"/>
      <c r="Q35" s="136" t="s">
        <v>101</v>
      </c>
      <c r="R35" s="94">
        <v>500000</v>
      </c>
      <c r="S35" s="137"/>
      <c r="T35" s="138">
        <v>436609</v>
      </c>
      <c r="U35" s="130"/>
    </row>
    <row r="36" ht="26" customHeight="1" spans="1:21">
      <c r="A36" s="52"/>
      <c r="B36" s="53"/>
      <c r="C36" s="60"/>
      <c r="D36" s="55"/>
      <c r="E36" s="56"/>
      <c r="F36" s="57"/>
      <c r="G36" s="58"/>
      <c r="H36" s="61"/>
      <c r="I36" s="29"/>
      <c r="J36" s="29"/>
      <c r="K36" s="29"/>
      <c r="L36" s="93"/>
      <c r="M36" s="29"/>
      <c r="N36" s="94"/>
      <c r="O36" s="29"/>
      <c r="P36" s="94"/>
      <c r="Q36" s="136"/>
      <c r="R36" s="94"/>
      <c r="S36" s="137"/>
      <c r="T36" s="138"/>
      <c r="U36" s="130"/>
    </row>
    <row r="37" ht="26" customHeight="1" spans="1:21">
      <c r="A37" s="52"/>
      <c r="B37" s="53"/>
      <c r="C37" s="60"/>
      <c r="D37" s="55"/>
      <c r="E37" s="56"/>
      <c r="F37" s="57"/>
      <c r="G37" s="58"/>
      <c r="H37" s="61"/>
      <c r="I37" s="29"/>
      <c r="J37" s="29"/>
      <c r="K37" s="29"/>
      <c r="L37" s="93"/>
      <c r="M37" s="29"/>
      <c r="N37" s="94"/>
      <c r="O37" s="29"/>
      <c r="P37" s="94"/>
      <c r="Q37" s="136"/>
      <c r="R37" s="94"/>
      <c r="S37" s="137"/>
      <c r="T37" s="138"/>
      <c r="U37" s="130"/>
    </row>
    <row r="38" ht="26" customHeight="1" spans="1:21">
      <c r="A38" s="52"/>
      <c r="B38" s="53"/>
      <c r="C38" s="60"/>
      <c r="D38" s="55"/>
      <c r="E38" s="56"/>
      <c r="F38" s="57"/>
      <c r="G38" s="58"/>
      <c r="H38" s="61"/>
      <c r="I38" s="29"/>
      <c r="J38" s="29"/>
      <c r="K38" s="29"/>
      <c r="L38" s="93"/>
      <c r="M38" s="29"/>
      <c r="N38" s="94"/>
      <c r="O38" s="29"/>
      <c r="P38" s="94"/>
      <c r="Q38" s="136"/>
      <c r="R38" s="94"/>
      <c r="S38" s="137"/>
      <c r="T38" s="138"/>
      <c r="U38" s="130"/>
    </row>
    <row r="39" ht="26" customHeight="1" spans="1:21">
      <c r="A39" s="52"/>
      <c r="B39" s="53"/>
      <c r="C39" s="60"/>
      <c r="D39" s="55"/>
      <c r="E39" s="56"/>
      <c r="F39" s="57"/>
      <c r="G39" s="58"/>
      <c r="H39" s="61"/>
      <c r="I39" s="29"/>
      <c r="J39" s="29"/>
      <c r="K39" s="29"/>
      <c r="L39" s="93"/>
      <c r="M39" s="29"/>
      <c r="N39" s="94"/>
      <c r="O39" s="29"/>
      <c r="P39" s="94"/>
      <c r="Q39" s="136"/>
      <c r="R39" s="94"/>
      <c r="S39" s="137"/>
      <c r="T39" s="138"/>
      <c r="U39" s="130"/>
    </row>
    <row r="40" ht="26" customHeight="1" spans="1:21">
      <c r="A40" s="52"/>
      <c r="B40" s="53"/>
      <c r="C40" s="60"/>
      <c r="D40" s="55"/>
      <c r="E40" s="56"/>
      <c r="F40" s="57"/>
      <c r="G40" s="58"/>
      <c r="H40" s="61"/>
      <c r="I40" s="29"/>
      <c r="J40" s="29"/>
      <c r="K40" s="29"/>
      <c r="L40" s="93"/>
      <c r="M40" s="29"/>
      <c r="N40" s="94"/>
      <c r="O40" s="29"/>
      <c r="P40" s="94"/>
      <c r="Q40" s="136"/>
      <c r="R40" s="94"/>
      <c r="S40" s="137"/>
      <c r="T40" s="138"/>
      <c r="U40" s="130"/>
    </row>
    <row r="41" ht="26" customHeight="1" spans="1:21">
      <c r="A41" s="52"/>
      <c r="B41" s="62"/>
      <c r="C41" s="60"/>
      <c r="D41" s="55"/>
      <c r="E41" s="56"/>
      <c r="F41" s="57"/>
      <c r="G41" s="58"/>
      <c r="H41" s="61"/>
      <c r="I41" s="29"/>
      <c r="J41" s="29"/>
      <c r="K41" s="29"/>
      <c r="L41" s="93"/>
      <c r="M41" s="29"/>
      <c r="N41" s="94"/>
      <c r="O41" s="29"/>
      <c r="P41" s="94"/>
      <c r="Q41" s="136"/>
      <c r="R41" s="94"/>
      <c r="S41" s="137"/>
      <c r="T41" s="138"/>
      <c r="U41" s="130"/>
    </row>
    <row r="42" ht="26" customHeight="1" spans="1:21">
      <c r="A42" s="52"/>
      <c r="B42" s="62"/>
      <c r="C42" s="60"/>
      <c r="D42" s="55"/>
      <c r="E42" s="56"/>
      <c r="F42" s="57"/>
      <c r="G42" s="58"/>
      <c r="H42" s="61"/>
      <c r="I42" s="29"/>
      <c r="J42" s="29"/>
      <c r="K42" s="29"/>
      <c r="L42" s="93"/>
      <c r="M42" s="29"/>
      <c r="N42" s="94"/>
      <c r="O42" s="29"/>
      <c r="P42" s="94"/>
      <c r="Q42" s="136"/>
      <c r="R42" s="94"/>
      <c r="S42" s="137"/>
      <c r="T42" s="138"/>
      <c r="U42" s="130"/>
    </row>
    <row r="43" ht="30" customHeight="1" spans="1:21">
      <c r="A43" s="4" t="s">
        <v>72</v>
      </c>
      <c r="B43" s="4"/>
      <c r="C43" s="63">
        <f>SUM(C8:C42)</f>
        <v>55892723</v>
      </c>
      <c r="D43" s="64">
        <f>SUM(D8:D29)</f>
        <v>0</v>
      </c>
      <c r="E43" s="65"/>
      <c r="F43" s="65"/>
      <c r="G43" s="65"/>
      <c r="H43" s="63" t="s">
        <v>73</v>
      </c>
      <c r="I43" s="80">
        <f>SUM(I8:I42)</f>
        <v>43497.34</v>
      </c>
      <c r="J43" s="65"/>
      <c r="K43" s="80">
        <f>SUM(K8:K42)</f>
        <v>2438</v>
      </c>
      <c r="L43" s="75"/>
      <c r="M43" s="80">
        <f>SUM(M8:M42)</f>
        <v>32669</v>
      </c>
      <c r="N43" s="63" t="s">
        <v>73</v>
      </c>
      <c r="O43" s="80">
        <f>SUM(O8:O42)</f>
        <v>400</v>
      </c>
      <c r="P43" s="63" t="s">
        <v>73</v>
      </c>
      <c r="Q43" s="63" t="s">
        <v>73</v>
      </c>
      <c r="R43" s="63"/>
      <c r="S43" s="63"/>
      <c r="T43" s="80">
        <f>SUM(T8:T42)</f>
        <v>55102602.89</v>
      </c>
      <c r="U43" s="139">
        <f>C43-I43-K43-M43-O43-T43</f>
        <v>711115.769999996</v>
      </c>
    </row>
    <row r="44" ht="26" customHeight="1" spans="1:21">
      <c r="A44" s="66" t="s">
        <v>74</v>
      </c>
      <c r="B44" s="66"/>
      <c r="C44" s="66" t="s">
        <v>75</v>
      </c>
      <c r="D44" s="66"/>
      <c r="E44" s="66"/>
      <c r="F44" s="67">
        <f>O44</f>
        <v>436609</v>
      </c>
      <c r="G44" s="68"/>
      <c r="H44" s="69" t="s">
        <v>76</v>
      </c>
      <c r="I44" s="100"/>
      <c r="J44" s="100"/>
      <c r="K44" s="100"/>
      <c r="L44" s="100"/>
      <c r="M44" s="101"/>
      <c r="N44" s="66" t="s">
        <v>77</v>
      </c>
      <c r="O44" s="102">
        <f>T35</f>
        <v>436609</v>
      </c>
      <c r="P44" s="103"/>
      <c r="Q44" s="103"/>
      <c r="R44" s="103"/>
      <c r="S44" s="103"/>
      <c r="T44" s="103"/>
      <c r="U44" s="140"/>
    </row>
    <row r="45" ht="21" customHeight="1" spans="1:21">
      <c r="A45" s="66"/>
      <c r="B45" s="66"/>
      <c r="C45" s="66" t="s">
        <v>78</v>
      </c>
      <c r="D45" s="66"/>
      <c r="E45" s="66"/>
      <c r="F45" s="67">
        <f>O44</f>
        <v>436609</v>
      </c>
      <c r="G45" s="68"/>
      <c r="H45" s="70"/>
      <c r="I45" s="104"/>
      <c r="J45" s="104"/>
      <c r="K45" s="104"/>
      <c r="L45" s="104"/>
      <c r="M45" s="105"/>
      <c r="N45" s="66" t="s">
        <v>79</v>
      </c>
      <c r="O45" s="106">
        <f>O44</f>
        <v>436609</v>
      </c>
      <c r="P45" s="107"/>
      <c r="Q45" s="107"/>
      <c r="R45" s="107"/>
      <c r="S45" s="107"/>
      <c r="T45" s="107"/>
      <c r="U45" s="141"/>
    </row>
  </sheetData>
  <mergeCells count="50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G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M6:N6"/>
    <mergeCell ref="O6:P6"/>
    <mergeCell ref="A43:B43"/>
    <mergeCell ref="C44:E44"/>
    <mergeCell ref="F44:G44"/>
    <mergeCell ref="O44:U44"/>
    <mergeCell ref="C45:E45"/>
    <mergeCell ref="F45:G45"/>
    <mergeCell ref="O45:U45"/>
    <mergeCell ref="A5:A7"/>
    <mergeCell ref="A8:A9"/>
    <mergeCell ref="A10:A11"/>
    <mergeCell ref="A15:A16"/>
    <mergeCell ref="A17:A18"/>
    <mergeCell ref="B15:B16"/>
    <mergeCell ref="B17:B18"/>
    <mergeCell ref="K17:K18"/>
    <mergeCell ref="N8:N9"/>
    <mergeCell ref="T5:T7"/>
    <mergeCell ref="U5:U7"/>
    <mergeCell ref="A44:B45"/>
    <mergeCell ref="H44:M45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第1次</vt:lpstr>
      <vt:lpstr>第二次</vt:lpstr>
      <vt:lpstr>3-1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松</cp:lastModifiedBy>
  <dcterms:created xsi:type="dcterms:W3CDTF">2017-01-11T04:48:00Z</dcterms:created>
  <dcterms:modified xsi:type="dcterms:W3CDTF">2025-10-17T06:14:40Z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17113B3458894A549642BFC525E8D3E8</vt:lpwstr>
  </property>
</Properties>
</file>