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1" sheetId="17" r:id="rId1"/>
    <sheet name="2" sheetId="18" r:id="rId2"/>
    <sheet name="3" sheetId="19" r:id="rId3"/>
    <sheet name="3-2" sheetId="20" r:id="rId4"/>
  </sheets>
  <calcPr calcId="144525"/>
</workbook>
</file>

<file path=xl/comments1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2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3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4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sharedStrings.xml><?xml version="1.0" encoding="utf-8"?>
<sst xmlns="http://schemas.openxmlformats.org/spreadsheetml/2006/main" count="353" uniqueCount="75">
  <si>
    <t xml:space="preserve">工程款支付证书 </t>
  </si>
  <si>
    <t>本次</t>
  </si>
  <si>
    <t>工程名称</t>
  </si>
  <si>
    <t>无为县鹤毛镇汉桥村老塘、元上自然村水泥路工程</t>
  </si>
  <si>
    <t>ERP编号</t>
  </si>
  <si>
    <t>档案编号</t>
  </si>
  <si>
    <t>CD2017-055</t>
  </si>
  <si>
    <t>2017.6.6</t>
  </si>
  <si>
    <t>无为县鹤毛
镇汉桥村</t>
  </si>
  <si>
    <t>芜湖公司王冬汉13855369629</t>
  </si>
  <si>
    <t>邢万伍18655362655</t>
  </si>
  <si>
    <t>中标通知书、施工合同及内部承包（含补充）协议原件</t>
  </si>
  <si>
    <t>抽签</t>
  </si>
  <si>
    <t>经营部</t>
  </si>
  <si>
    <t>李想</t>
  </si>
  <si>
    <t>有</t>
  </si>
  <si>
    <t>S170401</t>
  </si>
  <si>
    <t>合同金额</t>
  </si>
  <si>
    <t>中标  日期</t>
  </si>
  <si>
    <t>已    供       工程资料</t>
  </si>
  <si>
    <t>庐江</t>
  </si>
  <si>
    <t>责任  单位</t>
  </si>
  <si>
    <t>芜湖王冬汉13855369629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</si>
  <si>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</si>
  <si>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</si>
  <si>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</si>
  <si>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</si>
  <si>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</si>
  <si>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</si>
  <si>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</si>
  <si>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</si>
  <si>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</si>
  <si>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</si>
  <si>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</si>
  <si>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</si>
  <si>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</si>
  <si>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</si>
  <si>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</si>
  <si>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</si>
  <si>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</si>
  <si>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</si>
  <si>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</si>
  <si>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3%全扣</t>
  </si>
  <si>
    <t>邢万伍</t>
  </si>
  <si>
    <t>2017.6.9签合同朱大金出场费1000  胡文明车200  +2017.9.15签合同张居田出场费500车200</t>
  </si>
  <si>
    <t>供应商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</si>
  <si>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</si>
  <si>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</si>
  <si>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</si>
  <si>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</si>
  <si>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</si>
  <si>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</si>
  <si>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</si>
  <si>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</si>
  <si>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</si>
  <si>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邢万伍   无为县农村商业银行  6229  5381  0730  4700  969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</si>
  <si>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</si>
  <si>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</si>
  <si>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</si>
  <si>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</si>
  <si>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</si>
  <si>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</si>
  <si>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</si>
  <si>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</si>
  <si>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中标通知、施工合同、内部承包协议、竣工验收表原件及审计报告复印件均在庐江</t>
  </si>
  <si>
    <t>本项目无项目部印章，资料盖章均在公司盖章</t>
  </si>
  <si>
    <t>已扣</t>
  </si>
  <si>
    <t>预留损失准备金</t>
  </si>
  <si>
    <t>邢万伍（代材料）</t>
  </si>
  <si>
    <t>本次结算    支付明细</t>
  </si>
  <si>
    <r>
      <rPr>
        <sz val="9"/>
        <rFont val="宋体"/>
        <charset val="134"/>
      </rPr>
      <t>本项目无项目部印章，资料盖章均在公司盖章;</t>
    </r>
    <r>
      <rPr>
        <sz val="9"/>
        <color rgb="FFFF0000"/>
        <rFont val="宋体"/>
        <charset val="134"/>
      </rPr>
      <t>此项目外经证已经核销</t>
    </r>
  </si>
  <si>
    <t>1%预留损失准备金</t>
  </si>
  <si>
    <t>本次结算     支付明细</t>
  </si>
  <si>
    <t>退预留损失准备金</t>
  </si>
  <si>
    <t>转账费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</si>
</sst>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#,##0.00_ "/>
    <numFmt numFmtId="178" formatCode="yy/m/d;@"/>
    <numFmt numFmtId="179" formatCode="m/d;@"/>
    <numFmt numFmtId="180" formatCode="0.0%"/>
    <numFmt numFmtId="181" formatCode="0_ "/>
    <numFmt numFmtId="182" formatCode="0.00_ "/>
  </numFmts>
  <fonts count="4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name val="宋体"/>
      <charset val="134"/>
      <scheme val="major"/>
    </font>
    <font>
      <sz val="9"/>
      <color rgb="FF7030A0"/>
      <name val="宋体"/>
      <charset val="134"/>
    </font>
    <font>
      <b/>
      <sz val="9"/>
      <color rgb="FF00B0F0"/>
      <name val="宋体"/>
      <charset val="134"/>
    </font>
    <font>
      <sz val="9"/>
      <color rgb="FF00B0F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3" fillId="19" borderId="14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24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178" fontId="1" fillId="0" borderId="0" xfId="56" applyNumberFormat="1" applyFont="1" applyFill="1" applyBorder="1" applyAlignment="1">
      <alignment horizontal="center" vertical="center"/>
    </xf>
    <xf numFmtId="177" fontId="1" fillId="0" borderId="0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shrinkToFit="1"/>
    </xf>
    <xf numFmtId="177" fontId="3" fillId="0" borderId="2" xfId="56" applyNumberFormat="1" applyFont="1" applyFill="1" applyBorder="1" applyAlignment="1">
      <alignment horizontal="center" vertical="center" wrapText="1"/>
    </xf>
    <xf numFmtId="176" fontId="1" fillId="0" borderId="2" xfId="56" applyNumberFormat="1" applyFont="1" applyFill="1" applyBorder="1" applyAlignment="1">
      <alignment horizontal="center" vertical="center" wrapText="1"/>
    </xf>
    <xf numFmtId="0" fontId="3" fillId="2" borderId="3" xfId="56" applyFont="1" applyFill="1" applyBorder="1" applyAlignment="1">
      <alignment horizontal="center" vertical="center" wrapText="1"/>
    </xf>
    <xf numFmtId="177" fontId="5" fillId="0" borderId="2" xfId="56" applyNumberFormat="1" applyFont="1" applyFill="1" applyBorder="1" applyAlignment="1">
      <alignment horizontal="center" vertical="center" wrapText="1"/>
    </xf>
    <xf numFmtId="0" fontId="3" fillId="2" borderId="4" xfId="56" applyFont="1" applyFill="1" applyBorder="1" applyAlignment="1">
      <alignment horizontal="center" vertical="center" wrapText="1"/>
    </xf>
    <xf numFmtId="178" fontId="3" fillId="0" borderId="2" xfId="56" applyNumberFormat="1" applyFont="1" applyFill="1" applyBorder="1" applyAlignment="1">
      <alignment horizontal="center" vertical="center" wrapText="1"/>
    </xf>
    <xf numFmtId="0" fontId="1" fillId="2" borderId="2" xfId="56" applyFont="1" applyFill="1" applyBorder="1" applyAlignment="1">
      <alignment horizontal="center" vertical="center" wrapText="1"/>
    </xf>
    <xf numFmtId="178" fontId="1" fillId="2" borderId="2" xfId="56" applyNumberFormat="1" applyFont="1" applyFill="1" applyBorder="1" applyAlignment="1">
      <alignment horizontal="center" vertical="center" shrinkToFit="1"/>
    </xf>
    <xf numFmtId="14" fontId="1" fillId="2" borderId="2" xfId="56" applyNumberFormat="1" applyFont="1" applyFill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horizontal="right" vertical="center" shrinkToFit="1"/>
    </xf>
    <xf numFmtId="179" fontId="1" fillId="2" borderId="2" xfId="56" applyNumberFormat="1" applyFont="1" applyFill="1" applyBorder="1" applyAlignment="1">
      <alignment horizontal="center" vertical="center" wrapText="1"/>
    </xf>
    <xf numFmtId="180" fontId="1" fillId="0" borderId="2" xfId="21" applyNumberFormat="1" applyFont="1" applyFill="1" applyBorder="1" applyAlignment="1">
      <alignment horizontal="center" vertical="center" wrapText="1"/>
    </xf>
    <xf numFmtId="177" fontId="1" fillId="3" borderId="2" xfId="56" applyNumberFormat="1" applyFont="1" applyFill="1" applyBorder="1" applyAlignment="1">
      <alignment horizontal="right" vertical="center" shrinkToFit="1"/>
    </xf>
    <xf numFmtId="9" fontId="1" fillId="0" borderId="2" xfId="21" applyFont="1" applyFill="1" applyBorder="1" applyAlignment="1">
      <alignment horizontal="center" vertical="center" wrapText="1"/>
    </xf>
    <xf numFmtId="9" fontId="1" fillId="0" borderId="2" xfId="21" applyFont="1" applyFill="1" applyBorder="1" applyAlignment="1" applyProtection="1">
      <alignment horizontal="center" vertical="center" wrapText="1"/>
    </xf>
    <xf numFmtId="14" fontId="6" fillId="0" borderId="2" xfId="56" applyNumberFormat="1" applyFont="1" applyBorder="1" applyAlignment="1">
      <alignment horizontal="center" vertical="center" wrapText="1"/>
    </xf>
    <xf numFmtId="177" fontId="1" fillId="2" borderId="2" xfId="56" applyNumberFormat="1" applyFont="1" applyFill="1" applyBorder="1" applyAlignment="1">
      <alignment vertical="center" shrinkToFit="1"/>
    </xf>
    <xf numFmtId="0" fontId="7" fillId="2" borderId="2" xfId="56" applyFont="1" applyFill="1" applyBorder="1" applyAlignment="1">
      <alignment horizontal="center" vertical="center" wrapText="1"/>
    </xf>
    <xf numFmtId="178" fontId="7" fillId="2" borderId="2" xfId="56" applyNumberFormat="1" applyFont="1" applyFill="1" applyBorder="1" applyAlignment="1">
      <alignment horizontal="center" vertical="center" shrinkToFit="1"/>
    </xf>
    <xf numFmtId="14" fontId="7" fillId="2" borderId="2" xfId="56" applyNumberFormat="1" applyFont="1" applyFill="1" applyBorder="1" applyAlignment="1">
      <alignment horizontal="center" vertical="center" wrapText="1"/>
    </xf>
    <xf numFmtId="177" fontId="7" fillId="2" borderId="2" xfId="56" applyNumberFormat="1" applyFont="1" applyFill="1" applyBorder="1" applyAlignment="1">
      <alignment vertical="center" shrinkToFit="1"/>
    </xf>
    <xf numFmtId="179" fontId="7" fillId="2" borderId="2" xfId="56" applyNumberFormat="1" applyFont="1" applyFill="1" applyBorder="1" applyAlignment="1">
      <alignment horizontal="center" vertical="center" wrapText="1"/>
    </xf>
    <xf numFmtId="9" fontId="7" fillId="0" borderId="2" xfId="21" applyFont="1" applyFill="1" applyBorder="1" applyAlignment="1">
      <alignment horizontal="center" vertical="center" wrapText="1"/>
    </xf>
    <xf numFmtId="177" fontId="7" fillId="3" borderId="2" xfId="56" applyNumberFormat="1" applyFont="1" applyFill="1" applyBorder="1" applyAlignment="1">
      <alignment horizontal="right" vertical="center" shrinkToFit="1"/>
    </xf>
    <xf numFmtId="178" fontId="1" fillId="2" borderId="2" xfId="56" applyNumberFormat="1" applyFont="1" applyFill="1" applyBorder="1" applyAlignment="1">
      <alignment vertical="center" shrinkToFit="1"/>
    </xf>
    <xf numFmtId="0" fontId="1" fillId="3" borderId="2" xfId="56" applyFont="1" applyFill="1" applyBorder="1" applyAlignment="1">
      <alignment horizontal="center" vertical="center" shrinkToFit="1"/>
    </xf>
    <xf numFmtId="177" fontId="8" fillId="3" borderId="2" xfId="56" applyNumberFormat="1" applyFont="1" applyFill="1" applyBorder="1" applyAlignment="1">
      <alignment horizontal="right" vertical="center" shrinkToFit="1"/>
    </xf>
    <xf numFmtId="177" fontId="9" fillId="3" borderId="2" xfId="56" applyNumberFormat="1" applyFont="1" applyFill="1" applyBorder="1" applyAlignment="1">
      <alignment horizontal="center" vertical="center" shrinkToFit="1"/>
    </xf>
    <xf numFmtId="177" fontId="9" fillId="0" borderId="2" xfId="56" applyNumberFormat="1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top" wrapText="1"/>
    </xf>
    <xf numFmtId="0" fontId="3" fillId="0" borderId="2" xfId="56" applyFont="1" applyFill="1" applyBorder="1" applyAlignment="1">
      <alignment horizontal="center" vertical="center"/>
    </xf>
    <xf numFmtId="181" fontId="3" fillId="0" borderId="2" xfId="8" applyNumberFormat="1" applyFont="1" applyFill="1" applyBorder="1" applyAlignment="1">
      <alignment horizontal="center" vertical="center"/>
    </xf>
    <xf numFmtId="177" fontId="3" fillId="0" borderId="2" xfId="56" applyNumberFormat="1" applyFont="1" applyFill="1" applyBorder="1" applyAlignment="1">
      <alignment horizontal="center" vertical="center" shrinkToFit="1"/>
    </xf>
    <xf numFmtId="0" fontId="1" fillId="0" borderId="5" xfId="56" applyFont="1" applyFill="1" applyBorder="1" applyAlignment="1">
      <alignment horizontal="left" vertical="center" wrapText="1"/>
    </xf>
    <xf numFmtId="0" fontId="1" fillId="0" borderId="6" xfId="56" applyFont="1" applyFill="1" applyBorder="1" applyAlignment="1">
      <alignment horizontal="left" vertical="center" wrapText="1"/>
    </xf>
    <xf numFmtId="0" fontId="10" fillId="2" borderId="2" xfId="56" applyFont="1" applyFill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left" vertical="center" wrapText="1"/>
    </xf>
    <xf numFmtId="0" fontId="1" fillId="0" borderId="1" xfId="56" applyFont="1" applyFill="1" applyBorder="1" applyAlignment="1">
      <alignment horizontal="left" vertical="center" wrapText="1"/>
    </xf>
    <xf numFmtId="177" fontId="11" fillId="0" borderId="2" xfId="56" applyNumberFormat="1" applyFont="1" applyFill="1" applyBorder="1" applyAlignment="1">
      <alignment horizontal="center" vertical="center" wrapText="1"/>
    </xf>
    <xf numFmtId="177" fontId="1" fillId="0" borderId="2" xfId="56" applyNumberFormat="1" applyFont="1" applyFill="1" applyBorder="1" applyAlignment="1">
      <alignment horizontal="right" vertical="center" shrinkToFit="1"/>
    </xf>
    <xf numFmtId="177" fontId="1" fillId="0" borderId="2" xfId="56" applyNumberFormat="1" applyFont="1" applyFill="1" applyBorder="1" applyAlignment="1">
      <alignment horizontal="center" vertical="center" wrapText="1"/>
    </xf>
    <xf numFmtId="177" fontId="3" fillId="0" borderId="2" xfId="56" applyNumberFormat="1" applyFont="1" applyFill="1" applyBorder="1" applyAlignment="1">
      <alignment horizontal="right" vertical="center" shrinkToFit="1"/>
    </xf>
    <xf numFmtId="177" fontId="7" fillId="0" borderId="2" xfId="56" applyNumberFormat="1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177" fontId="1" fillId="0" borderId="2" xfId="56" applyNumberFormat="1" applyFont="1" applyFill="1" applyBorder="1" applyAlignment="1">
      <alignment horizontal="left" vertical="center" wrapText="1"/>
    </xf>
    <xf numFmtId="177" fontId="7" fillId="0" borderId="2" xfId="56" applyNumberFormat="1" applyFont="1" applyFill="1" applyBorder="1" applyAlignment="1">
      <alignment horizontal="right" vertical="center" shrinkToFit="1"/>
    </xf>
    <xf numFmtId="0" fontId="3" fillId="3" borderId="2" xfId="56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82" fontId="13" fillId="0" borderId="2" xfId="0" applyNumberFormat="1" applyFont="1" applyBorder="1" applyAlignment="1">
      <alignment horizontal="right" vertical="center" wrapText="1"/>
    </xf>
    <xf numFmtId="182" fontId="13" fillId="0" borderId="2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2" fontId="18" fillId="0" borderId="2" xfId="0" applyNumberFormat="1" applyFont="1" applyBorder="1" applyAlignment="1">
      <alignment horizontal="right" vertical="center"/>
    </xf>
    <xf numFmtId="182" fontId="18" fillId="4" borderId="2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177" fontId="7" fillId="2" borderId="2" xfId="56" applyNumberFormat="1" applyFont="1" applyFill="1" applyBorder="1" applyAlignment="1">
      <alignment horizontal="right" vertical="center" shrinkToFit="1"/>
    </xf>
    <xf numFmtId="180" fontId="7" fillId="0" borderId="2" xfId="21" applyNumberFormat="1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right" vertical="center" shrinkToFit="1"/>
    </xf>
    <xf numFmtId="177" fontId="19" fillId="0" borderId="2" xfId="56" applyNumberFormat="1" applyFont="1" applyFill="1" applyBorder="1" applyAlignment="1">
      <alignment horizontal="left" vertical="center" wrapText="1"/>
    </xf>
    <xf numFmtId="177" fontId="19" fillId="0" borderId="2" xfId="56" applyNumberFormat="1" applyFont="1" applyFill="1" applyBorder="1" applyAlignment="1">
      <alignment horizontal="right" vertical="center" shrinkToFit="1"/>
    </xf>
    <xf numFmtId="177" fontId="19" fillId="0" borderId="2" xfId="56" applyNumberFormat="1" applyFont="1" applyFill="1" applyBorder="1" applyAlignment="1">
      <alignment horizontal="center" vertical="center" wrapText="1"/>
    </xf>
    <xf numFmtId="177" fontId="20" fillId="0" borderId="2" xfId="56" applyNumberFormat="1" applyFont="1" applyFill="1" applyBorder="1" applyAlignment="1">
      <alignment horizontal="right" vertical="center" shrinkToFit="1"/>
    </xf>
    <xf numFmtId="177" fontId="21" fillId="0" borderId="2" xfId="56" applyNumberFormat="1" applyFont="1" applyFill="1" applyBorder="1" applyAlignment="1">
      <alignment horizontal="left" vertical="center" wrapText="1"/>
    </xf>
    <xf numFmtId="0" fontId="7" fillId="0" borderId="0" xfId="56" applyFont="1" applyFill="1" applyBorder="1" applyAlignment="1">
      <alignment horizontal="center" vertical="center"/>
    </xf>
    <xf numFmtId="177" fontId="1" fillId="0" borderId="2" xfId="56" applyNumberFormat="1" applyFont="1" applyFill="1" applyBorder="1" applyAlignment="1">
      <alignment horizontal="right" vertical="center" wrapText="1"/>
    </xf>
    <xf numFmtId="177" fontId="7" fillId="3" borderId="2" xfId="56" applyNumberFormat="1" applyFont="1" applyFill="1" applyBorder="1" applyAlignment="1">
      <alignment horizontal="center" vertical="center" shrinkToFit="1"/>
    </xf>
    <xf numFmtId="9" fontId="7" fillId="0" borderId="2" xfId="21" applyFont="1" applyFill="1" applyBorder="1" applyAlignment="1" applyProtection="1">
      <alignment horizontal="center" vertical="center" wrapText="1"/>
    </xf>
    <xf numFmtId="0" fontId="22" fillId="0" borderId="0" xfId="0" applyFo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133350</xdr:colOff>
      <xdr:row>3</xdr:row>
      <xdr:rowOff>95250</xdr:rowOff>
    </xdr:from>
    <xdr:to>
      <xdr:col>19</xdr:col>
      <xdr:colOff>1761490</xdr:colOff>
      <xdr:row>5</xdr:row>
      <xdr:rowOff>122555</xdr:rowOff>
    </xdr:to>
    <xdr:pic>
      <xdr:nvPicPr>
        <xdr:cNvPr id="2" name="图片 1" descr="_GJGD[2@@04(T$5Q4%40_C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0" y="1122045"/>
          <a:ext cx="3742690" cy="73723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381000</xdr:colOff>
      <xdr:row>5</xdr:row>
      <xdr:rowOff>228600</xdr:rowOff>
    </xdr:from>
    <xdr:to>
      <xdr:col>26</xdr:col>
      <xdr:colOff>189230</xdr:colOff>
      <xdr:row>23</xdr:row>
      <xdr:rowOff>142875</xdr:rowOff>
    </xdr:to>
    <xdr:pic>
      <xdr:nvPicPr>
        <xdr:cNvPr id="3" name="图片 2" descr="Z)J2Q@L(IS]1{3$@9B1S]F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48925" y="1965325"/>
          <a:ext cx="8094980" cy="477139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76200</xdr:rowOff>
    </xdr:from>
    <xdr:to>
      <xdr:col>14</xdr:col>
      <xdr:colOff>354330</xdr:colOff>
      <xdr:row>91</xdr:row>
      <xdr:rowOff>113665</xdr:rowOff>
    </xdr:to>
    <xdr:pic>
      <xdr:nvPicPr>
        <xdr:cNvPr id="5" name="图片 4" descr="_Q`4QFBAC`MNC{1TE2YDZ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7175" y="12812395"/>
          <a:ext cx="7879080" cy="6466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485775</xdr:colOff>
      <xdr:row>6</xdr:row>
      <xdr:rowOff>57150</xdr:rowOff>
    </xdr:from>
    <xdr:to>
      <xdr:col>25</xdr:col>
      <xdr:colOff>303530</xdr:colOff>
      <xdr:row>24</xdr:row>
      <xdr:rowOff>43180</xdr:rowOff>
    </xdr:to>
    <xdr:pic>
      <xdr:nvPicPr>
        <xdr:cNvPr id="5" name="图片 4" descr="%4SB}[3JKE2`1[0D~9I6YO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2148840"/>
          <a:ext cx="7904480" cy="528193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2</xdr:row>
      <xdr:rowOff>123825</xdr:rowOff>
    </xdr:from>
    <xdr:to>
      <xdr:col>19</xdr:col>
      <xdr:colOff>2104390</xdr:colOff>
      <xdr:row>5</xdr:row>
      <xdr:rowOff>293370</xdr:rowOff>
    </xdr:to>
    <xdr:pic>
      <xdr:nvPicPr>
        <xdr:cNvPr id="3" name="图片 2" descr="~M4NX__12E~7{IPN~M`N8X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53550" y="795655"/>
          <a:ext cx="4171315" cy="123444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41</xdr:row>
      <xdr:rowOff>0</xdr:rowOff>
    </xdr:from>
    <xdr:to>
      <xdr:col>12</xdr:col>
      <xdr:colOff>218440</xdr:colOff>
      <xdr:row>79</xdr:row>
      <xdr:rowOff>85090</xdr:rowOff>
    </xdr:to>
    <xdr:pic>
      <xdr:nvPicPr>
        <xdr:cNvPr id="6" name="图片 5" descr="$_2$}V]P5JG6S[U5LM9PGY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8150" y="12561570"/>
          <a:ext cx="6857365" cy="5514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2</xdr:row>
      <xdr:rowOff>123825</xdr:rowOff>
    </xdr:from>
    <xdr:to>
      <xdr:col>19</xdr:col>
      <xdr:colOff>2104390</xdr:colOff>
      <xdr:row>5</xdr:row>
      <xdr:rowOff>293370</xdr:rowOff>
    </xdr:to>
    <xdr:pic>
      <xdr:nvPicPr>
        <xdr:cNvPr id="3" name="图片 2" descr="~M4NX__12E~7{IPN~M`N8X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95655"/>
          <a:ext cx="4171315" cy="1234440"/>
        </a:xfrm>
        <a:prstGeom prst="rect">
          <a:avLst/>
        </a:prstGeom>
      </xdr:spPr>
    </xdr:pic>
    <xdr:clientData/>
  </xdr:twoCellAnchor>
  <xdr:twoCellAnchor editAs="oneCell">
    <xdr:from>
      <xdr:col>15</xdr:col>
      <xdr:colOff>447675</xdr:colOff>
      <xdr:row>8</xdr:row>
      <xdr:rowOff>104775</xdr:rowOff>
    </xdr:from>
    <xdr:to>
      <xdr:col>25</xdr:col>
      <xdr:colOff>323850</xdr:colOff>
      <xdr:row>38</xdr:row>
      <xdr:rowOff>40005</xdr:rowOff>
    </xdr:to>
    <xdr:pic>
      <xdr:nvPicPr>
        <xdr:cNvPr id="5" name="图片 4" descr="FIL%)MNEYFE@~0304C_$6`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67800" y="2983865"/>
          <a:ext cx="8648700" cy="5641975"/>
        </a:xfrm>
        <a:prstGeom prst="rect">
          <a:avLst/>
        </a:prstGeom>
      </xdr:spPr>
    </xdr:pic>
    <xdr:clientData/>
  </xdr:twoCellAnchor>
  <xdr:twoCellAnchor editAs="oneCell">
    <xdr:from>
      <xdr:col>15</xdr:col>
      <xdr:colOff>342900</xdr:colOff>
      <xdr:row>6</xdr:row>
      <xdr:rowOff>114300</xdr:rowOff>
    </xdr:from>
    <xdr:to>
      <xdr:col>24</xdr:col>
      <xdr:colOff>285750</xdr:colOff>
      <xdr:row>8</xdr:row>
      <xdr:rowOff>139700</xdr:rowOff>
    </xdr:to>
    <xdr:pic>
      <xdr:nvPicPr>
        <xdr:cNvPr id="6" name="图片 5" descr="MBTLY6PJYUOV]288}8(5$8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63025" y="2205990"/>
          <a:ext cx="8029575" cy="812800"/>
        </a:xfrm>
        <a:prstGeom prst="rect">
          <a:avLst/>
        </a:prstGeom>
      </xdr:spPr>
    </xdr:pic>
    <xdr:clientData/>
  </xdr:twoCellAnchor>
  <xdr:twoCellAnchor editAs="oneCell">
    <xdr:from>
      <xdr:col>16</xdr:col>
      <xdr:colOff>542925</xdr:colOff>
      <xdr:row>27</xdr:row>
      <xdr:rowOff>409575</xdr:rowOff>
    </xdr:from>
    <xdr:to>
      <xdr:col>19</xdr:col>
      <xdr:colOff>1828800</xdr:colOff>
      <xdr:row>36</xdr:row>
      <xdr:rowOff>116205</xdr:rowOff>
    </xdr:to>
    <xdr:pic>
      <xdr:nvPicPr>
        <xdr:cNvPr id="4" name="图片 3" descr="SKZ)~8HAIS%8(M5$BT8~_2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48850" y="7301865"/>
          <a:ext cx="3400425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36</xdr:row>
      <xdr:rowOff>9525</xdr:rowOff>
    </xdr:from>
    <xdr:to>
      <xdr:col>10</xdr:col>
      <xdr:colOff>352425</xdr:colOff>
      <xdr:row>74</xdr:row>
      <xdr:rowOff>76200</xdr:rowOff>
    </xdr:to>
    <xdr:pic>
      <xdr:nvPicPr>
        <xdr:cNvPr id="8" name="图片 7" descr="VG8W~]JB6BCT)V52QUD{P$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4800" y="8281035"/>
          <a:ext cx="6076950" cy="552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2</xdr:row>
      <xdr:rowOff>123825</xdr:rowOff>
    </xdr:from>
    <xdr:to>
      <xdr:col>19</xdr:col>
      <xdr:colOff>2104390</xdr:colOff>
      <xdr:row>5</xdr:row>
      <xdr:rowOff>293370</xdr:rowOff>
    </xdr:to>
    <xdr:pic>
      <xdr:nvPicPr>
        <xdr:cNvPr id="2" name="图片 1" descr="~M4NX__12E~7{IPN~M`N8X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53550" y="795655"/>
          <a:ext cx="4171315" cy="1234440"/>
        </a:xfrm>
        <a:prstGeom prst="rect">
          <a:avLst/>
        </a:prstGeom>
      </xdr:spPr>
    </xdr:pic>
    <xdr:clientData/>
  </xdr:twoCellAnchor>
  <xdr:twoCellAnchor editAs="oneCell">
    <xdr:from>
      <xdr:col>15</xdr:col>
      <xdr:colOff>342900</xdr:colOff>
      <xdr:row>6</xdr:row>
      <xdr:rowOff>114300</xdr:rowOff>
    </xdr:from>
    <xdr:to>
      <xdr:col>24</xdr:col>
      <xdr:colOff>285750</xdr:colOff>
      <xdr:row>8</xdr:row>
      <xdr:rowOff>139700</xdr:rowOff>
    </xdr:to>
    <xdr:pic>
      <xdr:nvPicPr>
        <xdr:cNvPr id="4" name="图片 3" descr="MBTLY6PJYUOV]288}8(5$8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3025" y="2205990"/>
          <a:ext cx="8029575" cy="812800"/>
        </a:xfrm>
        <a:prstGeom prst="rect">
          <a:avLst/>
        </a:prstGeom>
      </xdr:spPr>
    </xdr:pic>
    <xdr:clientData/>
  </xdr:twoCellAnchor>
  <xdr:twoCellAnchor editAs="oneCell">
    <xdr:from>
      <xdr:col>16</xdr:col>
      <xdr:colOff>542925</xdr:colOff>
      <xdr:row>25</xdr:row>
      <xdr:rowOff>409575</xdr:rowOff>
    </xdr:from>
    <xdr:to>
      <xdr:col>19</xdr:col>
      <xdr:colOff>1828800</xdr:colOff>
      <xdr:row>34</xdr:row>
      <xdr:rowOff>116205</xdr:rowOff>
    </xdr:to>
    <xdr:pic>
      <xdr:nvPicPr>
        <xdr:cNvPr id="5" name="图片 4" descr="SKZ)~8HAIS%8(M5$BT8~_2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48850" y="9067165"/>
          <a:ext cx="3400425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34</xdr:row>
      <xdr:rowOff>9525</xdr:rowOff>
    </xdr:from>
    <xdr:to>
      <xdr:col>10</xdr:col>
      <xdr:colOff>352425</xdr:colOff>
      <xdr:row>72</xdr:row>
      <xdr:rowOff>76200</xdr:rowOff>
    </xdr:to>
    <xdr:pic>
      <xdr:nvPicPr>
        <xdr:cNvPr id="6" name="图片 5" descr="VG8W~]JB6BCT)V52QUD{P$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4800" y="10046335"/>
          <a:ext cx="6076950" cy="552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D13" sqref="D13"/>
    </sheetView>
  </sheetViews>
  <sheetFormatPr defaultColWidth="9" defaultRowHeight="11.25"/>
  <cols>
    <col min="1" max="1" width="3.25" style="1" customWidth="1"/>
    <col min="2" max="2" width="8.625" style="2" customWidth="1"/>
    <col min="3" max="3" width="3.625" style="1" customWidth="1"/>
    <col min="4" max="4" width="11.375" style="3" customWidth="1"/>
    <col min="5" max="5" width="6.625" style="2" customWidth="1"/>
    <col min="6" max="6" width="9.75" style="3" customWidth="1"/>
    <col min="7" max="7" width="3.625" style="1" customWidth="1"/>
    <col min="8" max="8" width="11" style="3" customWidth="1"/>
    <col min="9" max="9" width="9.375" style="1" customWidth="1"/>
    <col min="10" max="10" width="9.625" style="3" customWidth="1"/>
    <col min="11" max="11" width="7.625" style="1" customWidth="1"/>
    <col min="12" max="12" width="6.375" style="1" customWidth="1"/>
    <col min="13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8" t="s">
        <v>4</v>
      </c>
      <c r="M2" s="39">
        <v>7424</v>
      </c>
      <c r="N2" s="40" t="s">
        <v>5</v>
      </c>
      <c r="O2" s="40" t="s">
        <v>6</v>
      </c>
      <c r="Q2" s="56" t="s">
        <v>6</v>
      </c>
      <c r="R2" s="57">
        <v>53</v>
      </c>
      <c r="S2" s="57">
        <v>7424</v>
      </c>
      <c r="T2" s="58" t="s">
        <v>3</v>
      </c>
      <c r="U2" s="59" t="s">
        <v>7</v>
      </c>
      <c r="V2" s="60">
        <v>174051</v>
      </c>
      <c r="W2" s="61"/>
      <c r="X2" s="61"/>
      <c r="Y2" s="63" t="s">
        <v>8</v>
      </c>
      <c r="Z2" s="64" t="s">
        <v>9</v>
      </c>
      <c r="AA2" s="64" t="s">
        <v>10</v>
      </c>
      <c r="AB2" s="65" t="s">
        <v>11</v>
      </c>
      <c r="AC2" s="64"/>
      <c r="AD2" s="66" t="s">
        <v>12</v>
      </c>
      <c r="AE2" s="67" t="s">
        <v>13</v>
      </c>
      <c r="AF2" s="67" t="s">
        <v>14</v>
      </c>
      <c r="AG2" s="67" t="s">
        <v>15</v>
      </c>
      <c r="AH2" s="68">
        <v>3567.57</v>
      </c>
      <c r="AI2" s="68"/>
      <c r="AJ2" s="68"/>
      <c r="AK2" s="68"/>
      <c r="AL2" s="69">
        <v>59.4</v>
      </c>
      <c r="AM2" s="68">
        <v>107.03</v>
      </c>
      <c r="AN2" s="68">
        <v>71.35</v>
      </c>
      <c r="AO2" s="68">
        <v>178.38</v>
      </c>
      <c r="AP2" s="69"/>
      <c r="AQ2" s="68"/>
      <c r="AR2" s="68"/>
      <c r="AS2" s="67"/>
      <c r="AT2" s="67" t="s">
        <v>16</v>
      </c>
      <c r="AU2" s="70"/>
    </row>
    <row r="3" ht="27.95" customHeight="1" spans="1:15">
      <c r="A3" s="5" t="s">
        <v>17</v>
      </c>
      <c r="B3" s="5"/>
      <c r="C3" s="7">
        <v>174051</v>
      </c>
      <c r="D3" s="7"/>
      <c r="E3" s="7" t="s">
        <v>18</v>
      </c>
      <c r="F3" s="8" t="s">
        <v>7</v>
      </c>
      <c r="G3" s="8"/>
      <c r="H3" s="9" t="s">
        <v>19</v>
      </c>
      <c r="I3" s="41" t="s">
        <v>11</v>
      </c>
      <c r="J3" s="42"/>
      <c r="K3" s="42"/>
      <c r="L3" s="42"/>
      <c r="M3" s="43" t="s">
        <v>20</v>
      </c>
      <c r="N3" s="5" t="s">
        <v>21</v>
      </c>
      <c r="O3" s="44" t="s">
        <v>22</v>
      </c>
    </row>
    <row r="4" ht="27.95" customHeight="1" spans="1:15">
      <c r="A4" s="5" t="s">
        <v>23</v>
      </c>
      <c r="B4" s="5"/>
      <c r="C4" s="80"/>
      <c r="D4" s="80"/>
      <c r="E4" s="7" t="s">
        <v>24</v>
      </c>
      <c r="F4" s="8"/>
      <c r="G4" s="8"/>
      <c r="H4" s="11"/>
      <c r="I4" s="45"/>
      <c r="J4" s="46"/>
      <c r="K4" s="46"/>
      <c r="L4" s="46"/>
      <c r="M4" s="43" t="s">
        <v>25</v>
      </c>
      <c r="N4" s="7" t="s">
        <v>26</v>
      </c>
      <c r="O4" s="47" t="s">
        <v>10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2" t="s">
        <v>35</v>
      </c>
      <c r="C6" s="5" t="s">
        <v>36</v>
      </c>
      <c r="D6" s="7" t="s">
        <v>37</v>
      </c>
      <c r="E6" s="12" t="s">
        <v>35</v>
      </c>
      <c r="F6" s="7" t="s">
        <v>37</v>
      </c>
      <c r="G6" s="5" t="s">
        <v>38</v>
      </c>
      <c r="H6" s="7" t="s">
        <v>37</v>
      </c>
      <c r="I6" s="40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79" customFormat="1" ht="34.5" customHeight="1" spans="1:17">
      <c r="A7" s="24">
        <v>1</v>
      </c>
      <c r="B7" s="25">
        <v>43143</v>
      </c>
      <c r="C7" s="26" t="s">
        <v>41</v>
      </c>
      <c r="D7" s="71">
        <v>101136</v>
      </c>
      <c r="E7" s="28">
        <v>43140</v>
      </c>
      <c r="F7" s="71">
        <v>101136</v>
      </c>
      <c r="G7" s="72" t="s">
        <v>42</v>
      </c>
      <c r="H7" s="81">
        <v>5222</v>
      </c>
      <c r="I7" s="30">
        <v>0</v>
      </c>
      <c r="J7" s="54">
        <v>1900</v>
      </c>
      <c r="K7" s="51"/>
      <c r="L7" s="73"/>
      <c r="M7" s="52"/>
      <c r="N7" s="51" t="s">
        <v>43</v>
      </c>
      <c r="O7" s="30">
        <f>ROUNDUP(D7-H7-I7-J7-L7-O8,2)</f>
        <v>55014</v>
      </c>
      <c r="Q7" s="83"/>
    </row>
    <row r="8" s="79" customFormat="1" ht="20" customHeight="1" spans="1:15">
      <c r="A8" s="24"/>
      <c r="B8" s="29" t="s">
        <v>44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51" t="s">
        <v>45</v>
      </c>
      <c r="O8" s="54">
        <v>39000</v>
      </c>
    </row>
    <row r="9" ht="20" customHeight="1" spans="1:15">
      <c r="A9" s="13"/>
      <c r="B9" s="31"/>
      <c r="C9" s="15"/>
      <c r="D9" s="23"/>
      <c r="E9" s="17"/>
      <c r="F9" s="23"/>
      <c r="G9" s="20"/>
      <c r="H9" s="19"/>
      <c r="I9" s="19"/>
      <c r="J9" s="48"/>
      <c r="K9" s="51"/>
      <c r="L9" s="48"/>
      <c r="M9" s="52"/>
      <c r="N9" s="49"/>
      <c r="O9" s="30"/>
    </row>
    <row r="10" ht="20" customHeight="1" spans="1:17">
      <c r="A10" s="13"/>
      <c r="B10" s="31"/>
      <c r="C10" s="15"/>
      <c r="D10" s="23"/>
      <c r="E10" s="17"/>
      <c r="F10" s="23"/>
      <c r="G10" s="20"/>
      <c r="H10" s="19"/>
      <c r="I10" s="19"/>
      <c r="J10" s="48"/>
      <c r="K10" s="51"/>
      <c r="L10" s="48"/>
      <c r="M10" s="52"/>
      <c r="N10" s="49"/>
      <c r="O10" s="30"/>
      <c r="Q10" s="1">
        <v>1000</v>
      </c>
    </row>
    <row r="11" ht="20" customHeight="1" spans="1:17">
      <c r="A11" s="13"/>
      <c r="B11" s="31"/>
      <c r="C11" s="15"/>
      <c r="D11" s="23"/>
      <c r="E11" s="17"/>
      <c r="F11" s="23"/>
      <c r="G11" s="20"/>
      <c r="H11" s="19"/>
      <c r="I11" s="19"/>
      <c r="J11" s="48"/>
      <c r="K11" s="51"/>
      <c r="L11" s="48"/>
      <c r="M11" s="52"/>
      <c r="N11" s="49"/>
      <c r="O11" s="19"/>
      <c r="Q11">
        <v>200</v>
      </c>
    </row>
    <row r="12" ht="20" customHeight="1" spans="1:17">
      <c r="A12" s="13"/>
      <c r="B12" s="31"/>
      <c r="C12" s="15"/>
      <c r="D12" s="23"/>
      <c r="E12" s="17"/>
      <c r="F12" s="23"/>
      <c r="G12" s="20"/>
      <c r="H12" s="19"/>
      <c r="I12" s="19"/>
      <c r="J12" s="48"/>
      <c r="K12" s="49"/>
      <c r="L12" s="48"/>
      <c r="M12" s="49"/>
      <c r="N12" s="49"/>
      <c r="O12" s="19"/>
      <c r="Q12" s="1">
        <v>700</v>
      </c>
    </row>
    <row r="13" ht="20" customHeight="1" spans="1:15">
      <c r="A13" s="13"/>
      <c r="B13" s="31"/>
      <c r="C13" s="15"/>
      <c r="D13" s="23"/>
      <c r="E13" s="17"/>
      <c r="F13" s="23"/>
      <c r="G13" s="20"/>
      <c r="H13" s="19"/>
      <c r="I13" s="19"/>
      <c r="J13" s="48"/>
      <c r="K13" s="49"/>
      <c r="L13" s="48"/>
      <c r="M13" s="49"/>
      <c r="N13" s="49"/>
      <c r="O13" s="19"/>
    </row>
    <row r="14" ht="20" customHeight="1" spans="1:15">
      <c r="A14" s="13"/>
      <c r="B14" s="31"/>
      <c r="C14" s="15"/>
      <c r="D14" s="23"/>
      <c r="E14" s="17"/>
      <c r="F14" s="23"/>
      <c r="G14" s="20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31"/>
      <c r="C15" s="15"/>
      <c r="D15" s="23"/>
      <c r="E15" s="17"/>
      <c r="F15" s="23"/>
      <c r="G15" s="20"/>
      <c r="H15" s="19"/>
      <c r="I15" s="19"/>
      <c r="J15" s="48"/>
      <c r="K15" s="49"/>
      <c r="L15" s="48"/>
      <c r="M15" s="49"/>
      <c r="N15" s="49"/>
      <c r="O15" s="19"/>
    </row>
    <row r="16" ht="20" customHeight="1" spans="1:15">
      <c r="A16" s="13"/>
      <c r="B16" s="31"/>
      <c r="C16" s="15"/>
      <c r="D16" s="23"/>
      <c r="E16" s="17"/>
      <c r="F16" s="23"/>
      <c r="G16" s="20"/>
      <c r="H16" s="19"/>
      <c r="I16" s="19"/>
      <c r="J16" s="48"/>
      <c r="K16" s="49"/>
      <c r="L16" s="48"/>
      <c r="M16" s="49"/>
      <c r="N16" s="49"/>
      <c r="O16" s="19"/>
    </row>
    <row r="17" ht="20" customHeight="1" spans="1:15">
      <c r="A17" s="13"/>
      <c r="B17" s="31"/>
      <c r="C17" s="15"/>
      <c r="D17" s="23"/>
      <c r="E17" s="17"/>
      <c r="F17" s="23"/>
      <c r="G17" s="20"/>
      <c r="H17" s="19"/>
      <c r="I17" s="19"/>
      <c r="J17" s="48"/>
      <c r="K17" s="49"/>
      <c r="L17" s="48"/>
      <c r="M17" s="49"/>
      <c r="N17" s="49"/>
      <c r="O17" s="19"/>
    </row>
    <row r="18" ht="20" customHeight="1" spans="1:15">
      <c r="A18" s="13"/>
      <c r="B18" s="31"/>
      <c r="C18" s="15"/>
      <c r="D18" s="23"/>
      <c r="E18" s="17"/>
      <c r="F18" s="23"/>
      <c r="G18" s="20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13"/>
      <c r="B19" s="31"/>
      <c r="C19" s="15"/>
      <c r="D19" s="23"/>
      <c r="E19" s="17"/>
      <c r="F19" s="23"/>
      <c r="G19" s="20"/>
      <c r="H19" s="19"/>
      <c r="I19" s="19"/>
      <c r="J19" s="48"/>
      <c r="K19" s="49"/>
      <c r="L19" s="48"/>
      <c r="M19" s="49"/>
      <c r="N19" s="49"/>
      <c r="O19" s="19"/>
    </row>
    <row r="20" ht="20" customHeight="1" spans="1:15">
      <c r="A20" s="13"/>
      <c r="B20" s="31"/>
      <c r="C20" s="15"/>
      <c r="D20" s="23"/>
      <c r="E20" s="17"/>
      <c r="F20" s="23"/>
      <c r="G20" s="20"/>
      <c r="H20" s="19"/>
      <c r="I20" s="19"/>
      <c r="J20" s="48"/>
      <c r="K20" s="49"/>
      <c r="L20" s="48"/>
      <c r="M20" s="49"/>
      <c r="N20" s="49"/>
      <c r="O20" s="19"/>
    </row>
    <row r="21" ht="20" customHeight="1" spans="1:15">
      <c r="A21" s="13"/>
      <c r="B21" s="31"/>
      <c r="C21" s="15"/>
      <c r="D21" s="23"/>
      <c r="E21" s="17"/>
      <c r="F21" s="23"/>
      <c r="G21" s="20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31"/>
      <c r="C22" s="15"/>
      <c r="D22" s="23"/>
      <c r="E22" s="17"/>
      <c r="F22" s="23"/>
      <c r="G22" s="20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31"/>
      <c r="C23" s="15"/>
      <c r="D23" s="23"/>
      <c r="E23" s="17"/>
      <c r="F23" s="23"/>
      <c r="G23" s="20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31"/>
      <c r="C24" s="15"/>
      <c r="D24" s="23"/>
      <c r="E24" s="17"/>
      <c r="F24" s="23"/>
      <c r="G24" s="20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5" t="s">
        <v>46</v>
      </c>
      <c r="B25" s="5"/>
      <c r="C25" s="32" t="s">
        <v>47</v>
      </c>
      <c r="D25" s="33">
        <f>SUM(D7:D24)</f>
        <v>101136</v>
      </c>
      <c r="E25" s="32" t="s">
        <v>47</v>
      </c>
      <c r="F25" s="33">
        <f>SUM(F7:F24)</f>
        <v>101136</v>
      </c>
      <c r="G25" s="32" t="s">
        <v>47</v>
      </c>
      <c r="H25" s="33">
        <f>SUM(H7:H24)</f>
        <v>5222</v>
      </c>
      <c r="I25" s="33">
        <f>SUM(I7:I24)</f>
        <v>0</v>
      </c>
      <c r="J25" s="33">
        <f>SUM(J7:J24)</f>
        <v>1900</v>
      </c>
      <c r="K25" s="32" t="s">
        <v>47</v>
      </c>
      <c r="L25" s="33">
        <f>SUM(L7:L24)</f>
        <v>0</v>
      </c>
      <c r="M25" s="32" t="s">
        <v>47</v>
      </c>
      <c r="N25" s="32" t="s">
        <v>47</v>
      </c>
      <c r="O25" s="33">
        <f>SUM(O7:O24)</f>
        <v>94014</v>
      </c>
    </row>
    <row r="26" ht="30" customHeight="1" spans="1:15">
      <c r="A26" s="5" t="s">
        <v>48</v>
      </c>
      <c r="B26" s="5"/>
      <c r="C26" s="5" t="s">
        <v>49</v>
      </c>
      <c r="D26" s="5"/>
      <c r="E26" s="34">
        <f>O7+O8</f>
        <v>94014</v>
      </c>
      <c r="F26" s="34"/>
      <c r="G26" s="34"/>
      <c r="H26" s="34"/>
      <c r="I26" s="5" t="s">
        <v>50</v>
      </c>
      <c r="J26" s="5"/>
      <c r="K26" s="5" t="s">
        <v>51</v>
      </c>
      <c r="L26" s="34">
        <f>E26-E27</f>
        <v>55014</v>
      </c>
      <c r="M26" s="34"/>
      <c r="N26" s="34"/>
      <c r="O26" s="34"/>
    </row>
    <row r="27" ht="30" customHeight="1" spans="1:15">
      <c r="A27" s="5"/>
      <c r="B27" s="5"/>
      <c r="C27" s="5" t="s">
        <v>52</v>
      </c>
      <c r="D27" s="5"/>
      <c r="E27" s="35">
        <f>O8</f>
        <v>39000</v>
      </c>
      <c r="F27" s="35"/>
      <c r="G27" s="35"/>
      <c r="H27" s="35"/>
      <c r="I27" s="5"/>
      <c r="J27" s="5"/>
      <c r="K27" s="5" t="s">
        <v>53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伍万伍仟零壹拾肆元整</v>
      </c>
      <c r="M27" s="55"/>
      <c r="N27" s="55"/>
      <c r="O27" s="55"/>
    </row>
    <row r="28" ht="50.1" customHeight="1" spans="1:15">
      <c r="A28" s="5" t="s">
        <v>54</v>
      </c>
      <c r="B28" s="5"/>
      <c r="C28" s="36" t="s">
        <v>55</v>
      </c>
      <c r="D28" s="36"/>
      <c r="E28" s="36"/>
      <c r="F28" s="36"/>
      <c r="G28" s="36"/>
      <c r="H28" s="36"/>
      <c r="I28" s="5" t="s">
        <v>56</v>
      </c>
      <c r="J28" s="5"/>
      <c r="K28" s="5" t="s">
        <v>57</v>
      </c>
      <c r="L28" s="5"/>
      <c r="M28" s="5"/>
      <c r="N28" s="5"/>
      <c r="O28" s="5"/>
    </row>
    <row r="29" ht="50.1" customHeight="1" spans="1:15">
      <c r="A29" s="5" t="s">
        <v>58</v>
      </c>
      <c r="B29" s="5"/>
      <c r="C29" s="36"/>
      <c r="D29" s="36"/>
      <c r="E29" s="36"/>
      <c r="F29" s="36"/>
      <c r="G29" s="36"/>
      <c r="H29" s="36"/>
      <c r="I29" s="5" t="s">
        <v>59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60</v>
      </c>
      <c r="B30" s="5"/>
      <c r="C30" s="37"/>
      <c r="D30" s="37"/>
      <c r="E30" s="37"/>
      <c r="F30" s="37"/>
      <c r="G30" s="37"/>
      <c r="H30" s="37"/>
      <c r="I30" s="5" t="s">
        <v>61</v>
      </c>
      <c r="J30" s="5"/>
      <c r="K30" s="37"/>
      <c r="L30" s="37"/>
      <c r="M30" s="37"/>
      <c r="N30" s="37"/>
      <c r="O30" s="37"/>
    </row>
    <row r="31" ht="50.1" customHeight="1" spans="1:15">
      <c r="A31" s="5" t="s">
        <v>62</v>
      </c>
      <c r="B31" s="5"/>
      <c r="C31" s="37"/>
      <c r="D31" s="37"/>
      <c r="E31" s="37"/>
      <c r="F31" s="37"/>
      <c r="G31" s="37"/>
      <c r="H31" s="37"/>
      <c r="I31" s="5" t="s">
        <v>63</v>
      </c>
      <c r="J31" s="5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M13" sqref="M13"/>
    </sheetView>
  </sheetViews>
  <sheetFormatPr defaultColWidth="9" defaultRowHeight="11.25"/>
  <cols>
    <col min="1" max="1" width="3.875" style="1" customWidth="1"/>
    <col min="2" max="2" width="8.625" style="2" customWidth="1"/>
    <col min="3" max="3" width="4.375" style="1" customWidth="1"/>
    <col min="4" max="4" width="11.375" style="3" customWidth="1"/>
    <col min="5" max="5" width="6.625" style="2" customWidth="1"/>
    <col min="6" max="6" width="9.75" style="3" customWidth="1"/>
    <col min="7" max="7" width="4.5" style="1" customWidth="1"/>
    <col min="8" max="8" width="11" style="3" customWidth="1"/>
    <col min="9" max="9" width="9.375" style="1" customWidth="1"/>
    <col min="10" max="10" width="9.625" style="3" customWidth="1"/>
    <col min="11" max="11" width="6" style="1" customWidth="1"/>
    <col min="12" max="12" width="7.75" style="1" customWidth="1"/>
    <col min="13" max="13" width="5.5" style="1" customWidth="1"/>
    <col min="14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8" t="s">
        <v>4</v>
      </c>
      <c r="M2" s="39">
        <v>7424</v>
      </c>
      <c r="N2" s="40" t="s">
        <v>5</v>
      </c>
      <c r="O2" s="40" t="s">
        <v>6</v>
      </c>
      <c r="Q2" s="56" t="s">
        <v>6</v>
      </c>
      <c r="R2" s="57">
        <v>53</v>
      </c>
      <c r="S2" s="57">
        <v>7424</v>
      </c>
      <c r="T2" s="58" t="s">
        <v>3</v>
      </c>
      <c r="U2" s="59" t="s">
        <v>7</v>
      </c>
      <c r="V2" s="60">
        <v>174051</v>
      </c>
      <c r="W2" s="61"/>
      <c r="X2" s="61"/>
      <c r="Y2" s="63" t="s">
        <v>8</v>
      </c>
      <c r="Z2" s="64" t="s">
        <v>9</v>
      </c>
      <c r="AA2" s="64" t="s">
        <v>10</v>
      </c>
      <c r="AB2" s="65" t="s">
        <v>11</v>
      </c>
      <c r="AC2" s="64"/>
      <c r="AD2" s="66" t="s">
        <v>12</v>
      </c>
      <c r="AE2" s="67" t="s">
        <v>13</v>
      </c>
      <c r="AF2" s="67" t="s">
        <v>14</v>
      </c>
      <c r="AG2" s="67" t="s">
        <v>15</v>
      </c>
      <c r="AH2" s="68">
        <v>3567.57</v>
      </c>
      <c r="AI2" s="68"/>
      <c r="AJ2" s="68"/>
      <c r="AK2" s="68"/>
      <c r="AL2" s="69">
        <v>59.4</v>
      </c>
      <c r="AM2" s="68">
        <v>107.03</v>
      </c>
      <c r="AN2" s="68">
        <v>71.35</v>
      </c>
      <c r="AO2" s="68">
        <v>178.38</v>
      </c>
      <c r="AP2" s="69"/>
      <c r="AQ2" s="68"/>
      <c r="AR2" s="68"/>
      <c r="AS2" s="67"/>
      <c r="AT2" s="67" t="s">
        <v>16</v>
      </c>
      <c r="AU2" s="70"/>
    </row>
    <row r="3" ht="27.95" customHeight="1" spans="1:15">
      <c r="A3" s="5" t="s">
        <v>17</v>
      </c>
      <c r="B3" s="5"/>
      <c r="C3" s="7">
        <v>174051</v>
      </c>
      <c r="D3" s="7"/>
      <c r="E3" s="7" t="s">
        <v>18</v>
      </c>
      <c r="F3" s="8" t="s">
        <v>7</v>
      </c>
      <c r="G3" s="8"/>
      <c r="H3" s="9" t="s">
        <v>19</v>
      </c>
      <c r="I3" s="41" t="s">
        <v>64</v>
      </c>
      <c r="J3" s="42"/>
      <c r="K3" s="42"/>
      <c r="L3" s="42"/>
      <c r="M3" s="43" t="s">
        <v>20</v>
      </c>
      <c r="N3" s="5" t="s">
        <v>21</v>
      </c>
      <c r="O3" s="44" t="s">
        <v>22</v>
      </c>
    </row>
    <row r="4" ht="27.95" customHeight="1" spans="1:15">
      <c r="A4" s="5" t="s">
        <v>23</v>
      </c>
      <c r="B4" s="5"/>
      <c r="C4" s="10">
        <v>173879.14</v>
      </c>
      <c r="D4" s="10"/>
      <c r="E4" s="7" t="s">
        <v>24</v>
      </c>
      <c r="F4" s="8"/>
      <c r="G4" s="8"/>
      <c r="H4" s="11"/>
      <c r="I4" s="45" t="s">
        <v>65</v>
      </c>
      <c r="J4" s="46"/>
      <c r="K4" s="46"/>
      <c r="L4" s="46"/>
      <c r="M4" s="43" t="s">
        <v>25</v>
      </c>
      <c r="N4" s="7" t="s">
        <v>26</v>
      </c>
      <c r="O4" s="47" t="s">
        <v>10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2" t="s">
        <v>35</v>
      </c>
      <c r="C6" s="5" t="s">
        <v>36</v>
      </c>
      <c r="D6" s="7" t="s">
        <v>37</v>
      </c>
      <c r="E6" s="12" t="s">
        <v>35</v>
      </c>
      <c r="F6" s="7" t="s">
        <v>37</v>
      </c>
      <c r="G6" s="5" t="s">
        <v>38</v>
      </c>
      <c r="H6" s="7" t="s">
        <v>37</v>
      </c>
      <c r="I6" s="40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42" customHeight="1" spans="1:17">
      <c r="A7" s="13">
        <v>1</v>
      </c>
      <c r="B7" s="14">
        <v>43143</v>
      </c>
      <c r="C7" s="15" t="s">
        <v>41</v>
      </c>
      <c r="D7" s="16">
        <v>101136</v>
      </c>
      <c r="E7" s="17">
        <v>43140</v>
      </c>
      <c r="F7" s="16">
        <v>101136</v>
      </c>
      <c r="G7" s="18" t="s">
        <v>42</v>
      </c>
      <c r="H7" s="19">
        <v>5222</v>
      </c>
      <c r="I7" s="19">
        <v>0</v>
      </c>
      <c r="J7" s="48">
        <v>1900</v>
      </c>
      <c r="K7" s="49"/>
      <c r="L7" s="50"/>
      <c r="M7" s="7"/>
      <c r="N7" s="49" t="s">
        <v>43</v>
      </c>
      <c r="O7" s="19">
        <f>ROUNDUP(D7-H7-I7-J7-L7-O8,2)</f>
        <v>55014</v>
      </c>
      <c r="Q7" s="62"/>
    </row>
    <row r="8" s="1" customFormat="1" ht="20" customHeight="1" spans="1:15">
      <c r="A8" s="13"/>
      <c r="B8" s="20" t="s">
        <v>44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49" t="s">
        <v>45</v>
      </c>
      <c r="O8" s="48">
        <v>39000</v>
      </c>
    </row>
    <row r="9" ht="26" customHeight="1" spans="1:15">
      <c r="A9" s="13"/>
      <c r="B9" s="22" t="s">
        <v>1</v>
      </c>
      <c r="C9" s="15"/>
      <c r="D9" s="23"/>
      <c r="E9" s="17"/>
      <c r="F9" s="23"/>
      <c r="G9" s="20"/>
      <c r="H9" s="19"/>
      <c r="I9" s="19"/>
      <c r="J9" s="48"/>
      <c r="K9" s="51"/>
      <c r="L9" s="48"/>
      <c r="M9" s="52"/>
      <c r="N9" s="49"/>
      <c r="O9" s="30"/>
    </row>
    <row r="10" ht="49" customHeight="1" spans="1:15">
      <c r="A10" s="24">
        <v>2</v>
      </c>
      <c r="B10" s="25">
        <v>43360</v>
      </c>
      <c r="C10" s="26" t="s">
        <v>41</v>
      </c>
      <c r="D10" s="71">
        <v>67743.67</v>
      </c>
      <c r="E10" s="28">
        <v>43273</v>
      </c>
      <c r="F10" s="71">
        <v>72743.74</v>
      </c>
      <c r="G10" s="72" t="s">
        <v>66</v>
      </c>
      <c r="H10" s="30">
        <v>0</v>
      </c>
      <c r="I10" s="30">
        <v>2238</v>
      </c>
      <c r="J10" s="54">
        <v>0</v>
      </c>
      <c r="K10" s="51"/>
      <c r="L10" s="77">
        <v>2000</v>
      </c>
      <c r="M10" s="78" t="s">
        <v>67</v>
      </c>
      <c r="N10" s="51" t="s">
        <v>68</v>
      </c>
      <c r="O10" s="30">
        <f>D10-H10-I10-J10-L10</f>
        <v>63505.67</v>
      </c>
    </row>
    <row r="11" s="1" customFormat="1" ht="20" customHeight="1" spans="1:15">
      <c r="A11" s="13"/>
      <c r="B11" s="31"/>
      <c r="C11" s="15"/>
      <c r="D11" s="23"/>
      <c r="E11" s="17"/>
      <c r="F11" s="23"/>
      <c r="G11" s="20"/>
      <c r="H11" s="19"/>
      <c r="I11" s="19"/>
      <c r="J11" s="48"/>
      <c r="K11" s="49"/>
      <c r="L11" s="48"/>
      <c r="M11" s="49"/>
      <c r="N11" s="49"/>
      <c r="O11" s="19"/>
    </row>
    <row r="12" ht="20" customHeight="1" spans="1:15">
      <c r="A12" s="13"/>
      <c r="B12" s="31"/>
      <c r="C12" s="15"/>
      <c r="D12" s="23"/>
      <c r="E12" s="17"/>
      <c r="F12" s="23"/>
      <c r="G12" s="20"/>
      <c r="H12" s="19"/>
      <c r="I12" s="19"/>
      <c r="J12" s="48"/>
      <c r="K12" s="49"/>
      <c r="L12" s="48"/>
      <c r="M12" s="49"/>
      <c r="N12" s="49"/>
      <c r="O12" s="19"/>
    </row>
    <row r="13" ht="20" customHeight="1" spans="1:15">
      <c r="A13" s="13"/>
      <c r="B13" s="31"/>
      <c r="C13" s="15"/>
      <c r="D13" s="23"/>
      <c r="E13" s="17"/>
      <c r="F13" s="23"/>
      <c r="G13" s="20"/>
      <c r="H13" s="19"/>
      <c r="I13" s="19"/>
      <c r="J13" s="48"/>
      <c r="K13" s="49"/>
      <c r="L13" s="48"/>
      <c r="M13" s="49"/>
      <c r="N13" s="49"/>
      <c r="O13" s="19"/>
    </row>
    <row r="14" ht="20" customHeight="1" spans="1:15">
      <c r="A14" s="13"/>
      <c r="B14" s="31"/>
      <c r="C14" s="15"/>
      <c r="D14" s="23"/>
      <c r="E14" s="17"/>
      <c r="F14" s="23"/>
      <c r="G14" s="20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31"/>
      <c r="C15" s="15"/>
      <c r="D15" s="23"/>
      <c r="E15" s="17"/>
      <c r="F15" s="23"/>
      <c r="G15" s="20"/>
      <c r="H15" s="19"/>
      <c r="I15" s="19"/>
      <c r="J15" s="48"/>
      <c r="K15" s="49"/>
      <c r="L15" s="48"/>
      <c r="M15" s="49"/>
      <c r="N15" s="49"/>
      <c r="O15" s="19"/>
    </row>
    <row r="16" ht="20" customHeight="1" spans="1:15">
      <c r="A16" s="13"/>
      <c r="B16" s="31"/>
      <c r="C16" s="15"/>
      <c r="D16" s="23"/>
      <c r="E16" s="17"/>
      <c r="F16" s="23"/>
      <c r="G16" s="20"/>
      <c r="H16" s="19"/>
      <c r="I16" s="19"/>
      <c r="J16" s="48"/>
      <c r="K16" s="49"/>
      <c r="L16" s="48"/>
      <c r="M16" s="49"/>
      <c r="N16" s="49"/>
      <c r="O16" s="19"/>
    </row>
    <row r="17" ht="20" customHeight="1" spans="1:15">
      <c r="A17" s="13"/>
      <c r="B17" s="31"/>
      <c r="C17" s="15"/>
      <c r="D17" s="23"/>
      <c r="E17" s="17"/>
      <c r="F17" s="23"/>
      <c r="G17" s="20"/>
      <c r="H17" s="19"/>
      <c r="I17" s="19"/>
      <c r="J17" s="48"/>
      <c r="K17" s="49"/>
      <c r="L17" s="48"/>
      <c r="M17" s="49"/>
      <c r="N17" s="49"/>
      <c r="O17" s="19"/>
    </row>
    <row r="18" ht="20" customHeight="1" spans="1:15">
      <c r="A18" s="13"/>
      <c r="B18" s="31"/>
      <c r="C18" s="15"/>
      <c r="D18" s="23"/>
      <c r="E18" s="17"/>
      <c r="F18" s="23"/>
      <c r="G18" s="20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13"/>
      <c r="B19" s="31"/>
      <c r="C19" s="15"/>
      <c r="D19" s="23"/>
      <c r="E19" s="17"/>
      <c r="F19" s="23"/>
      <c r="G19" s="20"/>
      <c r="H19" s="19"/>
      <c r="I19" s="19"/>
      <c r="J19" s="48"/>
      <c r="K19" s="49"/>
      <c r="L19" s="48"/>
      <c r="M19" s="49"/>
      <c r="N19" s="49"/>
      <c r="O19" s="19"/>
    </row>
    <row r="20" ht="20" customHeight="1" spans="1:15">
      <c r="A20" s="13"/>
      <c r="B20" s="31"/>
      <c r="C20" s="15"/>
      <c r="D20" s="23"/>
      <c r="E20" s="17"/>
      <c r="F20" s="23"/>
      <c r="G20" s="20"/>
      <c r="H20" s="19"/>
      <c r="I20" s="19"/>
      <c r="J20" s="48"/>
      <c r="K20" s="49"/>
      <c r="L20" s="48"/>
      <c r="M20" s="49"/>
      <c r="N20" s="49"/>
      <c r="O20" s="19"/>
    </row>
    <row r="21" ht="20" customHeight="1" spans="1:15">
      <c r="A21" s="13"/>
      <c r="B21" s="31"/>
      <c r="C21" s="15"/>
      <c r="D21" s="23"/>
      <c r="E21" s="17"/>
      <c r="F21" s="23"/>
      <c r="G21" s="20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31"/>
      <c r="C22" s="15"/>
      <c r="D22" s="23"/>
      <c r="E22" s="17"/>
      <c r="F22" s="23"/>
      <c r="G22" s="20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31"/>
      <c r="C23" s="15"/>
      <c r="D23" s="23"/>
      <c r="E23" s="17"/>
      <c r="F23" s="23"/>
      <c r="G23" s="20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31"/>
      <c r="C24" s="15"/>
      <c r="D24" s="23"/>
      <c r="E24" s="17"/>
      <c r="F24" s="23"/>
      <c r="G24" s="20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5" t="s">
        <v>46</v>
      </c>
      <c r="B25" s="5"/>
      <c r="C25" s="32" t="s">
        <v>47</v>
      </c>
      <c r="D25" s="33">
        <f t="shared" ref="D25:J25" si="0">SUM(D7:D24)</f>
        <v>168879.67</v>
      </c>
      <c r="E25" s="32" t="s">
        <v>47</v>
      </c>
      <c r="F25" s="33">
        <f t="shared" si="0"/>
        <v>173879.74</v>
      </c>
      <c r="G25" s="32" t="s">
        <v>47</v>
      </c>
      <c r="H25" s="33">
        <f t="shared" si="0"/>
        <v>5222</v>
      </c>
      <c r="I25" s="33">
        <f t="shared" si="0"/>
        <v>2238</v>
      </c>
      <c r="J25" s="33">
        <f t="shared" si="0"/>
        <v>1900</v>
      </c>
      <c r="K25" s="32" t="s">
        <v>47</v>
      </c>
      <c r="L25" s="33">
        <f>SUM(L7:L24)</f>
        <v>2000</v>
      </c>
      <c r="M25" s="32" t="s">
        <v>47</v>
      </c>
      <c r="N25" s="32" t="s">
        <v>47</v>
      </c>
      <c r="O25" s="33">
        <f>SUM(O7:O24)</f>
        <v>157519.67</v>
      </c>
    </row>
    <row r="26" ht="30" customHeight="1" spans="1:15">
      <c r="A26" s="5" t="s">
        <v>69</v>
      </c>
      <c r="B26" s="5"/>
      <c r="C26" s="5" t="s">
        <v>49</v>
      </c>
      <c r="D26" s="5"/>
      <c r="E26" s="34">
        <f>E27+L26</f>
        <v>63505.67</v>
      </c>
      <c r="F26" s="34"/>
      <c r="G26" s="34"/>
      <c r="H26" s="34"/>
      <c r="I26" s="5" t="s">
        <v>50</v>
      </c>
      <c r="J26" s="5"/>
      <c r="K26" s="5" t="s">
        <v>51</v>
      </c>
      <c r="L26" s="34">
        <f>O10</f>
        <v>63505.67</v>
      </c>
      <c r="M26" s="34"/>
      <c r="N26" s="34"/>
      <c r="O26" s="34"/>
    </row>
    <row r="27" ht="30" customHeight="1" spans="1:15">
      <c r="A27" s="5"/>
      <c r="B27" s="5"/>
      <c r="C27" s="5" t="s">
        <v>52</v>
      </c>
      <c r="D27" s="5"/>
      <c r="E27" s="35">
        <v>0</v>
      </c>
      <c r="F27" s="35"/>
      <c r="G27" s="35"/>
      <c r="H27" s="35"/>
      <c r="I27" s="5"/>
      <c r="J27" s="5"/>
      <c r="K27" s="5" t="s">
        <v>53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陆万叁仟伍佰零伍元陆角柒分</v>
      </c>
      <c r="M27" s="55"/>
      <c r="N27" s="55"/>
      <c r="O27" s="55"/>
    </row>
    <row r="28" ht="50.1" customHeight="1" spans="1:15">
      <c r="A28" s="5" t="s">
        <v>54</v>
      </c>
      <c r="B28" s="5"/>
      <c r="C28" s="36" t="s">
        <v>55</v>
      </c>
      <c r="D28" s="36"/>
      <c r="E28" s="36"/>
      <c r="F28" s="36"/>
      <c r="G28" s="36"/>
      <c r="H28" s="36"/>
      <c r="I28" s="5" t="s">
        <v>56</v>
      </c>
      <c r="J28" s="5"/>
      <c r="K28" s="5" t="s">
        <v>57</v>
      </c>
      <c r="L28" s="5"/>
      <c r="M28" s="5"/>
      <c r="N28" s="5"/>
      <c r="O28" s="5"/>
    </row>
    <row r="29" ht="50.1" customHeight="1" spans="1:15">
      <c r="A29" s="5" t="s">
        <v>58</v>
      </c>
      <c r="B29" s="5"/>
      <c r="C29" s="36"/>
      <c r="D29" s="36"/>
      <c r="E29" s="36"/>
      <c r="F29" s="36"/>
      <c r="G29" s="36"/>
      <c r="H29" s="36"/>
      <c r="I29" s="5" t="s">
        <v>59</v>
      </c>
      <c r="J29" s="5"/>
      <c r="K29" s="36"/>
      <c r="L29" s="36"/>
      <c r="M29" s="36"/>
      <c r="N29" s="36"/>
      <c r="O29" s="36"/>
    </row>
    <row r="30" ht="50.1" customHeight="1" spans="1:15">
      <c r="A30" s="5" t="s">
        <v>60</v>
      </c>
      <c r="B30" s="5"/>
      <c r="C30" s="37"/>
      <c r="D30" s="37"/>
      <c r="E30" s="37"/>
      <c r="F30" s="37"/>
      <c r="G30" s="37"/>
      <c r="H30" s="37"/>
      <c r="I30" s="5" t="s">
        <v>61</v>
      </c>
      <c r="J30" s="5"/>
      <c r="K30" s="37"/>
      <c r="L30" s="37"/>
      <c r="M30" s="37"/>
      <c r="N30" s="37"/>
      <c r="O30" s="37"/>
    </row>
    <row r="31" ht="50.1" customHeight="1" spans="1:15">
      <c r="A31" s="5" t="s">
        <v>62</v>
      </c>
      <c r="B31" s="5"/>
      <c r="C31" s="37"/>
      <c r="D31" s="37"/>
      <c r="E31" s="37"/>
      <c r="F31" s="37"/>
      <c r="G31" s="37"/>
      <c r="H31" s="37"/>
      <c r="I31" s="5" t="s">
        <v>63</v>
      </c>
      <c r="J31" s="5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U37"/>
  <sheetViews>
    <sheetView workbookViewId="0">
      <selection activeCell="A1" sqref="$A1:$XFD1048576"/>
    </sheetView>
  </sheetViews>
  <sheetFormatPr defaultColWidth="9" defaultRowHeight="11.25"/>
  <cols>
    <col min="1" max="1" width="3.875" style="1" customWidth="1"/>
    <col min="2" max="2" width="8.625" style="2" customWidth="1"/>
    <col min="3" max="3" width="4.375" style="1" customWidth="1"/>
    <col min="4" max="4" width="11.375" style="3" customWidth="1"/>
    <col min="5" max="5" width="6.625" style="2" customWidth="1"/>
    <col min="6" max="6" width="9.75" style="3" customWidth="1"/>
    <col min="7" max="7" width="4.5" style="1" customWidth="1"/>
    <col min="8" max="8" width="11" style="3" customWidth="1"/>
    <col min="9" max="9" width="9.375" style="1" customWidth="1"/>
    <col min="10" max="10" width="9.625" style="3" customWidth="1"/>
    <col min="11" max="11" width="6" style="1" customWidth="1"/>
    <col min="12" max="12" width="7.75" style="1" customWidth="1"/>
    <col min="13" max="13" width="5.5" style="1" customWidth="1"/>
    <col min="14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8" t="s">
        <v>4</v>
      </c>
      <c r="M2" s="39">
        <v>7424</v>
      </c>
      <c r="N2" s="40" t="s">
        <v>5</v>
      </c>
      <c r="O2" s="40" t="s">
        <v>6</v>
      </c>
      <c r="Q2" s="56" t="s">
        <v>6</v>
      </c>
      <c r="R2" s="57">
        <v>53</v>
      </c>
      <c r="S2" s="57">
        <v>7424</v>
      </c>
      <c r="T2" s="58" t="s">
        <v>3</v>
      </c>
      <c r="U2" s="59" t="s">
        <v>7</v>
      </c>
      <c r="V2" s="60">
        <v>174051</v>
      </c>
      <c r="W2" s="61"/>
      <c r="X2" s="61"/>
      <c r="Y2" s="63" t="s">
        <v>8</v>
      </c>
      <c r="Z2" s="64" t="s">
        <v>9</v>
      </c>
      <c r="AA2" s="64" t="s">
        <v>10</v>
      </c>
      <c r="AB2" s="65" t="s">
        <v>11</v>
      </c>
      <c r="AC2" s="64"/>
      <c r="AD2" s="66" t="s">
        <v>12</v>
      </c>
      <c r="AE2" s="67" t="s">
        <v>13</v>
      </c>
      <c r="AF2" s="67" t="s">
        <v>14</v>
      </c>
      <c r="AG2" s="67" t="s">
        <v>15</v>
      </c>
      <c r="AH2" s="68">
        <v>3567.57</v>
      </c>
      <c r="AI2" s="68"/>
      <c r="AJ2" s="68"/>
      <c r="AK2" s="68"/>
      <c r="AL2" s="69">
        <v>59.4</v>
      </c>
      <c r="AM2" s="68">
        <v>107.03</v>
      </c>
      <c r="AN2" s="68">
        <v>71.35</v>
      </c>
      <c r="AO2" s="68">
        <v>178.38</v>
      </c>
      <c r="AP2" s="69"/>
      <c r="AQ2" s="68"/>
      <c r="AR2" s="68"/>
      <c r="AS2" s="67"/>
      <c r="AT2" s="67" t="s">
        <v>16</v>
      </c>
      <c r="AU2" s="70"/>
    </row>
    <row r="3" ht="27.95" customHeight="1" spans="1:15">
      <c r="A3" s="5" t="s">
        <v>17</v>
      </c>
      <c r="B3" s="5"/>
      <c r="C3" s="7">
        <v>174051</v>
      </c>
      <c r="D3" s="7"/>
      <c r="E3" s="7" t="s">
        <v>18</v>
      </c>
      <c r="F3" s="8" t="s">
        <v>7</v>
      </c>
      <c r="G3" s="8"/>
      <c r="H3" s="9" t="s">
        <v>19</v>
      </c>
      <c r="I3" s="41" t="s">
        <v>64</v>
      </c>
      <c r="J3" s="42"/>
      <c r="K3" s="42"/>
      <c r="L3" s="42"/>
      <c r="M3" s="43" t="s">
        <v>20</v>
      </c>
      <c r="N3" s="5" t="s">
        <v>21</v>
      </c>
      <c r="O3" s="44" t="s">
        <v>22</v>
      </c>
    </row>
    <row r="4" ht="27.95" customHeight="1" spans="1:15">
      <c r="A4" s="5" t="s">
        <v>23</v>
      </c>
      <c r="B4" s="5"/>
      <c r="C4" s="10">
        <v>173879.14</v>
      </c>
      <c r="D4" s="10"/>
      <c r="E4" s="7" t="s">
        <v>24</v>
      </c>
      <c r="F4" s="8"/>
      <c r="G4" s="8"/>
      <c r="H4" s="11"/>
      <c r="I4" s="45" t="s">
        <v>70</v>
      </c>
      <c r="J4" s="46"/>
      <c r="K4" s="46"/>
      <c r="L4" s="46"/>
      <c r="M4" s="43" t="s">
        <v>25</v>
      </c>
      <c r="N4" s="7" t="s">
        <v>26</v>
      </c>
      <c r="O4" s="47" t="s">
        <v>10</v>
      </c>
    </row>
    <row r="5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ht="27.95" customHeight="1" spans="1:15">
      <c r="A6" s="5"/>
      <c r="B6" s="12" t="s">
        <v>35</v>
      </c>
      <c r="C6" s="5" t="s">
        <v>36</v>
      </c>
      <c r="D6" s="7" t="s">
        <v>37</v>
      </c>
      <c r="E6" s="12" t="s">
        <v>35</v>
      </c>
      <c r="F6" s="7" t="s">
        <v>37</v>
      </c>
      <c r="G6" s="5" t="s">
        <v>38</v>
      </c>
      <c r="H6" s="7" t="s">
        <v>37</v>
      </c>
      <c r="I6" s="40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42" customHeight="1" spans="1:17">
      <c r="A7" s="13">
        <v>1</v>
      </c>
      <c r="B7" s="14">
        <v>43143</v>
      </c>
      <c r="C7" s="15" t="s">
        <v>41</v>
      </c>
      <c r="D7" s="16">
        <v>101136</v>
      </c>
      <c r="E7" s="17">
        <v>43140</v>
      </c>
      <c r="F7" s="16">
        <v>101136</v>
      </c>
      <c r="G7" s="18" t="s">
        <v>42</v>
      </c>
      <c r="H7" s="19">
        <v>5222</v>
      </c>
      <c r="I7" s="19">
        <v>0</v>
      </c>
      <c r="J7" s="48">
        <v>1900</v>
      </c>
      <c r="K7" s="49"/>
      <c r="L7" s="50"/>
      <c r="M7" s="7"/>
      <c r="N7" s="49" t="s">
        <v>43</v>
      </c>
      <c r="O7" s="19">
        <f>ROUNDUP(D7-H7-I7-J7-L7-O8,2)</f>
        <v>55014</v>
      </c>
      <c r="Q7" s="62"/>
    </row>
    <row r="8" s="1" customFormat="1" ht="20" customHeight="1" spans="1:15">
      <c r="A8" s="13"/>
      <c r="B8" s="20" t="s">
        <v>44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49" t="s">
        <v>45</v>
      </c>
      <c r="O8" s="48">
        <v>39000</v>
      </c>
    </row>
    <row r="9" ht="26" customHeight="1" spans="1:15">
      <c r="A9" s="13"/>
      <c r="B9" s="22"/>
      <c r="C9" s="15"/>
      <c r="D9" s="23"/>
      <c r="E9" s="17"/>
      <c r="F9" s="23"/>
      <c r="G9" s="20"/>
      <c r="H9" s="19"/>
      <c r="I9" s="19"/>
      <c r="J9" s="48"/>
      <c r="K9" s="51"/>
      <c r="L9" s="48"/>
      <c r="M9" s="52"/>
      <c r="N9" s="49"/>
      <c r="O9" s="30"/>
    </row>
    <row r="10" ht="49" customHeight="1" spans="1:15">
      <c r="A10" s="13">
        <v>2</v>
      </c>
      <c r="B10" s="14">
        <v>43360</v>
      </c>
      <c r="C10" s="15" t="s">
        <v>41</v>
      </c>
      <c r="D10" s="16">
        <v>67743.67</v>
      </c>
      <c r="E10" s="17">
        <v>43273</v>
      </c>
      <c r="F10" s="16">
        <v>72743.74</v>
      </c>
      <c r="G10" s="18" t="s">
        <v>66</v>
      </c>
      <c r="H10" s="19">
        <v>0</v>
      </c>
      <c r="I10" s="19">
        <v>2238</v>
      </c>
      <c r="J10" s="48">
        <v>0</v>
      </c>
      <c r="K10" s="51"/>
      <c r="L10" s="73">
        <v>2000</v>
      </c>
      <c r="M10" s="74" t="s">
        <v>67</v>
      </c>
      <c r="N10" s="49" t="s">
        <v>68</v>
      </c>
      <c r="O10" s="19">
        <f>D10-H10-I10-J10-L10</f>
        <v>63505.67</v>
      </c>
    </row>
    <row r="11" s="1" customFormat="1" ht="20" customHeight="1" spans="1:15">
      <c r="A11" s="13"/>
      <c r="B11" s="31"/>
      <c r="C11" s="15"/>
      <c r="D11" s="23"/>
      <c r="E11" s="17"/>
      <c r="F11" s="23"/>
      <c r="G11" s="20"/>
      <c r="H11" s="19"/>
      <c r="I11" s="19"/>
      <c r="J11" s="48"/>
      <c r="K11" s="49"/>
      <c r="L11" s="75"/>
      <c r="M11" s="76"/>
      <c r="N11" s="49"/>
      <c r="O11" s="19"/>
    </row>
    <row r="12" ht="20" customHeight="1" spans="1:15">
      <c r="A12" s="13"/>
      <c r="B12" s="22" t="s">
        <v>1</v>
      </c>
      <c r="C12" s="15"/>
      <c r="D12" s="23"/>
      <c r="E12" s="17"/>
      <c r="F12" s="23"/>
      <c r="G12" s="20"/>
      <c r="H12" s="19"/>
      <c r="I12" s="19"/>
      <c r="J12" s="48"/>
      <c r="K12" s="51"/>
      <c r="L12" s="75"/>
      <c r="M12" s="52"/>
      <c r="N12" s="49"/>
      <c r="O12" s="30"/>
    </row>
    <row r="13" ht="51" customHeight="1" spans="1:15">
      <c r="A13" s="24">
        <v>3</v>
      </c>
      <c r="B13" s="25">
        <v>43712</v>
      </c>
      <c r="C13" s="26" t="s">
        <v>41</v>
      </c>
      <c r="D13" s="71">
        <v>5000</v>
      </c>
      <c r="E13" s="28"/>
      <c r="F13" s="71"/>
      <c r="G13" s="72" t="s">
        <v>66</v>
      </c>
      <c r="H13" s="30">
        <v>0</v>
      </c>
      <c r="I13" s="30">
        <v>0</v>
      </c>
      <c r="J13" s="54">
        <v>0</v>
      </c>
      <c r="K13" s="51"/>
      <c r="L13" s="73">
        <v>50</v>
      </c>
      <c r="M13" s="74" t="s">
        <v>71</v>
      </c>
      <c r="N13" s="51"/>
      <c r="O13" s="30">
        <f>D13-H13-I13-J13-L13</f>
        <v>4950</v>
      </c>
    </row>
    <row r="14" ht="20" customHeight="1" spans="1:15">
      <c r="A14" s="13"/>
      <c r="B14" s="31"/>
      <c r="C14" s="15"/>
      <c r="D14" s="23"/>
      <c r="E14" s="17"/>
      <c r="F14" s="23"/>
      <c r="G14" s="20"/>
      <c r="H14" s="19"/>
      <c r="I14" s="19"/>
      <c r="J14" s="48"/>
      <c r="K14" s="49"/>
      <c r="L14" s="48"/>
      <c r="M14" s="49"/>
      <c r="N14" s="49"/>
      <c r="O14" s="19"/>
    </row>
    <row r="15" ht="20" hidden="1" customHeight="1" spans="1:15">
      <c r="A15" s="13"/>
      <c r="B15" s="31"/>
      <c r="C15" s="15"/>
      <c r="D15" s="23"/>
      <c r="E15" s="17"/>
      <c r="F15" s="23"/>
      <c r="G15" s="20"/>
      <c r="H15" s="19"/>
      <c r="I15" s="19"/>
      <c r="J15" s="48"/>
      <c r="K15" s="49"/>
      <c r="L15" s="48"/>
      <c r="M15" s="49"/>
      <c r="N15" s="49"/>
      <c r="O15" s="19"/>
    </row>
    <row r="16" ht="20" hidden="1" customHeight="1" spans="1:15">
      <c r="A16" s="13"/>
      <c r="B16" s="31"/>
      <c r="C16" s="15"/>
      <c r="D16" s="23"/>
      <c r="E16" s="17"/>
      <c r="F16" s="23"/>
      <c r="G16" s="20"/>
      <c r="H16" s="19"/>
      <c r="I16" s="19"/>
      <c r="J16" s="48"/>
      <c r="K16" s="49"/>
      <c r="L16" s="48"/>
      <c r="M16" s="49"/>
      <c r="N16" s="49"/>
      <c r="O16" s="19"/>
    </row>
    <row r="17" ht="20" hidden="1" customHeight="1" spans="1:15">
      <c r="A17" s="13"/>
      <c r="B17" s="31"/>
      <c r="C17" s="15"/>
      <c r="D17" s="23"/>
      <c r="E17" s="17"/>
      <c r="F17" s="23"/>
      <c r="G17" s="20"/>
      <c r="H17" s="19"/>
      <c r="I17" s="19"/>
      <c r="J17" s="48"/>
      <c r="K17" s="49"/>
      <c r="L17" s="48"/>
      <c r="M17" s="49"/>
      <c r="N17" s="49"/>
      <c r="O17" s="19"/>
    </row>
    <row r="18" ht="20" hidden="1" customHeight="1" spans="1:15">
      <c r="A18" s="13"/>
      <c r="B18" s="31"/>
      <c r="C18" s="15"/>
      <c r="D18" s="23"/>
      <c r="E18" s="17"/>
      <c r="F18" s="23"/>
      <c r="G18" s="20"/>
      <c r="H18" s="19"/>
      <c r="I18" s="19"/>
      <c r="J18" s="48"/>
      <c r="K18" s="49"/>
      <c r="L18" s="48"/>
      <c r="M18" s="49"/>
      <c r="N18" s="49"/>
      <c r="O18" s="19"/>
    </row>
    <row r="19" ht="20" hidden="1" customHeight="1" spans="1:15">
      <c r="A19" s="13"/>
      <c r="B19" s="31"/>
      <c r="C19" s="15"/>
      <c r="D19" s="23"/>
      <c r="E19" s="17"/>
      <c r="F19" s="23"/>
      <c r="G19" s="20"/>
      <c r="H19" s="19"/>
      <c r="I19" s="19"/>
      <c r="J19" s="48"/>
      <c r="K19" s="49"/>
      <c r="L19" s="48"/>
      <c r="M19" s="49"/>
      <c r="N19" s="49"/>
      <c r="O19" s="19"/>
    </row>
    <row r="20" ht="20" hidden="1" customHeight="1" spans="1:15">
      <c r="A20" s="13"/>
      <c r="B20" s="31"/>
      <c r="C20" s="15"/>
      <c r="D20" s="23"/>
      <c r="E20" s="17"/>
      <c r="F20" s="23"/>
      <c r="G20" s="20"/>
      <c r="H20" s="19"/>
      <c r="I20" s="19"/>
      <c r="J20" s="48"/>
      <c r="K20" s="49"/>
      <c r="L20" s="48"/>
      <c r="M20" s="49"/>
      <c r="N20" s="49"/>
      <c r="O20" s="19"/>
    </row>
    <row r="21" ht="20" hidden="1" customHeight="1" spans="1:15">
      <c r="A21" s="13"/>
      <c r="B21" s="31"/>
      <c r="C21" s="15"/>
      <c r="D21" s="23"/>
      <c r="E21" s="17"/>
      <c r="F21" s="23"/>
      <c r="G21" s="20"/>
      <c r="H21" s="19"/>
      <c r="I21" s="19"/>
      <c r="J21" s="48"/>
      <c r="K21" s="49"/>
      <c r="L21" s="48"/>
      <c r="M21" s="49"/>
      <c r="N21" s="49"/>
      <c r="O21" s="19"/>
    </row>
    <row r="22" ht="20" hidden="1" customHeight="1" spans="1:15">
      <c r="A22" s="13"/>
      <c r="B22" s="31"/>
      <c r="C22" s="15"/>
      <c r="D22" s="23"/>
      <c r="E22" s="17"/>
      <c r="F22" s="23"/>
      <c r="G22" s="20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31"/>
      <c r="C23" s="15"/>
      <c r="D23" s="23"/>
      <c r="E23" s="17"/>
      <c r="F23" s="23"/>
      <c r="G23" s="20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31"/>
      <c r="C24" s="15"/>
      <c r="D24" s="23"/>
      <c r="E24" s="17"/>
      <c r="F24" s="23"/>
      <c r="G24" s="20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5" t="s">
        <v>46</v>
      </c>
      <c r="B25" s="5"/>
      <c r="C25" s="32" t="s">
        <v>47</v>
      </c>
      <c r="D25" s="33">
        <f t="shared" ref="D25:J25" si="0">SUM(D7:D24)</f>
        <v>173879.67</v>
      </c>
      <c r="E25" s="32" t="s">
        <v>47</v>
      </c>
      <c r="F25" s="33">
        <f t="shared" si="0"/>
        <v>173879.74</v>
      </c>
      <c r="G25" s="32" t="s">
        <v>47</v>
      </c>
      <c r="H25" s="33">
        <f t="shared" si="0"/>
        <v>5222</v>
      </c>
      <c r="I25" s="33">
        <f t="shared" si="0"/>
        <v>2238</v>
      </c>
      <c r="J25" s="33">
        <f t="shared" si="0"/>
        <v>1900</v>
      </c>
      <c r="K25" s="32" t="s">
        <v>47</v>
      </c>
      <c r="L25" s="33">
        <f>SUM(L7:L24)</f>
        <v>2050</v>
      </c>
      <c r="M25" s="32" t="s">
        <v>47</v>
      </c>
      <c r="N25" s="32" t="s">
        <v>47</v>
      </c>
      <c r="O25" s="33">
        <f>SUM(O7:O24)</f>
        <v>162469.67</v>
      </c>
    </row>
    <row r="26" ht="30" customHeight="1" spans="1:15">
      <c r="A26" s="5" t="s">
        <v>72</v>
      </c>
      <c r="B26" s="5"/>
      <c r="C26" s="5" t="s">
        <v>49</v>
      </c>
      <c r="D26" s="5"/>
      <c r="E26" s="34">
        <f>O13</f>
        <v>4950</v>
      </c>
      <c r="F26" s="34"/>
      <c r="G26" s="34"/>
      <c r="H26" s="34"/>
      <c r="I26" s="5" t="s">
        <v>50</v>
      </c>
      <c r="J26" s="5"/>
      <c r="K26" s="5" t="s">
        <v>51</v>
      </c>
      <c r="L26" s="34">
        <v>0</v>
      </c>
      <c r="M26" s="34"/>
      <c r="N26" s="34"/>
      <c r="O26" s="34"/>
    </row>
    <row r="27" ht="30" customHeight="1" spans="1:15">
      <c r="A27" s="5"/>
      <c r="B27" s="5"/>
      <c r="C27" s="5" t="s">
        <v>52</v>
      </c>
      <c r="D27" s="5"/>
      <c r="E27" s="35">
        <v>0</v>
      </c>
      <c r="F27" s="35"/>
      <c r="G27" s="35"/>
      <c r="H27" s="35"/>
      <c r="I27" s="5"/>
      <c r="J27" s="5"/>
      <c r="K27" s="5" t="s">
        <v>53</v>
      </c>
      <c r="L27" s="5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55"/>
      <c r="N27" s="55"/>
      <c r="O27" s="55"/>
    </row>
    <row r="28" ht="50.1" customHeight="1" spans="1:15">
      <c r="A28" s="5" t="s">
        <v>54</v>
      </c>
      <c r="B28" s="5"/>
      <c r="C28" s="36" t="s">
        <v>55</v>
      </c>
      <c r="D28" s="36"/>
      <c r="E28" s="36"/>
      <c r="F28" s="36"/>
      <c r="G28" s="36"/>
      <c r="H28" s="36"/>
      <c r="I28" s="5" t="s">
        <v>56</v>
      </c>
      <c r="J28" s="5"/>
      <c r="K28" s="5" t="s">
        <v>57</v>
      </c>
      <c r="L28" s="5"/>
      <c r="M28" s="5"/>
      <c r="N28" s="5"/>
      <c r="O28" s="5"/>
    </row>
    <row r="29" ht="50.1" hidden="1" customHeight="1" spans="1:15">
      <c r="A29" s="5" t="s">
        <v>58</v>
      </c>
      <c r="B29" s="5"/>
      <c r="C29" s="36"/>
      <c r="D29" s="36"/>
      <c r="E29" s="36"/>
      <c r="F29" s="36"/>
      <c r="G29" s="36"/>
      <c r="H29" s="36"/>
      <c r="I29" s="5" t="s">
        <v>59</v>
      </c>
      <c r="J29" s="5"/>
      <c r="K29" s="36"/>
      <c r="L29" s="36"/>
      <c r="M29" s="36"/>
      <c r="N29" s="36"/>
      <c r="O29" s="36"/>
    </row>
    <row r="30" ht="50.1" hidden="1" customHeight="1" spans="1:15">
      <c r="A30" s="5" t="s">
        <v>60</v>
      </c>
      <c r="B30" s="5"/>
      <c r="C30" s="37"/>
      <c r="D30" s="37"/>
      <c r="E30" s="37"/>
      <c r="F30" s="37"/>
      <c r="G30" s="37"/>
      <c r="H30" s="37"/>
      <c r="I30" s="5" t="s">
        <v>61</v>
      </c>
      <c r="J30" s="5"/>
      <c r="K30" s="37"/>
      <c r="L30" s="37"/>
      <c r="M30" s="37"/>
      <c r="N30" s="37"/>
      <c r="O30" s="37"/>
    </row>
    <row r="31" ht="50.1" hidden="1" customHeight="1" spans="1:15">
      <c r="A31" s="5" t="s">
        <v>62</v>
      </c>
      <c r="B31" s="5"/>
      <c r="C31" s="37"/>
      <c r="D31" s="37"/>
      <c r="E31" s="37"/>
      <c r="F31" s="37"/>
      <c r="G31" s="37"/>
      <c r="H31" s="37"/>
      <c r="I31" s="5" t="s">
        <v>63</v>
      </c>
      <c r="J31" s="5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5"/>
  <sheetViews>
    <sheetView tabSelected="1" workbookViewId="0">
      <selection activeCell="C2" sqref="C2:K2"/>
    </sheetView>
  </sheetViews>
  <sheetFormatPr defaultColWidth="9" defaultRowHeight="11.25"/>
  <cols>
    <col min="1" max="1" width="3.875" style="1" customWidth="1"/>
    <col min="2" max="2" width="8.625" style="2" customWidth="1"/>
    <col min="3" max="3" width="4.375" style="1" customWidth="1"/>
    <col min="4" max="4" width="11.375" style="3" customWidth="1"/>
    <col min="5" max="5" width="6.625" style="2" customWidth="1"/>
    <col min="6" max="6" width="9.75" style="3" customWidth="1"/>
    <col min="7" max="7" width="4.5" style="1" customWidth="1"/>
    <col min="8" max="8" width="11" style="3" customWidth="1"/>
    <col min="9" max="9" width="9.375" style="1" customWidth="1"/>
    <col min="10" max="10" width="9.625" style="3" customWidth="1"/>
    <col min="11" max="11" width="6" style="1" customWidth="1"/>
    <col min="12" max="12" width="7.75" style="1" customWidth="1"/>
    <col min="13" max="13" width="5.5" style="1" customWidth="1"/>
    <col min="14" max="14" width="5.625" style="1" customWidth="1"/>
    <col min="15" max="15" width="9.125" style="3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Q1" s="22" t="s">
        <v>1</v>
      </c>
    </row>
    <row r="2" s="1" customFormat="1" ht="27.95" customHeight="1" spans="1:47">
      <c r="A2" s="5" t="s">
        <v>2</v>
      </c>
      <c r="B2" s="5"/>
      <c r="C2" s="6" t="s">
        <v>3</v>
      </c>
      <c r="D2" s="6"/>
      <c r="E2" s="6"/>
      <c r="F2" s="6"/>
      <c r="G2" s="6"/>
      <c r="H2" s="6"/>
      <c r="I2" s="6"/>
      <c r="J2" s="6"/>
      <c r="K2" s="6"/>
      <c r="L2" s="38" t="s">
        <v>4</v>
      </c>
      <c r="M2" s="39">
        <v>7424</v>
      </c>
      <c r="N2" s="40" t="s">
        <v>5</v>
      </c>
      <c r="O2" s="40" t="s">
        <v>6</v>
      </c>
      <c r="Q2" s="56" t="s">
        <v>6</v>
      </c>
      <c r="R2" s="57">
        <v>53</v>
      </c>
      <c r="S2" s="57">
        <v>7424</v>
      </c>
      <c r="T2" s="58" t="s">
        <v>3</v>
      </c>
      <c r="U2" s="59" t="s">
        <v>7</v>
      </c>
      <c r="V2" s="60">
        <v>174051</v>
      </c>
      <c r="W2" s="61"/>
      <c r="X2" s="61"/>
      <c r="Y2" s="63" t="s">
        <v>8</v>
      </c>
      <c r="Z2" s="64" t="s">
        <v>9</v>
      </c>
      <c r="AA2" s="64" t="s">
        <v>10</v>
      </c>
      <c r="AB2" s="65" t="s">
        <v>11</v>
      </c>
      <c r="AC2" s="64"/>
      <c r="AD2" s="66" t="s">
        <v>12</v>
      </c>
      <c r="AE2" s="67" t="s">
        <v>13</v>
      </c>
      <c r="AF2" s="67" t="s">
        <v>14</v>
      </c>
      <c r="AG2" s="67" t="s">
        <v>15</v>
      </c>
      <c r="AH2" s="68">
        <v>3567.57</v>
      </c>
      <c r="AI2" s="68"/>
      <c r="AJ2" s="68"/>
      <c r="AK2" s="68"/>
      <c r="AL2" s="69">
        <v>59.4</v>
      </c>
      <c r="AM2" s="68">
        <v>107.03</v>
      </c>
      <c r="AN2" s="68">
        <v>71.35</v>
      </c>
      <c r="AO2" s="68">
        <v>178.38</v>
      </c>
      <c r="AP2" s="69"/>
      <c r="AQ2" s="68"/>
      <c r="AR2" s="68"/>
      <c r="AS2" s="67"/>
      <c r="AT2" s="67" t="s">
        <v>16</v>
      </c>
      <c r="AU2" s="70"/>
    </row>
    <row r="3" s="1" customFormat="1" ht="27.95" customHeight="1" spans="1:15">
      <c r="A3" s="5" t="s">
        <v>17</v>
      </c>
      <c r="B3" s="5"/>
      <c r="C3" s="7">
        <v>174051</v>
      </c>
      <c r="D3" s="7"/>
      <c r="E3" s="7" t="s">
        <v>18</v>
      </c>
      <c r="F3" s="8" t="s">
        <v>7</v>
      </c>
      <c r="G3" s="8"/>
      <c r="H3" s="9" t="s">
        <v>19</v>
      </c>
      <c r="I3" s="41" t="s">
        <v>64</v>
      </c>
      <c r="J3" s="42"/>
      <c r="K3" s="42"/>
      <c r="L3" s="42"/>
      <c r="M3" s="43" t="s">
        <v>20</v>
      </c>
      <c r="N3" s="5" t="s">
        <v>21</v>
      </c>
      <c r="O3" s="44" t="s">
        <v>22</v>
      </c>
    </row>
    <row r="4" s="1" customFormat="1" ht="27.95" customHeight="1" spans="1:15">
      <c r="A4" s="5" t="s">
        <v>23</v>
      </c>
      <c r="B4" s="5"/>
      <c r="C4" s="10">
        <v>173879.14</v>
      </c>
      <c r="D4" s="10"/>
      <c r="E4" s="7" t="s">
        <v>24</v>
      </c>
      <c r="F4" s="8"/>
      <c r="G4" s="8"/>
      <c r="H4" s="11"/>
      <c r="I4" s="45" t="s">
        <v>70</v>
      </c>
      <c r="J4" s="46"/>
      <c r="K4" s="46"/>
      <c r="L4" s="46"/>
      <c r="M4" s="43" t="s">
        <v>25</v>
      </c>
      <c r="N4" s="7" t="s">
        <v>26</v>
      </c>
      <c r="O4" s="47" t="s">
        <v>10</v>
      </c>
    </row>
    <row r="5" s="1" customFormat="1" ht="27.95" customHeight="1" spans="1:15">
      <c r="A5" s="5" t="s">
        <v>27</v>
      </c>
      <c r="B5" s="5" t="s">
        <v>28</v>
      </c>
      <c r="C5" s="5"/>
      <c r="D5" s="5"/>
      <c r="E5" s="5" t="s">
        <v>29</v>
      </c>
      <c r="F5" s="5"/>
      <c r="G5" s="5" t="s">
        <v>30</v>
      </c>
      <c r="H5" s="5"/>
      <c r="I5" s="5" t="s">
        <v>31</v>
      </c>
      <c r="J5" s="5" t="s">
        <v>32</v>
      </c>
      <c r="K5" s="5"/>
      <c r="L5" s="5" t="s">
        <v>33</v>
      </c>
      <c r="M5" s="5"/>
      <c r="N5" s="7" t="s">
        <v>34</v>
      </c>
      <c r="O5" s="7"/>
    </row>
    <row r="6" s="1" customFormat="1" ht="27.95" customHeight="1" spans="1:15">
      <c r="A6" s="5"/>
      <c r="B6" s="12" t="s">
        <v>35</v>
      </c>
      <c r="C6" s="5" t="s">
        <v>36</v>
      </c>
      <c r="D6" s="7" t="s">
        <v>37</v>
      </c>
      <c r="E6" s="12" t="s">
        <v>35</v>
      </c>
      <c r="F6" s="7" t="s">
        <v>37</v>
      </c>
      <c r="G6" s="5" t="s">
        <v>38</v>
      </c>
      <c r="H6" s="7" t="s">
        <v>37</v>
      </c>
      <c r="I6" s="40" t="s">
        <v>37</v>
      </c>
      <c r="J6" s="7" t="s">
        <v>37</v>
      </c>
      <c r="K6" s="5" t="s">
        <v>39</v>
      </c>
      <c r="L6" s="5" t="s">
        <v>37</v>
      </c>
      <c r="M6" s="5" t="s">
        <v>39</v>
      </c>
      <c r="N6" s="7" t="s">
        <v>40</v>
      </c>
      <c r="O6" s="7" t="s">
        <v>37</v>
      </c>
    </row>
    <row r="7" s="1" customFormat="1" ht="42" customHeight="1" spans="1:17">
      <c r="A7" s="13">
        <v>1</v>
      </c>
      <c r="B7" s="14">
        <v>43143</v>
      </c>
      <c r="C7" s="15" t="s">
        <v>41</v>
      </c>
      <c r="D7" s="16">
        <v>101136</v>
      </c>
      <c r="E7" s="17">
        <v>43140</v>
      </c>
      <c r="F7" s="16">
        <v>101136</v>
      </c>
      <c r="G7" s="18" t="s">
        <v>42</v>
      </c>
      <c r="H7" s="19">
        <v>5222</v>
      </c>
      <c r="I7" s="19">
        <v>0</v>
      </c>
      <c r="J7" s="48">
        <v>1900</v>
      </c>
      <c r="K7" s="49"/>
      <c r="L7" s="50"/>
      <c r="M7" s="7"/>
      <c r="N7" s="49" t="s">
        <v>43</v>
      </c>
      <c r="O7" s="19">
        <f>ROUNDUP(D7-H7-I7-J7-L7-O8,2)</f>
        <v>55014</v>
      </c>
      <c r="Q7" s="62"/>
    </row>
    <row r="8" s="1" customFormat="1" ht="20" customHeight="1" spans="1:15">
      <c r="A8" s="13"/>
      <c r="B8" s="20" t="s">
        <v>44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49" t="s">
        <v>45</v>
      </c>
      <c r="O8" s="48">
        <v>39000</v>
      </c>
    </row>
    <row r="9" s="1" customFormat="1" ht="26" customHeight="1" spans="1:15">
      <c r="A9" s="13"/>
      <c r="B9" s="22"/>
      <c r="C9" s="15"/>
      <c r="D9" s="23"/>
      <c r="E9" s="17"/>
      <c r="F9" s="23"/>
      <c r="G9" s="20"/>
      <c r="H9" s="19"/>
      <c r="I9" s="19"/>
      <c r="J9" s="48"/>
      <c r="K9" s="51"/>
      <c r="L9" s="48"/>
      <c r="M9" s="52"/>
      <c r="N9" s="49"/>
      <c r="O9" s="30"/>
    </row>
    <row r="10" s="1" customFormat="1" ht="49" customHeight="1" spans="1:15">
      <c r="A10" s="13">
        <v>2</v>
      </c>
      <c r="B10" s="14">
        <v>43360</v>
      </c>
      <c r="C10" s="15" t="s">
        <v>41</v>
      </c>
      <c r="D10" s="16">
        <v>67743.67</v>
      </c>
      <c r="E10" s="17">
        <v>43273</v>
      </c>
      <c r="F10" s="16">
        <v>72743.74</v>
      </c>
      <c r="G10" s="18" t="s">
        <v>66</v>
      </c>
      <c r="H10" s="19">
        <v>0</v>
      </c>
      <c r="I10" s="19">
        <v>2238</v>
      </c>
      <c r="J10" s="48">
        <v>0</v>
      </c>
      <c r="K10" s="51"/>
      <c r="L10" s="50">
        <v>2000</v>
      </c>
      <c r="M10" s="53" t="s">
        <v>67</v>
      </c>
      <c r="N10" s="49" t="s">
        <v>68</v>
      </c>
      <c r="O10" s="19">
        <f>D10-H10-I10-J10-L10</f>
        <v>63505.67</v>
      </c>
    </row>
    <row r="11" s="1" customFormat="1" ht="51" customHeight="1" spans="1:15">
      <c r="A11" s="13">
        <v>3</v>
      </c>
      <c r="B11" s="14">
        <v>43712</v>
      </c>
      <c r="C11" s="15" t="s">
        <v>41</v>
      </c>
      <c r="D11" s="16">
        <v>5000</v>
      </c>
      <c r="E11" s="17"/>
      <c r="F11" s="16"/>
      <c r="G11" s="18" t="s">
        <v>66</v>
      </c>
      <c r="H11" s="19">
        <v>0</v>
      </c>
      <c r="I11" s="19">
        <v>0</v>
      </c>
      <c r="J11" s="48">
        <v>0</v>
      </c>
      <c r="K11" s="49"/>
      <c r="L11" s="50">
        <v>50</v>
      </c>
      <c r="M11" s="53" t="s">
        <v>71</v>
      </c>
      <c r="N11" s="49"/>
      <c r="O11" s="19">
        <f>D11-H11-I11-J11-L11</f>
        <v>4950</v>
      </c>
    </row>
    <row r="12" s="1" customFormat="1" ht="39" customHeight="1" spans="1:15">
      <c r="A12" s="24">
        <v>4</v>
      </c>
      <c r="B12" s="25">
        <v>44083</v>
      </c>
      <c r="C12" s="26"/>
      <c r="D12" s="27"/>
      <c r="E12" s="28"/>
      <c r="F12" s="27"/>
      <c r="G12" s="29"/>
      <c r="H12" s="30"/>
      <c r="I12" s="30"/>
      <c r="J12" s="54"/>
      <c r="K12" s="51"/>
      <c r="L12" s="54">
        <v>-2050</v>
      </c>
      <c r="M12" s="51" t="s">
        <v>73</v>
      </c>
      <c r="N12" s="51" t="s">
        <v>43</v>
      </c>
      <c r="O12" s="30">
        <v>2000</v>
      </c>
    </row>
    <row r="13" s="1" customFormat="1" ht="20" customHeight="1" spans="1:15">
      <c r="A13" s="13"/>
      <c r="B13" s="31"/>
      <c r="C13" s="15"/>
      <c r="D13" s="23"/>
      <c r="E13" s="17"/>
      <c r="F13" s="23"/>
      <c r="G13" s="20"/>
      <c r="H13" s="19"/>
      <c r="I13" s="19"/>
      <c r="J13" s="48"/>
      <c r="K13" s="49"/>
      <c r="L13" s="54">
        <v>50</v>
      </c>
      <c r="M13" s="51" t="s">
        <v>74</v>
      </c>
      <c r="N13" s="49"/>
      <c r="O13" s="19"/>
    </row>
    <row r="14" s="1" customFormat="1" ht="20" customHeight="1" spans="1:15">
      <c r="A14" s="13"/>
      <c r="B14" s="31"/>
      <c r="C14" s="15"/>
      <c r="D14" s="23"/>
      <c r="E14" s="17"/>
      <c r="F14" s="23"/>
      <c r="G14" s="20"/>
      <c r="H14" s="19"/>
      <c r="I14" s="19"/>
      <c r="J14" s="48"/>
      <c r="K14" s="49"/>
      <c r="L14" s="48"/>
      <c r="M14" s="49"/>
      <c r="N14" s="49"/>
      <c r="O14" s="19"/>
    </row>
    <row r="15" s="1" customFormat="1" ht="20" customHeight="1" spans="1:15">
      <c r="A15" s="13"/>
      <c r="B15" s="31"/>
      <c r="C15" s="15"/>
      <c r="D15" s="23"/>
      <c r="E15" s="17"/>
      <c r="F15" s="23"/>
      <c r="G15" s="20"/>
      <c r="H15" s="19"/>
      <c r="I15" s="19"/>
      <c r="J15" s="48"/>
      <c r="K15" s="49"/>
      <c r="L15" s="48"/>
      <c r="M15" s="49"/>
      <c r="N15" s="49"/>
      <c r="O15" s="19"/>
    </row>
    <row r="16" s="1" customFormat="1" ht="20" customHeight="1" spans="1:15">
      <c r="A16" s="13"/>
      <c r="B16" s="31"/>
      <c r="C16" s="15"/>
      <c r="D16" s="23"/>
      <c r="E16" s="17"/>
      <c r="F16" s="23"/>
      <c r="G16" s="20"/>
      <c r="H16" s="19"/>
      <c r="I16" s="19"/>
      <c r="J16" s="48"/>
      <c r="K16" s="49"/>
      <c r="L16" s="48"/>
      <c r="M16" s="49"/>
      <c r="N16" s="49"/>
      <c r="O16" s="19"/>
    </row>
    <row r="17" s="1" customFormat="1" ht="20" customHeight="1" spans="1:15">
      <c r="A17" s="13"/>
      <c r="B17" s="31"/>
      <c r="C17" s="15"/>
      <c r="D17" s="23"/>
      <c r="E17" s="17"/>
      <c r="F17" s="23"/>
      <c r="G17" s="20"/>
      <c r="H17" s="19"/>
      <c r="I17" s="19"/>
      <c r="J17" s="48"/>
      <c r="K17" s="49"/>
      <c r="L17" s="48"/>
      <c r="M17" s="49"/>
      <c r="N17" s="49"/>
      <c r="O17" s="19"/>
    </row>
    <row r="18" s="1" customFormat="1" ht="20" customHeight="1" spans="1:15">
      <c r="A18" s="13"/>
      <c r="B18" s="31"/>
      <c r="C18" s="15"/>
      <c r="D18" s="23"/>
      <c r="E18" s="17"/>
      <c r="F18" s="23"/>
      <c r="G18" s="20"/>
      <c r="H18" s="19"/>
      <c r="I18" s="19"/>
      <c r="J18" s="48"/>
      <c r="K18" s="49"/>
      <c r="L18" s="48"/>
      <c r="M18" s="49"/>
      <c r="N18" s="49"/>
      <c r="O18" s="19"/>
    </row>
    <row r="19" s="1" customFormat="1" ht="20" customHeight="1" spans="1:15">
      <c r="A19" s="13"/>
      <c r="B19" s="31"/>
      <c r="C19" s="15"/>
      <c r="D19" s="23"/>
      <c r="E19" s="17"/>
      <c r="F19" s="23"/>
      <c r="G19" s="20"/>
      <c r="H19" s="19"/>
      <c r="I19" s="19"/>
      <c r="J19" s="48"/>
      <c r="K19" s="49"/>
      <c r="L19" s="48"/>
      <c r="M19" s="49"/>
      <c r="N19" s="49"/>
      <c r="O19" s="19"/>
    </row>
    <row r="20" s="1" customFormat="1" ht="20" customHeight="1" spans="1:15">
      <c r="A20" s="13"/>
      <c r="B20" s="31"/>
      <c r="C20" s="15"/>
      <c r="D20" s="23"/>
      <c r="E20" s="17"/>
      <c r="F20" s="23"/>
      <c r="G20" s="20"/>
      <c r="H20" s="19"/>
      <c r="I20" s="19"/>
      <c r="J20" s="48"/>
      <c r="K20" s="49"/>
      <c r="L20" s="48"/>
      <c r="M20" s="49"/>
      <c r="N20" s="49"/>
      <c r="O20" s="19"/>
    </row>
    <row r="21" s="1" customFormat="1" ht="20" customHeight="1" spans="1:15">
      <c r="A21" s="13"/>
      <c r="B21" s="31"/>
      <c r="C21" s="15"/>
      <c r="D21" s="23"/>
      <c r="E21" s="17"/>
      <c r="F21" s="23"/>
      <c r="G21" s="20"/>
      <c r="H21" s="19"/>
      <c r="I21" s="19"/>
      <c r="J21" s="48"/>
      <c r="K21" s="49"/>
      <c r="L21" s="48"/>
      <c r="M21" s="49"/>
      <c r="N21" s="49"/>
      <c r="O21" s="19"/>
    </row>
    <row r="22" s="1" customFormat="1" ht="20" customHeight="1" spans="1:15">
      <c r="A22" s="13"/>
      <c r="B22" s="31"/>
      <c r="C22" s="15"/>
      <c r="D22" s="23"/>
      <c r="E22" s="17"/>
      <c r="F22" s="23"/>
      <c r="G22" s="20"/>
      <c r="H22" s="19"/>
      <c r="I22" s="19"/>
      <c r="J22" s="48"/>
      <c r="K22" s="49"/>
      <c r="L22" s="48"/>
      <c r="M22" s="49"/>
      <c r="N22" s="49"/>
      <c r="O22" s="19"/>
    </row>
    <row r="23" s="1" customFormat="1" ht="30" customHeight="1" spans="1:15">
      <c r="A23" s="5" t="s">
        <v>46</v>
      </c>
      <c r="B23" s="5"/>
      <c r="C23" s="32" t="s">
        <v>47</v>
      </c>
      <c r="D23" s="33">
        <f>SUM(D7:D22)</f>
        <v>173879.67</v>
      </c>
      <c r="E23" s="32" t="s">
        <v>47</v>
      </c>
      <c r="F23" s="33">
        <f>SUM(F7:F22)</f>
        <v>173879.74</v>
      </c>
      <c r="G23" s="32" t="s">
        <v>47</v>
      </c>
      <c r="H23" s="33">
        <f>SUM(H7:H22)</f>
        <v>5222</v>
      </c>
      <c r="I23" s="33">
        <f>SUM(I7:I22)</f>
        <v>2238</v>
      </c>
      <c r="J23" s="33">
        <f>SUM(J7:J22)</f>
        <v>1900</v>
      </c>
      <c r="K23" s="32" t="s">
        <v>47</v>
      </c>
      <c r="L23" s="33">
        <f>SUM(L7:L22)</f>
        <v>50</v>
      </c>
      <c r="M23" s="32" t="s">
        <v>47</v>
      </c>
      <c r="N23" s="32" t="s">
        <v>47</v>
      </c>
      <c r="O23" s="33">
        <f>SUM(O7:O22)</f>
        <v>164469.67</v>
      </c>
    </row>
    <row r="24" s="1" customFormat="1" ht="30" customHeight="1" spans="1:15">
      <c r="A24" s="5" t="s">
        <v>72</v>
      </c>
      <c r="B24" s="5"/>
      <c r="C24" s="5" t="s">
        <v>49</v>
      </c>
      <c r="D24" s="5"/>
      <c r="E24" s="34">
        <v>2000</v>
      </c>
      <c r="F24" s="34"/>
      <c r="G24" s="34"/>
      <c r="H24" s="34"/>
      <c r="I24" s="5" t="s">
        <v>50</v>
      </c>
      <c r="J24" s="5"/>
      <c r="K24" s="5" t="s">
        <v>51</v>
      </c>
      <c r="L24" s="34">
        <v>0</v>
      </c>
      <c r="M24" s="34"/>
      <c r="N24" s="34"/>
      <c r="O24" s="34"/>
    </row>
    <row r="25" s="1" customFormat="1" ht="30" customHeight="1" spans="1:15">
      <c r="A25" s="5"/>
      <c r="B25" s="5"/>
      <c r="C25" s="5" t="s">
        <v>52</v>
      </c>
      <c r="D25" s="5"/>
      <c r="E25" s="35">
        <v>0</v>
      </c>
      <c r="F25" s="35"/>
      <c r="G25" s="35"/>
      <c r="H25" s="35"/>
      <c r="I25" s="5"/>
      <c r="J25" s="5"/>
      <c r="K25" s="5" t="s">
        <v>53</v>
      </c>
      <c r="L25" s="55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55"/>
      <c r="N25" s="55"/>
      <c r="O25" s="55"/>
    </row>
    <row r="26" s="1" customFormat="1" ht="50.1" customHeight="1" spans="1:15">
      <c r="A26" s="5" t="s">
        <v>54</v>
      </c>
      <c r="B26" s="5"/>
      <c r="C26" s="36" t="s">
        <v>55</v>
      </c>
      <c r="D26" s="36"/>
      <c r="E26" s="36"/>
      <c r="F26" s="36"/>
      <c r="G26" s="36"/>
      <c r="H26" s="36"/>
      <c r="I26" s="5" t="s">
        <v>56</v>
      </c>
      <c r="J26" s="5"/>
      <c r="K26" s="5"/>
      <c r="L26" s="5"/>
      <c r="M26" s="5"/>
      <c r="N26" s="5"/>
      <c r="O26" s="5"/>
    </row>
    <row r="27" s="1" customFormat="1" ht="50.1" hidden="1" customHeight="1" spans="1:15">
      <c r="A27" s="5" t="s">
        <v>58</v>
      </c>
      <c r="B27" s="5"/>
      <c r="C27" s="36"/>
      <c r="D27" s="36"/>
      <c r="E27" s="36"/>
      <c r="F27" s="36"/>
      <c r="G27" s="36"/>
      <c r="H27" s="36"/>
      <c r="I27" s="5" t="s">
        <v>59</v>
      </c>
      <c r="J27" s="5"/>
      <c r="K27" s="36"/>
      <c r="L27" s="36"/>
      <c r="M27" s="36"/>
      <c r="N27" s="36"/>
      <c r="O27" s="36"/>
    </row>
    <row r="28" s="1" customFormat="1" ht="50.1" hidden="1" customHeight="1" spans="1:15">
      <c r="A28" s="5" t="s">
        <v>60</v>
      </c>
      <c r="B28" s="5"/>
      <c r="C28" s="37"/>
      <c r="D28" s="37"/>
      <c r="E28" s="37"/>
      <c r="F28" s="37"/>
      <c r="G28" s="37"/>
      <c r="H28" s="37"/>
      <c r="I28" s="5" t="s">
        <v>61</v>
      </c>
      <c r="J28" s="5"/>
      <c r="K28" s="37"/>
      <c r="L28" s="37"/>
      <c r="M28" s="37"/>
      <c r="N28" s="37"/>
      <c r="O28" s="37"/>
    </row>
    <row r="29" s="1" customFormat="1" ht="50.1" hidden="1" customHeight="1" spans="1:15">
      <c r="A29" s="5" t="s">
        <v>62</v>
      </c>
      <c r="B29" s="5"/>
      <c r="C29" s="37"/>
      <c r="D29" s="37"/>
      <c r="E29" s="37"/>
      <c r="F29" s="37"/>
      <c r="G29" s="37"/>
      <c r="H29" s="37"/>
      <c r="I29" s="5" t="s">
        <v>63</v>
      </c>
      <c r="J29" s="5"/>
      <c r="K29" s="37"/>
      <c r="L29" s="37"/>
      <c r="M29" s="37"/>
      <c r="N29" s="37"/>
      <c r="O29" s="37"/>
    </row>
    <row r="30" s="1" customFormat="1" spans="2:15">
      <c r="B30" s="2"/>
      <c r="D30" s="3"/>
      <c r="E30" s="2"/>
      <c r="F30" s="3"/>
      <c r="H30" s="3"/>
      <c r="J30" s="3"/>
      <c r="O30" s="3"/>
    </row>
    <row r="31" s="1" customFormat="1" spans="2:15">
      <c r="B31" s="2"/>
      <c r="D31" s="3"/>
      <c r="E31" s="2"/>
      <c r="F31" s="3"/>
      <c r="H31" s="3"/>
      <c r="J31" s="3"/>
      <c r="O31" s="3"/>
    </row>
    <row r="32" s="1" customFormat="1" ht="13.5" spans="2:17">
      <c r="B32" s="2"/>
      <c r="D32" s="3"/>
      <c r="E32" s="2"/>
      <c r="F32" s="3"/>
      <c r="H32" s="3"/>
      <c r="J32" s="3"/>
      <c r="O32" s="3"/>
      <c r="Q32"/>
    </row>
    <row r="33" s="1" customFormat="1" spans="2:15">
      <c r="B33" s="2"/>
      <c r="D33" s="3"/>
      <c r="E33" s="2"/>
      <c r="F33" s="3"/>
      <c r="H33" s="3"/>
      <c r="J33" s="3"/>
      <c r="O33" s="3"/>
    </row>
    <row r="34" s="1" customFormat="1" spans="2:15">
      <c r="B34" s="2"/>
      <c r="D34" s="3"/>
      <c r="E34" s="2"/>
      <c r="F34" s="3"/>
      <c r="H34" s="3"/>
      <c r="J34" s="3"/>
      <c r="O34" s="3"/>
    </row>
    <row r="35" s="1" customFormat="1" ht="13.5" spans="2:15">
      <c r="B35"/>
      <c r="D35" s="3"/>
      <c r="E35" s="2"/>
      <c r="F35" s="3"/>
      <c r="H35" s="3"/>
      <c r="J35" s="3"/>
      <c r="O35" s="3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3-2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2017-09-18T02:26:00Z</cp:lastPrinted>
  <dcterms:modified xsi:type="dcterms:W3CDTF">2020-09-21T01:32:00Z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