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2"/>
  </bookViews>
  <sheets>
    <sheet name="4731-1" sheetId="1" r:id="rId1"/>
    <sheet name="4731-1 (2)" sheetId="2" r:id="rId2"/>
    <sheet name="4731-1 (3)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<sst xmlns="http://schemas.openxmlformats.org/spreadsheetml/2006/main" count="245" uniqueCount="76">
  <si>
    <t xml:space="preserve"> 工程款支付证书  </t>
  </si>
  <si>
    <t>本次</t>
  </si>
  <si>
    <t>工程名称</t>
  </si>
  <si>
    <r>
      <rPr>
        <b/>
        <sz val="11"/>
        <rFont val="宋体"/>
        <charset val="134"/>
      </rPr>
      <t>汝州市</t>
    </r>
    <r>
      <rPr>
        <b/>
        <sz val="11"/>
        <color rgb="FF7030A0"/>
        <rFont val="宋体"/>
        <charset val="134"/>
      </rPr>
      <t>2016</t>
    </r>
    <r>
      <rPr>
        <b/>
        <sz val="11"/>
        <rFont val="宋体"/>
        <charset val="134"/>
      </rPr>
      <t>年第一批农村公路建设项目七标段（二次）</t>
    </r>
  </si>
  <si>
    <t>档案编号</t>
  </si>
  <si>
    <t>CD2016-106</t>
  </si>
  <si>
    <t>合同金额</t>
  </si>
  <si>
    <t>中标日期</t>
  </si>
  <si>
    <t>2016.8.19</t>
  </si>
  <si>
    <t>合作单位</t>
  </si>
  <si>
    <t>完颜景涛13623753317</t>
  </si>
  <si>
    <t>汝州市2015年第一批农村公路建设项目七标段（二次）</t>
  </si>
  <si>
    <t>潘美洲</t>
  </si>
  <si>
    <t>100日历天</t>
  </si>
  <si>
    <t>河南省
汝州市</t>
  </si>
  <si>
    <t>河南公司孙健13635651222</t>
  </si>
  <si>
    <t>杨贵涛18738918000</t>
  </si>
  <si>
    <t>中标项目，中标通知书及施工合同原件在庐江</t>
  </si>
  <si>
    <t>√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</si>
  <si>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</si>
  <si>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</si>
  <si>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</si>
  <si>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</si>
  <si>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</si>
  <si>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</si>
  <si>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</si>
  <si>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</si>
  <si>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</si>
  <si>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</si>
  <si>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实际支付</t>
  </si>
  <si>
    <t>日期</t>
  </si>
  <si>
    <t>账户</t>
  </si>
  <si>
    <t>金额</t>
  </si>
  <si>
    <t>比例</t>
  </si>
  <si>
    <t>税率</t>
  </si>
  <si>
    <t>备注</t>
  </si>
  <si>
    <t>户名</t>
  </si>
  <si>
    <t>中</t>
  </si>
  <si>
    <t>增值税及附加</t>
  </si>
  <si>
    <t>工程预付款，暂扣36%</t>
  </si>
  <si>
    <t>1、</t>
  </si>
  <si>
    <r>
      <rPr>
        <sz val="9"/>
        <color rgb="FF00B050"/>
        <rFont val="宋体"/>
        <charset val="134"/>
      </rPr>
      <t>中标通知书、施工合同原件在合肥</t>
    </r>
    <r>
      <rPr>
        <sz val="9"/>
        <color rgb="FFFF0000"/>
        <rFont val="宋体"/>
        <charset val="134"/>
      </rPr>
      <t>；竣工验收报告原件在庐江</t>
    </r>
  </si>
  <si>
    <t xml:space="preserve"> 2、此次借条已提供 。？</t>
  </si>
  <si>
    <t>合计</t>
  </si>
  <si>
    <t>-</t>
  </si>
  <si>
    <t>本次支付金额</t>
  </si>
  <si>
    <t>小写</t>
  </si>
  <si>
    <t>支付账号</t>
  </si>
  <si>
    <t>完颜景涛  中国工商银行汝州市支行</t>
  </si>
  <si>
    <t>完工证明？</t>
  </si>
  <si>
    <t>大写</t>
  </si>
  <si>
    <t>6212   2617   0700   3888  608</t>
  </si>
  <si>
    <t>申请部门
意见</t>
  </si>
  <si>
    <t xml:space="preserve"> 2、此次借条已提供 （庐江）。</t>
  </si>
  <si>
    <t>项目管理
意见</t>
  </si>
  <si>
    <t>何总、朱总已同意支付（附表背面截图）。</t>
  </si>
  <si>
    <t>财务审核
意见</t>
  </si>
  <si>
    <t>质安稽查
意见</t>
  </si>
  <si>
    <r>
      <rPr>
        <sz val="9"/>
        <color rgb="FFFF0000"/>
        <rFont val="宋体"/>
        <charset val="134"/>
      </rPr>
      <t>是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否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营改增项目，及材料款支付核实：</t>
    </r>
  </si>
  <si>
    <t>总经理审批</t>
  </si>
  <si>
    <t>2017.2.16办理外经证费用500  +2017.8.11核销外经证费用500</t>
  </si>
  <si>
    <t>暂扣</t>
  </si>
  <si>
    <t xml:space="preserve"> 2、此次借条已提供 。?</t>
  </si>
  <si>
    <r>
      <rPr>
        <b/>
        <sz val="11"/>
        <rFont val="宋体"/>
        <charset val="134"/>
      </rPr>
      <t>汝州市</t>
    </r>
    <r>
      <rPr>
        <b/>
        <sz val="11"/>
        <color rgb="FF7030A0"/>
        <rFont val="宋体"/>
        <charset val="134"/>
      </rPr>
      <t>201</t>
    </r>
    <r>
      <rPr>
        <b/>
        <sz val="11"/>
        <color rgb="FFFF0000"/>
        <rFont val="宋体"/>
        <charset val="134"/>
      </rPr>
      <t>5</t>
    </r>
    <r>
      <rPr>
        <b/>
        <sz val="11"/>
        <rFont val="宋体"/>
        <charset val="134"/>
      </rPr>
      <t>年第一批农村公路建设项目七标段（二次）</t>
    </r>
  </si>
  <si>
    <t>完颜景涛</t>
  </si>
  <si>
    <t>申请退上次的暂扣款：151560+1527756=1679316元；</t>
  </si>
  <si>
    <t>水利</t>
  </si>
  <si>
    <t>退</t>
  </si>
  <si>
    <t>12月材料</t>
  </si>
  <si>
    <t>增值税及附加税</t>
  </si>
  <si>
    <t xml:space="preserve">完颜景涛 </t>
  </si>
  <si>
    <t>完颜景涛 中国工商银行汝州市支行 6212 2617 0700 3888 608</t>
  </si>
  <si>
    <t>材料</t>
  </si>
  <si>
    <t xml:space="preserve">详见委托支付函  </t>
  </si>
  <si>
    <t xml:space="preserve"> 2、此次无借条。</t>
  </si>
  <si>
    <t>董事长审批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</si>
</sst>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m/d;@"/>
    <numFmt numFmtId="179" formatCode="0.00_ "/>
    <numFmt numFmtId="180" formatCode="[DBNum2][$-804]General"/>
  </numFmts>
  <fonts count="54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9"/>
      <color theme="1"/>
      <name val="宋体"/>
      <charset val="134"/>
    </font>
    <font>
      <sz val="11"/>
      <color rgb="FFFF0000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sz val="8"/>
      <name val="宋体"/>
      <charset val="134"/>
    </font>
    <font>
      <b/>
      <sz val="12"/>
      <color rgb="FFFF0000"/>
      <name val="宋体"/>
      <charset val="134"/>
    </font>
    <font>
      <sz val="8"/>
      <color rgb="FFFF0000"/>
      <name val="宋体"/>
      <charset val="134"/>
    </font>
    <font>
      <b/>
      <sz val="9"/>
      <color rgb="FFFF0000"/>
      <name val="宋体"/>
      <charset val="134"/>
    </font>
    <font>
      <b/>
      <sz val="9"/>
      <color theme="1"/>
      <name val="Arial"/>
      <charset val="134"/>
    </font>
    <font>
      <b/>
      <sz val="10"/>
      <color rgb="FFFF0000"/>
      <name val="宋体"/>
      <charset val="134"/>
    </font>
    <font>
      <sz val="9"/>
      <color rgb="FF00B050"/>
      <name val="宋体"/>
      <charset val="134"/>
    </font>
    <font>
      <sz val="12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color rgb="FF7030A0"/>
      <name val="宋体"/>
      <charset val="134"/>
    </font>
    <font>
      <sz val="11"/>
      <name val="宋体"/>
      <charset val="134"/>
      <scheme val="minor"/>
    </font>
    <font>
      <sz val="9"/>
      <name val="Arial"/>
      <charset val="134"/>
    </font>
    <font>
      <sz val="9"/>
      <color rgb="FFFF0000"/>
      <name val="Arial"/>
      <charset val="134"/>
    </font>
    <font>
      <sz val="9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0"/>
      <color theme="1"/>
      <name val="Arial"/>
      <charset val="134"/>
    </font>
    <font>
      <sz val="9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6"/>
      <color rgb="FFFF0000"/>
      <name val="宋体"/>
      <charset val="134"/>
    </font>
    <font>
      <b/>
      <sz val="11"/>
      <color rgb="FF7030A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7" borderId="12" applyNumberFormat="0" applyAlignment="0" applyProtection="0">
      <alignment vertical="center"/>
    </xf>
    <xf numFmtId="0" fontId="41" fillId="8" borderId="13" applyNumberFormat="0" applyAlignment="0" applyProtection="0">
      <alignment vertical="center"/>
    </xf>
    <xf numFmtId="0" fontId="42" fillId="8" borderId="12" applyNumberFormat="0" applyAlignment="0" applyProtection="0">
      <alignment vertical="center"/>
    </xf>
    <xf numFmtId="0" fontId="43" fillId="9" borderId="14" applyNumberFormat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/>
    <xf numFmtId="0" fontId="51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/>
    </xf>
    <xf numFmtId="0" fontId="3" fillId="0" borderId="0" xfId="55" applyFont="1" applyFill="1" applyBorder="1" applyAlignment="1">
      <alignment horizontal="center" vertical="center"/>
    </xf>
    <xf numFmtId="0" fontId="4" fillId="0" borderId="0" xfId="55" applyFont="1">
      <alignment vertical="center"/>
    </xf>
    <xf numFmtId="176" fontId="2" fillId="0" borderId="0" xfId="55" applyNumberFormat="1" applyFont="1" applyFill="1" applyBorder="1" applyAlignment="1">
      <alignment horizontal="center" vertical="center"/>
    </xf>
    <xf numFmtId="177" fontId="2" fillId="0" borderId="0" xfId="55" applyNumberFormat="1" applyFont="1" applyFill="1" applyBorder="1" applyAlignment="1">
      <alignment horizontal="center" vertical="center"/>
    </xf>
    <xf numFmtId="0" fontId="5" fillId="0" borderId="0" xfId="55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 wrapText="1"/>
    </xf>
    <xf numFmtId="0" fontId="6" fillId="0" borderId="2" xfId="55" applyFont="1" applyFill="1" applyBorder="1" applyAlignment="1">
      <alignment horizontal="center" vertical="center" shrinkToFit="1"/>
    </xf>
    <xf numFmtId="0" fontId="6" fillId="0" borderId="3" xfId="55" applyFont="1" applyFill="1" applyBorder="1" applyAlignment="1">
      <alignment horizontal="center" vertical="center" shrinkToFit="1"/>
    </xf>
    <xf numFmtId="177" fontId="7" fillId="0" borderId="2" xfId="55" applyNumberFormat="1" applyFont="1" applyFill="1" applyBorder="1" applyAlignment="1">
      <alignment horizontal="center" vertical="center" wrapText="1"/>
    </xf>
    <xf numFmtId="177" fontId="7" fillId="0" borderId="3" xfId="55" applyNumberFormat="1" applyFont="1" applyFill="1" applyBorder="1" applyAlignment="1">
      <alignment horizontal="center" vertical="center" wrapText="1"/>
    </xf>
    <xf numFmtId="177" fontId="7" fillId="0" borderId="4" xfId="55" applyNumberFormat="1" applyFont="1" applyFill="1" applyBorder="1" applyAlignment="1">
      <alignment horizontal="center" vertical="center" wrapText="1"/>
    </xf>
    <xf numFmtId="177" fontId="1" fillId="0" borderId="1" xfId="55" applyNumberFormat="1" applyFont="1" applyFill="1" applyBorder="1" applyAlignment="1">
      <alignment horizontal="center" vertical="center" shrinkToFit="1"/>
    </xf>
    <xf numFmtId="0" fontId="8" fillId="0" borderId="2" xfId="55" applyFont="1" applyFill="1" applyBorder="1" applyAlignment="1">
      <alignment horizontal="center" vertical="center"/>
    </xf>
    <xf numFmtId="0" fontId="1" fillId="0" borderId="2" xfId="55" applyFont="1" applyFill="1" applyBorder="1" applyAlignment="1">
      <alignment horizontal="center" vertical="center" wrapText="1"/>
    </xf>
    <xf numFmtId="0" fontId="1" fillId="0" borderId="3" xfId="55" applyFont="1" applyFill="1" applyBorder="1" applyAlignment="1">
      <alignment horizontal="center" vertical="center" wrapText="1"/>
    </xf>
    <xf numFmtId="0" fontId="1" fillId="0" borderId="4" xfId="55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 wrapText="1"/>
    </xf>
    <xf numFmtId="177" fontId="9" fillId="0" borderId="1" xfId="55" applyNumberFormat="1" applyFont="1" applyFill="1" applyBorder="1" applyAlignment="1">
      <alignment horizontal="center" vertical="center" wrapText="1"/>
    </xf>
    <xf numFmtId="176" fontId="9" fillId="0" borderId="1" xfId="55" applyNumberFormat="1" applyFont="1" applyFill="1" applyBorder="1" applyAlignment="1">
      <alignment horizontal="center" vertical="center" wrapText="1"/>
    </xf>
    <xf numFmtId="0" fontId="1" fillId="2" borderId="1" xfId="55" applyFont="1" applyFill="1" applyBorder="1" applyAlignment="1">
      <alignment horizontal="center" vertical="center" wrapText="1"/>
    </xf>
    <xf numFmtId="176" fontId="10" fillId="2" borderId="1" xfId="55" applyNumberFormat="1" applyFont="1" applyFill="1" applyBorder="1" applyAlignment="1">
      <alignment horizontal="center" vertical="center" shrinkToFit="1"/>
    </xf>
    <xf numFmtId="14" fontId="1" fillId="2" borderId="1" xfId="55" applyNumberFormat="1" applyFont="1" applyFill="1" applyBorder="1" applyAlignment="1">
      <alignment horizontal="center" vertical="center" wrapText="1"/>
    </xf>
    <xf numFmtId="177" fontId="1" fillId="2" borderId="1" xfId="55" applyNumberFormat="1" applyFont="1" applyFill="1" applyBorder="1" applyAlignment="1">
      <alignment horizontal="right" vertical="center" shrinkToFit="1"/>
    </xf>
    <xf numFmtId="178" fontId="1" fillId="2" borderId="1" xfId="55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vertical="center"/>
    </xf>
    <xf numFmtId="9" fontId="1" fillId="0" borderId="1" xfId="5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14" fontId="11" fillId="0" borderId="1" xfId="55" applyNumberFormat="1" applyFont="1" applyBorder="1" applyAlignment="1">
      <alignment horizontal="center" vertical="center" wrapText="1"/>
    </xf>
    <xf numFmtId="14" fontId="2" fillId="0" borderId="1" xfId="55" applyNumberFormat="1" applyFont="1" applyFill="1" applyBorder="1" applyAlignment="1">
      <alignment horizontal="center" vertical="center" wrapText="1"/>
    </xf>
    <xf numFmtId="177" fontId="2" fillId="0" borderId="1" xfId="55" applyNumberFormat="1" applyFont="1" applyFill="1" applyBorder="1" applyAlignment="1">
      <alignment horizontal="right" vertical="center" shrinkToFit="1"/>
    </xf>
    <xf numFmtId="178" fontId="2" fillId="0" borderId="1" xfId="55" applyNumberFormat="1" applyFont="1" applyFill="1" applyBorder="1" applyAlignment="1">
      <alignment horizontal="center" vertical="center" wrapText="1"/>
    </xf>
    <xf numFmtId="9" fontId="2" fillId="0" borderId="1" xfId="51" applyFont="1" applyFill="1" applyBorder="1" applyAlignment="1">
      <alignment horizontal="center" vertical="center" wrapText="1"/>
    </xf>
    <xf numFmtId="0" fontId="1" fillId="2" borderId="5" xfId="55" applyFont="1" applyFill="1" applyBorder="1" applyAlignment="1">
      <alignment horizontal="center" vertical="center" wrapText="1"/>
    </xf>
    <xf numFmtId="177" fontId="1" fillId="0" borderId="1" xfId="55" applyNumberFormat="1" applyFont="1" applyFill="1" applyBorder="1" applyAlignment="1">
      <alignment horizontal="right" vertical="center" shrinkToFit="1"/>
    </xf>
    <xf numFmtId="0" fontId="2" fillId="2" borderId="6" xfId="55" applyFont="1" applyFill="1" applyBorder="1" applyAlignment="1">
      <alignment horizontal="center" vertical="center" wrapText="1"/>
    </xf>
    <xf numFmtId="176" fontId="12" fillId="2" borderId="1" xfId="55" applyNumberFormat="1" applyFont="1" applyFill="1" applyBorder="1" applyAlignment="1">
      <alignment horizontal="center" vertical="center" shrinkToFit="1"/>
    </xf>
    <xf numFmtId="14" fontId="2" fillId="2" borderId="1" xfId="55" applyNumberFormat="1" applyFont="1" applyFill="1" applyBorder="1" applyAlignment="1">
      <alignment horizontal="center" vertical="center" wrapText="1"/>
    </xf>
    <xf numFmtId="177" fontId="1" fillId="0" borderId="1" xfId="55" applyNumberFormat="1" applyFont="1" applyFill="1" applyBorder="1" applyAlignment="1">
      <alignment horizontal="center" vertical="center"/>
    </xf>
    <xf numFmtId="0" fontId="2" fillId="2" borderId="1" xfId="55" applyFont="1" applyFill="1" applyBorder="1" applyAlignment="1">
      <alignment horizontal="center" vertical="center" wrapText="1"/>
    </xf>
    <xf numFmtId="177" fontId="2" fillId="2" borderId="1" xfId="55" applyNumberFormat="1" applyFont="1" applyFill="1" applyBorder="1" applyAlignment="1">
      <alignment horizontal="right" vertical="center" shrinkToFit="1"/>
    </xf>
    <xf numFmtId="178" fontId="2" fillId="2" borderId="1" xfId="55" applyNumberFormat="1" applyFont="1" applyFill="1" applyBorder="1" applyAlignment="1">
      <alignment horizontal="center" vertical="center" wrapText="1"/>
    </xf>
    <xf numFmtId="177" fontId="13" fillId="0" borderId="1" xfId="55" applyNumberFormat="1" applyFont="1" applyFill="1" applyBorder="1" applyAlignment="1">
      <alignment horizontal="left" vertical="center"/>
    </xf>
    <xf numFmtId="176" fontId="12" fillId="0" borderId="1" xfId="55" applyNumberFormat="1" applyFont="1" applyFill="1" applyBorder="1" applyAlignment="1">
      <alignment horizontal="center" vertical="center" shrinkToFit="1"/>
    </xf>
    <xf numFmtId="177" fontId="2" fillId="0" borderId="1" xfId="55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3" fillId="3" borderId="1" xfId="55" applyFont="1" applyFill="1" applyBorder="1" applyAlignment="1">
      <alignment horizontal="center" vertical="center" shrinkToFit="1"/>
    </xf>
    <xf numFmtId="177" fontId="14" fillId="3" borderId="1" xfId="55" applyNumberFormat="1" applyFont="1" applyFill="1" applyBorder="1" applyAlignment="1">
      <alignment horizontal="right" vertical="center" shrinkToFit="1"/>
    </xf>
    <xf numFmtId="0" fontId="11" fillId="0" borderId="1" xfId="55" applyFont="1" applyFill="1" applyBorder="1" applyAlignment="1">
      <alignment horizontal="center" vertical="center" wrapText="1"/>
    </xf>
    <xf numFmtId="177" fontId="15" fillId="2" borderId="1" xfId="55" applyNumberFormat="1" applyFont="1" applyFill="1" applyBorder="1" applyAlignment="1">
      <alignment horizontal="center" vertical="center" wrapText="1"/>
    </xf>
    <xf numFmtId="177" fontId="12" fillId="0" borderId="1" xfId="55" applyNumberFormat="1" applyFont="1" applyFill="1" applyBorder="1" applyAlignment="1">
      <alignment horizontal="center" vertical="center" wrapText="1"/>
    </xf>
    <xf numFmtId="177" fontId="15" fillId="2" borderId="1" xfId="55" applyNumberFormat="1" applyFont="1" applyFill="1" applyBorder="1" applyAlignment="1">
      <alignment horizontal="right" vertical="center" shrinkToFit="1"/>
    </xf>
    <xf numFmtId="0" fontId="2" fillId="0" borderId="5" xfId="55" applyFont="1" applyFill="1" applyBorder="1" applyAlignment="1">
      <alignment horizontal="center" vertical="center" wrapText="1"/>
    </xf>
    <xf numFmtId="180" fontId="15" fillId="2" borderId="2" xfId="55" applyNumberFormat="1" applyFont="1" applyFill="1" applyBorder="1" applyAlignment="1">
      <alignment horizontal="center" vertical="center" shrinkToFit="1"/>
    </xf>
    <xf numFmtId="180" fontId="15" fillId="2" borderId="4" xfId="55" applyNumberFormat="1" applyFont="1" applyFill="1" applyBorder="1" applyAlignment="1">
      <alignment horizontal="center" vertical="center" shrinkToFit="1"/>
    </xf>
    <xf numFmtId="177" fontId="11" fillId="2" borderId="1" xfId="55" applyNumberFormat="1" applyFont="1" applyFill="1" applyBorder="1" applyAlignment="1">
      <alignment horizontal="right" vertical="center" shrinkToFit="1"/>
    </xf>
    <xf numFmtId="0" fontId="2" fillId="2" borderId="2" xfId="55" applyFont="1" applyFill="1" applyBorder="1" applyAlignment="1">
      <alignment vertical="center" wrapText="1"/>
    </xf>
    <xf numFmtId="0" fontId="16" fillId="2" borderId="3" xfId="55" applyFont="1" applyFill="1" applyBorder="1" applyAlignment="1">
      <alignment horizontal="left" vertical="center" wrapText="1"/>
    </xf>
    <xf numFmtId="0" fontId="3" fillId="0" borderId="7" xfId="55" applyFont="1" applyFill="1" applyBorder="1" applyAlignment="1">
      <alignment horizontal="left" vertical="center" wrapText="1"/>
    </xf>
    <xf numFmtId="0" fontId="3" fillId="0" borderId="8" xfId="55" applyFont="1" applyFill="1" applyBorder="1" applyAlignment="1">
      <alignment horizontal="left" vertical="center" wrapText="1"/>
    </xf>
    <xf numFmtId="0" fontId="2" fillId="0" borderId="2" xfId="55" applyFont="1" applyFill="1" applyBorder="1" applyAlignment="1">
      <alignment horizontal="left" vertical="center" wrapText="1"/>
    </xf>
    <xf numFmtId="0" fontId="2" fillId="0" borderId="3" xfId="55" applyFont="1" applyFill="1" applyBorder="1" applyAlignment="1">
      <alignment horizontal="left" vertical="center" wrapText="1"/>
    </xf>
    <xf numFmtId="0" fontId="2" fillId="0" borderId="2" xfId="55" applyFont="1" applyFill="1" applyBorder="1" applyAlignment="1">
      <alignment horizontal="left" vertical="top" wrapText="1"/>
    </xf>
    <xf numFmtId="0" fontId="2" fillId="0" borderId="3" xfId="55" applyFont="1" applyFill="1" applyBorder="1" applyAlignment="1">
      <alignment horizontal="left" vertical="top" wrapText="1"/>
    </xf>
    <xf numFmtId="0" fontId="1" fillId="0" borderId="1" xfId="55" applyFont="1" applyFill="1" applyBorder="1" applyAlignment="1">
      <alignment horizontal="center" vertical="top" wrapText="1"/>
    </xf>
    <xf numFmtId="0" fontId="17" fillId="0" borderId="0" xfId="55" applyFont="1" applyBorder="1" applyAlignment="1">
      <alignment vertical="center"/>
    </xf>
    <xf numFmtId="0" fontId="6" fillId="0" borderId="4" xfId="55" applyFont="1" applyFill="1" applyBorder="1" applyAlignment="1">
      <alignment horizontal="center" vertical="center" shrinkToFit="1"/>
    </xf>
    <xf numFmtId="177" fontId="6" fillId="0" borderId="2" xfId="55" applyNumberFormat="1" applyFont="1" applyFill="1" applyBorder="1" applyAlignment="1">
      <alignment horizontal="center" vertical="center" shrinkToFit="1"/>
    </xf>
    <xf numFmtId="177" fontId="6" fillId="0" borderId="4" xfId="55" applyNumberFormat="1" applyFont="1" applyFill="1" applyBorder="1" applyAlignment="1">
      <alignment horizontal="center" vertical="center" shrinkToFit="1"/>
    </xf>
    <xf numFmtId="0" fontId="2" fillId="0" borderId="0" xfId="55" applyFont="1" applyFill="1" applyBorder="1" applyAlignment="1">
      <alignment horizontal="center" vertical="center" shrinkToFit="1"/>
    </xf>
    <xf numFmtId="0" fontId="8" fillId="0" borderId="3" xfId="55" applyFont="1" applyFill="1" applyBorder="1" applyAlignment="1">
      <alignment horizontal="center" vertical="center"/>
    </xf>
    <xf numFmtId="0" fontId="8" fillId="0" borderId="4" xfId="55" applyFont="1" applyFill="1" applyBorder="1" applyAlignment="1">
      <alignment horizontal="center" vertical="center"/>
    </xf>
    <xf numFmtId="177" fontId="18" fillId="0" borderId="2" xfId="55" applyNumberFormat="1" applyFont="1" applyFill="1" applyBorder="1" applyAlignment="1">
      <alignment horizontal="center" vertical="center" wrapText="1"/>
    </xf>
    <xf numFmtId="177" fontId="18" fillId="0" borderId="4" xfId="55" applyNumberFormat="1" applyFont="1" applyFill="1" applyBorder="1" applyAlignment="1">
      <alignment horizontal="center" vertical="center" wrapText="1"/>
    </xf>
    <xf numFmtId="0" fontId="2" fillId="0" borderId="0" xfId="55" applyFont="1" applyFill="1" applyBorder="1" applyAlignment="1">
      <alignment horizontal="center" vertical="center" wrapText="1"/>
    </xf>
    <xf numFmtId="0" fontId="6" fillId="0" borderId="2" xfId="55" applyFont="1" applyBorder="1" applyAlignment="1">
      <alignment horizontal="center" vertical="center" wrapText="1"/>
    </xf>
    <xf numFmtId="0" fontId="6" fillId="0" borderId="4" xfId="55" applyFont="1" applyBorder="1" applyAlignment="1">
      <alignment horizontal="center" vertical="center" wrapText="1"/>
    </xf>
    <xf numFmtId="177" fontId="19" fillId="0" borderId="1" xfId="55" applyNumberFormat="1" applyFont="1" applyFill="1" applyBorder="1" applyAlignment="1">
      <alignment horizontal="center" vertical="center" wrapText="1"/>
    </xf>
    <xf numFmtId="177" fontId="9" fillId="0" borderId="1" xfId="55" applyNumberFormat="1" applyFont="1" applyFill="1" applyBorder="1" applyAlignment="1">
      <alignment horizontal="center" vertical="center" shrinkToFit="1"/>
    </xf>
    <xf numFmtId="177" fontId="1" fillId="3" borderId="1" xfId="55" applyNumberFormat="1" applyFont="1" applyFill="1" applyBorder="1" applyAlignment="1">
      <alignment horizontal="right" vertical="center" shrinkToFit="1"/>
    </xf>
    <xf numFmtId="9" fontId="10" fillId="0" borderId="1" xfId="55" applyNumberFormat="1" applyFont="1" applyFill="1" applyBorder="1" applyAlignment="1">
      <alignment horizontal="center" vertical="center" wrapText="1"/>
    </xf>
    <xf numFmtId="177" fontId="20" fillId="0" borderId="1" xfId="55" applyNumberFormat="1" applyFont="1" applyFill="1" applyBorder="1" applyAlignment="1">
      <alignment horizontal="right" vertical="center" shrinkToFit="1"/>
    </xf>
    <xf numFmtId="177" fontId="20" fillId="0" borderId="1" xfId="55" applyNumberFormat="1" applyFont="1" applyFill="1" applyBorder="1" applyAlignment="1">
      <alignment horizontal="center" vertical="center" wrapText="1"/>
    </xf>
    <xf numFmtId="177" fontId="1" fillId="0" borderId="1" xfId="55" applyNumberFormat="1" applyFont="1" applyFill="1" applyBorder="1" applyAlignment="1">
      <alignment horizontal="center" vertical="center" wrapText="1"/>
    </xf>
    <xf numFmtId="177" fontId="1" fillId="3" borderId="1" xfId="55" applyNumberFormat="1" applyFont="1" applyFill="1" applyBorder="1" applyAlignment="1">
      <alignment horizontal="center" vertical="center" shrinkToFit="1"/>
    </xf>
    <xf numFmtId="0" fontId="21" fillId="0" borderId="0" xfId="0" applyFont="1">
      <alignment vertical="center"/>
    </xf>
    <xf numFmtId="177" fontId="2" fillId="3" borderId="1" xfId="55" applyNumberFormat="1" applyFont="1" applyFill="1" applyBorder="1" applyAlignment="1">
      <alignment horizontal="right" vertical="center" shrinkToFit="1"/>
    </xf>
    <xf numFmtId="177" fontId="2" fillId="0" borderId="1" xfId="55" applyNumberFormat="1" applyFont="1" applyFill="1" applyBorder="1" applyAlignment="1">
      <alignment horizontal="right" vertical="center"/>
    </xf>
    <xf numFmtId="177" fontId="2" fillId="0" borderId="1" xfId="55" applyNumberFormat="1" applyFont="1" applyFill="1" applyBorder="1" applyAlignment="1">
      <alignment vertical="center" wrapText="1"/>
    </xf>
    <xf numFmtId="177" fontId="2" fillId="3" borderId="1" xfId="55" applyNumberFormat="1" applyFont="1" applyFill="1" applyBorder="1" applyAlignment="1">
      <alignment horizontal="center" vertical="center" shrinkToFit="1"/>
    </xf>
    <xf numFmtId="177" fontId="22" fillId="3" borderId="1" xfId="55" applyNumberFormat="1" applyFont="1" applyFill="1" applyBorder="1" applyAlignment="1">
      <alignment horizontal="right" vertical="center" shrinkToFit="1"/>
    </xf>
    <xf numFmtId="177" fontId="1" fillId="0" borderId="5" xfId="55" applyNumberFormat="1" applyFont="1" applyFill="1" applyBorder="1" applyAlignment="1">
      <alignment horizontal="center" vertical="center" wrapText="1"/>
    </xf>
    <xf numFmtId="177" fontId="1" fillId="3" borderId="5" xfId="55" applyNumberFormat="1" applyFont="1" applyFill="1" applyBorder="1" applyAlignment="1">
      <alignment horizontal="center" vertical="center" shrinkToFit="1"/>
    </xf>
    <xf numFmtId="0" fontId="1" fillId="0" borderId="0" xfId="55" applyFont="1" applyFill="1" applyBorder="1" applyAlignment="1">
      <alignment horizontal="center" vertical="center" wrapText="1"/>
    </xf>
    <xf numFmtId="9" fontId="1" fillId="0" borderId="1" xfId="55" applyNumberFormat="1" applyFont="1" applyFill="1" applyBorder="1" applyAlignment="1">
      <alignment horizontal="center" vertical="center" wrapText="1"/>
    </xf>
    <xf numFmtId="177" fontId="20" fillId="0" borderId="1" xfId="55" applyNumberFormat="1" applyFont="1" applyFill="1" applyBorder="1" applyAlignment="1">
      <alignment horizontal="right" vertical="center"/>
    </xf>
    <xf numFmtId="177" fontId="1" fillId="0" borderId="6" xfId="55" applyNumberFormat="1" applyFont="1" applyFill="1" applyBorder="1" applyAlignment="1">
      <alignment horizontal="center" vertical="center" wrapText="1"/>
    </xf>
    <xf numFmtId="177" fontId="2" fillId="3" borderId="6" xfId="55" applyNumberFormat="1" applyFont="1" applyFill="1" applyBorder="1" applyAlignment="1">
      <alignment horizontal="center" vertical="center" shrinkToFit="1"/>
    </xf>
    <xf numFmtId="9" fontId="2" fillId="0" borderId="1" xfId="55" applyNumberFormat="1" applyFont="1" applyFill="1" applyBorder="1" applyAlignment="1">
      <alignment horizontal="center" vertical="center" wrapText="1"/>
    </xf>
    <xf numFmtId="9" fontId="12" fillId="0" borderId="1" xfId="55" applyNumberFormat="1" applyFont="1" applyFill="1" applyBorder="1" applyAlignment="1">
      <alignment horizontal="center" vertical="center" wrapText="1"/>
    </xf>
    <xf numFmtId="177" fontId="23" fillId="3" borderId="1" xfId="55" applyNumberFormat="1" applyFont="1" applyFill="1" applyBorder="1" applyAlignment="1">
      <alignment horizontal="right" vertical="center" shrinkToFit="1"/>
    </xf>
    <xf numFmtId="177" fontId="20" fillId="0" borderId="1" xfId="55" applyNumberFormat="1" applyFont="1" applyFill="1" applyBorder="1" applyAlignment="1">
      <alignment horizontal="center" vertical="center"/>
    </xf>
    <xf numFmtId="177" fontId="2" fillId="0" borderId="5" xfId="55" applyNumberFormat="1" applyFont="1" applyFill="1" applyBorder="1" applyAlignment="1">
      <alignment horizontal="center" vertical="center" wrapText="1"/>
    </xf>
    <xf numFmtId="177" fontId="2" fillId="3" borderId="5" xfId="55" applyNumberFormat="1" applyFont="1" applyFill="1" applyBorder="1" applyAlignment="1">
      <alignment horizontal="right" vertical="center" shrinkToFit="1"/>
    </xf>
    <xf numFmtId="9" fontId="12" fillId="0" borderId="1" xfId="55" applyNumberFormat="1" applyFont="1" applyFill="1" applyBorder="1" applyAlignment="1">
      <alignment horizontal="right" vertical="center"/>
    </xf>
    <xf numFmtId="177" fontId="2" fillId="0" borderId="6" xfId="55" applyNumberFormat="1" applyFont="1" applyFill="1" applyBorder="1" applyAlignment="1">
      <alignment horizontal="center" vertical="center" wrapText="1"/>
    </xf>
    <xf numFmtId="177" fontId="2" fillId="3" borderId="6" xfId="55" applyNumberFormat="1" applyFont="1" applyFill="1" applyBorder="1" applyAlignment="1">
      <alignment horizontal="right" vertical="center" shrinkToFit="1"/>
    </xf>
    <xf numFmtId="177" fontId="14" fillId="0" borderId="0" xfId="55" applyNumberFormat="1" applyFont="1" applyFill="1" applyBorder="1" applyAlignment="1">
      <alignment horizontal="center" vertical="center" wrapText="1"/>
    </xf>
    <xf numFmtId="177" fontId="2" fillId="2" borderId="1" xfId="55" applyNumberFormat="1" applyFont="1" applyFill="1" applyBorder="1" applyAlignment="1">
      <alignment horizontal="center" vertical="center" wrapText="1"/>
    </xf>
    <xf numFmtId="0" fontId="16" fillId="2" borderId="4" xfId="55" applyFont="1" applyFill="1" applyBorder="1" applyAlignment="1">
      <alignment horizontal="left" vertical="center" wrapText="1"/>
    </xf>
    <xf numFmtId="0" fontId="3" fillId="0" borderId="3" xfId="55" applyFont="1" applyFill="1" applyBorder="1" applyAlignment="1">
      <alignment horizontal="left" vertical="center" wrapText="1"/>
    </xf>
    <xf numFmtId="0" fontId="3" fillId="0" borderId="4" xfId="55" applyFont="1" applyFill="1" applyBorder="1" applyAlignment="1">
      <alignment horizontal="left" vertical="center" wrapText="1"/>
    </xf>
    <xf numFmtId="0" fontId="2" fillId="0" borderId="4" xfId="55" applyFont="1" applyFill="1" applyBorder="1" applyAlignment="1">
      <alignment horizontal="left" vertical="center" wrapText="1"/>
    </xf>
    <xf numFmtId="0" fontId="2" fillId="0" borderId="4" xfId="55" applyFont="1" applyFill="1" applyBorder="1" applyAlignment="1">
      <alignment horizontal="left" vertical="top" wrapText="1"/>
    </xf>
    <xf numFmtId="0" fontId="2" fillId="0" borderId="0" xfId="55" applyFont="1" applyFill="1" applyBorder="1" applyAlignment="1">
      <alignment horizontal="left" vertical="center" shrinkToFit="1"/>
    </xf>
    <xf numFmtId="0" fontId="24" fillId="2" borderId="1" xfId="49" applyFont="1" applyFill="1" applyBorder="1" applyAlignment="1">
      <alignment horizontal="left" vertical="center"/>
    </xf>
    <xf numFmtId="0" fontId="25" fillId="0" borderId="1" xfId="49" applyFont="1" applyBorder="1" applyAlignment="1">
      <alignment horizontal="center" vertical="center"/>
    </xf>
    <xf numFmtId="0" fontId="25" fillId="0" borderId="1" xfId="49" applyFont="1" applyBorder="1" applyAlignment="1">
      <alignment vertical="center" wrapText="1"/>
    </xf>
    <xf numFmtId="0" fontId="26" fillId="2" borderId="1" xfId="0" applyFont="1" applyFill="1" applyBorder="1" applyAlignment="1">
      <alignment horizontal="center" vertical="center"/>
    </xf>
    <xf numFmtId="179" fontId="25" fillId="2" borderId="1" xfId="49" applyNumberFormat="1" applyFont="1" applyFill="1" applyBorder="1" applyAlignment="1">
      <alignment horizontal="center" vertical="center"/>
    </xf>
    <xf numFmtId="179" fontId="26" fillId="2" borderId="1" xfId="49" applyNumberFormat="1" applyFont="1" applyFill="1" applyBorder="1" applyAlignment="1">
      <alignment horizontal="center" vertical="center"/>
    </xf>
    <xf numFmtId="0" fontId="26" fillId="2" borderId="1" xfId="49" applyFont="1" applyFill="1" applyBorder="1" applyAlignment="1">
      <alignment horizontal="center" vertical="center"/>
    </xf>
    <xf numFmtId="0" fontId="27" fillId="4" borderId="1" xfId="55" applyFont="1" applyFill="1" applyBorder="1" applyAlignment="1">
      <alignment horizontal="left" vertical="center"/>
    </xf>
    <xf numFmtId="0" fontId="28" fillId="0" borderId="0" xfId="55" applyFont="1">
      <alignment vertical="center"/>
    </xf>
    <xf numFmtId="0" fontId="2" fillId="5" borderId="3" xfId="55" applyFont="1" applyFill="1" applyBorder="1" applyAlignment="1">
      <alignment horizontal="left" vertical="center" wrapText="1"/>
    </xf>
    <xf numFmtId="0" fontId="2" fillId="2" borderId="3" xfId="55" applyFont="1" applyFill="1" applyBorder="1" applyAlignment="1">
      <alignment horizontal="left" vertical="center" wrapText="1"/>
    </xf>
    <xf numFmtId="180" fontId="2" fillId="0" borderId="0" xfId="55" applyNumberFormat="1" applyFont="1" applyFill="1" applyBorder="1" applyAlignment="1">
      <alignment horizontal="center" vertical="center"/>
    </xf>
    <xf numFmtId="10" fontId="29" fillId="4" borderId="0" xfId="55" applyNumberFormat="1" applyFont="1" applyFill="1">
      <alignment vertical="center"/>
    </xf>
    <xf numFmtId="0" fontId="29" fillId="0" borderId="0" xfId="55" applyFont="1">
      <alignment vertical="center"/>
    </xf>
    <xf numFmtId="0" fontId="13" fillId="0" borderId="0" xfId="55" applyFont="1" applyFill="1" applyBorder="1" applyAlignment="1">
      <alignment horizontal="center" vertical="center"/>
    </xf>
    <xf numFmtId="180" fontId="2" fillId="4" borderId="0" xfId="55" applyNumberFormat="1" applyFont="1" applyFill="1" applyBorder="1" applyAlignment="1">
      <alignment horizontal="center" vertical="center"/>
    </xf>
    <xf numFmtId="0" fontId="4" fillId="0" borderId="0" xfId="55" applyFont="1" applyAlignment="1">
      <alignment horizontal="center" vertical="center"/>
    </xf>
    <xf numFmtId="0" fontId="4" fillId="0" borderId="0" xfId="55" applyFont="1" applyAlignment="1">
      <alignment horizontal="left" vertical="center"/>
    </xf>
    <xf numFmtId="0" fontId="26" fillId="0" borderId="1" xfId="49" applyFont="1" applyBorder="1" applyAlignment="1">
      <alignment horizontal="center" vertical="center" wrapText="1"/>
    </xf>
    <xf numFmtId="0" fontId="26" fillId="2" borderId="1" xfId="49" applyFont="1" applyFill="1" applyBorder="1" applyAlignment="1">
      <alignment horizontal="center" vertical="center" wrapText="1"/>
    </xf>
    <xf numFmtId="0" fontId="25" fillId="0" borderId="1" xfId="49" applyFont="1" applyFill="1" applyBorder="1" applyAlignment="1">
      <alignment horizontal="left" vertical="center" wrapText="1"/>
    </xf>
    <xf numFmtId="0" fontId="30" fillId="0" borderId="0" xfId="49" applyFont="1" applyAlignment="1">
      <alignment horizontal="center" vertical="center"/>
    </xf>
    <xf numFmtId="0" fontId="26" fillId="0" borderId="1" xfId="49" applyFont="1" applyBorder="1" applyAlignment="1">
      <alignment horizontal="left" vertical="center" wrapText="1"/>
    </xf>
    <xf numFmtId="0" fontId="2" fillId="2" borderId="4" xfId="55" applyFont="1" applyFill="1" applyBorder="1" applyAlignment="1">
      <alignment horizontal="left" vertical="center" wrapText="1"/>
    </xf>
    <xf numFmtId="0" fontId="2" fillId="2" borderId="5" xfId="55" applyFont="1" applyFill="1" applyBorder="1" applyAlignment="1">
      <alignment horizontal="center" vertical="center" wrapText="1"/>
    </xf>
    <xf numFmtId="177" fontId="2" fillId="0" borderId="1" xfId="55" applyNumberFormat="1" applyFont="1" applyFill="1" applyBorder="1" applyAlignment="1">
      <alignment horizontal="center" vertical="center"/>
    </xf>
    <xf numFmtId="177" fontId="11" fillId="2" borderId="1" xfId="55" applyNumberFormat="1" applyFont="1" applyFill="1" applyBorder="1" applyAlignment="1">
      <alignment horizontal="center" vertical="center" wrapText="1"/>
    </xf>
    <xf numFmtId="180" fontId="11" fillId="2" borderId="5" xfId="55" applyNumberFormat="1" applyFont="1" applyFill="1" applyBorder="1" applyAlignment="1">
      <alignment horizontal="center" vertical="center" wrapText="1"/>
    </xf>
    <xf numFmtId="177" fontId="2" fillId="2" borderId="5" xfId="55" applyNumberFormat="1" applyFont="1" applyFill="1" applyBorder="1" applyAlignment="1">
      <alignment horizontal="center" vertical="center" wrapText="1"/>
    </xf>
    <xf numFmtId="177" fontId="13" fillId="0" borderId="1" xfId="55" applyNumberFormat="1" applyFont="1" applyFill="1" applyBorder="1" applyAlignment="1">
      <alignment horizontal="center" vertical="center" wrapText="1"/>
    </xf>
    <xf numFmtId="177" fontId="2" fillId="3" borderId="5" xfId="55" applyNumberFormat="1" applyFont="1" applyFill="1" applyBorder="1" applyAlignment="1">
      <alignment horizontal="center" vertical="center" shrinkToFit="1"/>
    </xf>
    <xf numFmtId="0" fontId="2" fillId="2" borderId="2" xfId="55" applyFont="1" applyFill="1" applyBorder="1" applyAlignment="1">
      <alignment horizontal="center" vertical="center" wrapText="1"/>
    </xf>
    <xf numFmtId="0" fontId="2" fillId="2" borderId="3" xfId="55" applyFont="1" applyFill="1" applyBorder="1" applyAlignment="1">
      <alignment horizontal="center" vertical="center" wrapText="1"/>
    </xf>
    <xf numFmtId="0" fontId="2" fillId="2" borderId="4" xfId="55" applyFont="1" applyFill="1" applyBorder="1" applyAlignment="1">
      <alignment horizontal="center" vertical="center" wrapText="1"/>
    </xf>
    <xf numFmtId="0" fontId="9" fillId="0" borderId="0" xfId="55" applyFont="1" applyFill="1" applyBorder="1" applyAlignment="1">
      <alignment horizontal="center" vertical="center"/>
    </xf>
    <xf numFmtId="0" fontId="9" fillId="3" borderId="1" xfId="55" applyFont="1" applyFill="1" applyBorder="1" applyAlignment="1">
      <alignment horizontal="center" vertical="center" shrinkToFit="1"/>
    </xf>
    <xf numFmtId="177" fontId="31" fillId="3" borderId="1" xfId="55" applyNumberFormat="1" applyFont="1" applyFill="1" applyBorder="1" applyAlignment="1">
      <alignment horizontal="right" vertical="center" shrinkToFit="1"/>
    </xf>
    <xf numFmtId="177" fontId="13" fillId="0" borderId="1" xfId="55" applyNumberFormat="1" applyFont="1" applyFill="1" applyBorder="1" applyAlignment="1">
      <alignment horizontal="right" vertical="center" shrinkToFit="1"/>
    </xf>
    <xf numFmtId="177" fontId="31" fillId="0" borderId="0" xfId="55" applyNumberFormat="1" applyFont="1" applyFill="1" applyBorder="1" applyAlignment="1">
      <alignment horizontal="center" vertical="center" wrapText="1"/>
    </xf>
    <xf numFmtId="10" fontId="4" fillId="4" borderId="0" xfId="55" applyNumberFormat="1" applyFont="1" applyFill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百分比 2" xfId="50"/>
    <cellStyle name="百分比 2 2" xfId="51"/>
    <cellStyle name="百分比 2 3" xfId="52"/>
    <cellStyle name="百分比 2 2 2" xfId="53"/>
    <cellStyle name="常规 2 2" xfId="54"/>
    <cellStyle name="常规 2" xfId="55"/>
    <cellStyle name="常规 3" xfId="56"/>
    <cellStyle name="常规 4" xfId="57"/>
    <cellStyle name="常规 5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png"/><Relationship Id="rId8" Type="http://schemas.openxmlformats.org/officeDocument/2006/relationships/image" Target="../media/image10.png"/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26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48775" y="8808085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73117</xdr:colOff>
      <xdr:row>5</xdr:row>
      <xdr:rowOff>229777</xdr:rowOff>
    </xdr:from>
    <xdr:to>
      <xdr:col>23</xdr:col>
      <xdr:colOff>102777</xdr:colOff>
      <xdr:row>39</xdr:row>
      <xdr:rowOff>72932</xdr:rowOff>
    </xdr:to>
    <xdr:pic>
      <xdr:nvPicPr>
        <xdr:cNvPr id="3" name="图片 2" descr="C:\Users\Administrator\Documents\Tencent Files\501232853\Image\C2C\Image3\CDD4E682060AA0A402E38796CBE15712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6783705" y="4246245"/>
          <a:ext cx="11029315" cy="6163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419100</xdr:colOff>
      <xdr:row>25</xdr:row>
      <xdr:rowOff>104775</xdr:rowOff>
    </xdr:from>
    <xdr:to>
      <xdr:col>19</xdr:col>
      <xdr:colOff>1304925</xdr:colOff>
      <xdr:row>28</xdr:row>
      <xdr:rowOff>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15375" y="8352790"/>
          <a:ext cx="3667125" cy="1369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180975</xdr:colOff>
      <xdr:row>5</xdr:row>
      <xdr:rowOff>288290</xdr:rowOff>
    </xdr:from>
    <xdr:to>
      <xdr:col>18</xdr:col>
      <xdr:colOff>142875</xdr:colOff>
      <xdr:row>6</xdr:row>
      <xdr:rowOff>533400</xdr:rowOff>
    </xdr:to>
    <xdr:pic>
      <xdr:nvPicPr>
        <xdr:cNvPr id="6" name="图片 5" descr="C:\Users\Administrator\AppData\Roaming\Tencent\Users\501232853\QQ\WinTemp\RichOle\ALW)24_1]_621JL}}9Y9ERU.png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77250" y="1872615"/>
          <a:ext cx="208597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37</xdr:row>
      <xdr:rowOff>66676</xdr:rowOff>
    </xdr:from>
    <xdr:to>
      <xdr:col>14</xdr:col>
      <xdr:colOff>406849</xdr:colOff>
      <xdr:row>75</xdr:row>
      <xdr:rowOff>0</xdr:rowOff>
    </xdr:to>
    <xdr:pic>
      <xdr:nvPicPr>
        <xdr:cNvPr id="7" name="图片 6" descr="C:\Users\Administrator\AppData\Roaming\Tencent\Users\501232853\QQ\WinTemp\RichOle\]TG@2_V{)8TYY12J7`51$%N.png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" y="12494260"/>
          <a:ext cx="7959725" cy="6448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26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48775" y="8208010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15</xdr:col>
      <xdr:colOff>424180</xdr:colOff>
      <xdr:row>6</xdr:row>
      <xdr:rowOff>23495</xdr:rowOff>
    </xdr:from>
    <xdr:to>
      <xdr:col>22</xdr:col>
      <xdr:colOff>292100</xdr:colOff>
      <xdr:row>43</xdr:row>
      <xdr:rowOff>97790</xdr:rowOff>
    </xdr:to>
    <xdr:pic>
      <xdr:nvPicPr>
        <xdr:cNvPr id="3" name="图片 2" descr="C:\Users\Administrator\Documents\Tencent Files\501232853\Image\C2C\Image3\CDD4E682060AA0A402E38796CBE15712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6287770" y="4357370"/>
          <a:ext cx="11029315" cy="6163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419100</xdr:colOff>
      <xdr:row>25</xdr:row>
      <xdr:rowOff>104775</xdr:rowOff>
    </xdr:from>
    <xdr:to>
      <xdr:col>19</xdr:col>
      <xdr:colOff>1304925</xdr:colOff>
      <xdr:row>28</xdr:row>
      <xdr:rowOff>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15375" y="7752715"/>
          <a:ext cx="3667125" cy="1369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180975</xdr:colOff>
      <xdr:row>6</xdr:row>
      <xdr:rowOff>88265</xdr:rowOff>
    </xdr:from>
    <xdr:to>
      <xdr:col>18</xdr:col>
      <xdr:colOff>142875</xdr:colOff>
      <xdr:row>7</xdr:row>
      <xdr:rowOff>21590</xdr:rowOff>
    </xdr:to>
    <xdr:pic>
      <xdr:nvPicPr>
        <xdr:cNvPr id="5" name="图片 4" descr="C:\Users\Administrator\AppData\Roaming\Tencent\Users\501232853\QQ\WinTemp\RichOle\ALW)24_1]_621JL}}9Y9ERU.png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77250" y="1989455"/>
          <a:ext cx="208597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390525</xdr:colOff>
      <xdr:row>37</xdr:row>
      <xdr:rowOff>28575</xdr:rowOff>
    </xdr:from>
    <xdr:to>
      <xdr:col>12</xdr:col>
      <xdr:colOff>342265</xdr:colOff>
      <xdr:row>71</xdr:row>
      <xdr:rowOff>151765</xdr:rowOff>
    </xdr:to>
    <xdr:pic>
      <xdr:nvPicPr>
        <xdr:cNvPr id="7" name="图片 6" descr="61XKEA1@CEBL](1CASN3LB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47800" y="11856085"/>
          <a:ext cx="5647690" cy="5952490"/>
        </a:xfrm>
        <a:prstGeom prst="rect">
          <a:avLst/>
        </a:prstGeom>
      </xdr:spPr>
    </xdr:pic>
    <xdr:clientData/>
  </xdr:twoCellAnchor>
  <xdr:twoCellAnchor editAs="oneCell">
    <xdr:from>
      <xdr:col>17</xdr:col>
      <xdr:colOff>295275</xdr:colOff>
      <xdr:row>2</xdr:row>
      <xdr:rowOff>47625</xdr:rowOff>
    </xdr:from>
    <xdr:to>
      <xdr:col>24</xdr:col>
      <xdr:colOff>379730</xdr:colOff>
      <xdr:row>12</xdr:row>
      <xdr:rowOff>253365</xdr:rowOff>
    </xdr:to>
    <xdr:pic>
      <xdr:nvPicPr>
        <xdr:cNvPr id="6" name="图片 5" descr="KO_T2N1U[XO{~TFJ%N`$A7K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239375" y="681355"/>
          <a:ext cx="6104255" cy="3777615"/>
        </a:xfrm>
        <a:prstGeom prst="rect">
          <a:avLst/>
        </a:prstGeom>
      </xdr:spPr>
    </xdr:pic>
    <xdr:clientData/>
  </xdr:twoCellAnchor>
  <xdr:twoCellAnchor editAs="oneCell">
    <xdr:from>
      <xdr:col>16</xdr:col>
      <xdr:colOff>361950</xdr:colOff>
      <xdr:row>8</xdr:row>
      <xdr:rowOff>342900</xdr:rowOff>
    </xdr:from>
    <xdr:to>
      <xdr:col>21</xdr:col>
      <xdr:colOff>75565</xdr:colOff>
      <xdr:row>11</xdr:row>
      <xdr:rowOff>38100</xdr:rowOff>
    </xdr:to>
    <xdr:pic>
      <xdr:nvPicPr>
        <xdr:cNvPr id="8" name="图片 7" descr="1_)WLG)XTJ}7@SC$R[K97`T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505950" y="3189605"/>
          <a:ext cx="4257040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26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67900" y="8168005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20</xdr:col>
      <xdr:colOff>695325</xdr:colOff>
      <xdr:row>10</xdr:row>
      <xdr:rowOff>151130</xdr:rowOff>
    </xdr:from>
    <xdr:to>
      <xdr:col>25</xdr:col>
      <xdr:colOff>521335</xdr:colOff>
      <xdr:row>30</xdr:row>
      <xdr:rowOff>196215</xdr:rowOff>
    </xdr:to>
    <xdr:pic>
      <xdr:nvPicPr>
        <xdr:cNvPr id="3" name="图片 2" descr="C:\Users\Administrator\Documents\Tencent Files\501232853\Image\C2C\Image3\CDD4E682060AA0A402E38796CBE15712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12714605" y="5184140"/>
          <a:ext cx="6724650" cy="3750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419100</xdr:colOff>
      <xdr:row>24</xdr:row>
      <xdr:rowOff>104775</xdr:rowOff>
    </xdr:from>
    <xdr:to>
      <xdr:col>19</xdr:col>
      <xdr:colOff>1304925</xdr:colOff>
      <xdr:row>27</xdr:row>
      <xdr:rowOff>293370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34500" y="7434580"/>
          <a:ext cx="3667125" cy="1369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180975</xdr:colOff>
      <xdr:row>6</xdr:row>
      <xdr:rowOff>88265</xdr:rowOff>
    </xdr:from>
    <xdr:to>
      <xdr:col>18</xdr:col>
      <xdr:colOff>142875</xdr:colOff>
      <xdr:row>7</xdr:row>
      <xdr:rowOff>21590</xdr:rowOff>
    </xdr:to>
    <xdr:pic>
      <xdr:nvPicPr>
        <xdr:cNvPr id="5" name="图片 4" descr="C:\Users\Administrator\AppData\Roaming\Tencent\Users\501232853\QQ\WinTemp\RichOle\ALW)24_1]_621JL}}9Y9ERU.png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96375" y="1989455"/>
          <a:ext cx="208597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257175</xdr:colOff>
      <xdr:row>2</xdr:row>
      <xdr:rowOff>114300</xdr:rowOff>
    </xdr:from>
    <xdr:to>
      <xdr:col>23</xdr:col>
      <xdr:colOff>227330</xdr:colOff>
      <xdr:row>13</xdr:row>
      <xdr:rowOff>52705</xdr:rowOff>
    </xdr:to>
    <xdr:pic>
      <xdr:nvPicPr>
        <xdr:cNvPr id="7" name="图片 6" descr="KO_T2N1U[XO{~TFJ%N`$A7K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020300" y="748030"/>
          <a:ext cx="6104255" cy="3777615"/>
        </a:xfrm>
        <a:prstGeom prst="rect">
          <a:avLst/>
        </a:prstGeom>
      </xdr:spPr>
    </xdr:pic>
    <xdr:clientData/>
  </xdr:twoCellAnchor>
  <xdr:twoCellAnchor editAs="oneCell">
    <xdr:from>
      <xdr:col>16</xdr:col>
      <xdr:colOff>361950</xdr:colOff>
      <xdr:row>8</xdr:row>
      <xdr:rowOff>342900</xdr:rowOff>
    </xdr:from>
    <xdr:to>
      <xdr:col>21</xdr:col>
      <xdr:colOff>75565</xdr:colOff>
      <xdr:row>11</xdr:row>
      <xdr:rowOff>38100</xdr:rowOff>
    </xdr:to>
    <xdr:pic>
      <xdr:nvPicPr>
        <xdr:cNvPr id="8" name="图片 7" descr="1_)WLG)XTJ}7@SC$R[K97`T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125075" y="3037840"/>
          <a:ext cx="4257040" cy="80010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12</xdr:row>
      <xdr:rowOff>9525</xdr:rowOff>
    </xdr:from>
    <xdr:to>
      <xdr:col>8</xdr:col>
      <xdr:colOff>37465</xdr:colOff>
      <xdr:row>14</xdr:row>
      <xdr:rowOff>3175</xdr:rowOff>
    </xdr:to>
    <xdr:pic>
      <xdr:nvPicPr>
        <xdr:cNvPr id="9" name="图片 8" descr="3@1L4LZ99T$]F7E{J~9%TSY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14425" y="4228465"/>
          <a:ext cx="3218815" cy="501650"/>
        </a:xfrm>
        <a:prstGeom prst="rect">
          <a:avLst/>
        </a:prstGeom>
      </xdr:spPr>
    </xdr:pic>
    <xdr:clientData/>
  </xdr:twoCellAnchor>
  <xdr:twoCellAnchor editAs="oneCell">
    <xdr:from>
      <xdr:col>15</xdr:col>
      <xdr:colOff>180975</xdr:colOff>
      <xdr:row>6</xdr:row>
      <xdr:rowOff>88265</xdr:rowOff>
    </xdr:from>
    <xdr:to>
      <xdr:col>18</xdr:col>
      <xdr:colOff>142875</xdr:colOff>
      <xdr:row>7</xdr:row>
      <xdr:rowOff>21590</xdr:rowOff>
    </xdr:to>
    <xdr:pic>
      <xdr:nvPicPr>
        <xdr:cNvPr id="10" name="图片 9" descr="C:\Users\Administrator\AppData\Roaming\Tencent\Users\501232853\QQ\WinTemp\RichOle\ALW)24_1]_621JL}}9Y9ERU.png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96375" y="1989455"/>
          <a:ext cx="208597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104775</xdr:colOff>
      <xdr:row>27</xdr:row>
      <xdr:rowOff>428625</xdr:rowOff>
    </xdr:from>
    <xdr:to>
      <xdr:col>19</xdr:col>
      <xdr:colOff>1637665</xdr:colOff>
      <xdr:row>51</xdr:row>
      <xdr:rowOff>121920</xdr:rowOff>
    </xdr:to>
    <xdr:pic>
      <xdr:nvPicPr>
        <xdr:cNvPr id="12" name="图片 11" descr="@S1]P@)T`DQ_81KEWHT@D[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867900" y="8939530"/>
          <a:ext cx="3466465" cy="5370195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37</xdr:row>
      <xdr:rowOff>133350</xdr:rowOff>
    </xdr:from>
    <xdr:to>
      <xdr:col>11</xdr:col>
      <xdr:colOff>856615</xdr:colOff>
      <xdr:row>78</xdr:row>
      <xdr:rowOff>66040</xdr:rowOff>
    </xdr:to>
    <xdr:pic>
      <xdr:nvPicPr>
        <xdr:cNvPr id="13" name="图片 12" descr="EI7X]Y]%M1O99DF{]YAU[`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457325" y="11920855"/>
          <a:ext cx="5352415" cy="6962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8"/>
  <sheetViews>
    <sheetView topLeftCell="A7" workbookViewId="0">
      <selection activeCell="H11" sqref="H11"/>
    </sheetView>
  </sheetViews>
  <sheetFormatPr defaultColWidth="9" defaultRowHeight="13.5"/>
  <cols>
    <col min="1" max="1" width="3.625" style="2" customWidth="1"/>
    <col min="2" max="2" width="6.625" style="5" customWidth="1"/>
    <col min="3" max="3" width="3.625" style="2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2" customWidth="1"/>
    <col min="9" max="9" width="9.75" style="6" customWidth="1"/>
    <col min="10" max="10" width="4.125" style="2" customWidth="1"/>
    <col min="11" max="11" width="7.125" style="6" customWidth="1"/>
    <col min="12" max="12" width="11.25" style="6" customWidth="1"/>
    <col min="13" max="14" width="5.5" style="2" customWidth="1"/>
    <col min="15" max="15" width="9.25" style="6" customWidth="1"/>
    <col min="16" max="16" width="11.125" style="2" customWidth="1"/>
    <col min="17" max="17" width="10.5" style="2" customWidth="1"/>
    <col min="18" max="18" width="6.25" style="4" customWidth="1"/>
    <col min="19" max="19" width="8.625" style="4" customWidth="1"/>
    <col min="20" max="20" width="23.75" style="4" customWidth="1"/>
    <col min="21" max="21" width="10.5" style="2" customWidth="1"/>
    <col min="22" max="22" width="11.875" style="2" customWidth="1"/>
    <col min="23" max="24" width="9" style="2"/>
    <col min="25" max="25" width="11.125" style="2" customWidth="1"/>
    <col min="26" max="26" width="11.25" style="2" customWidth="1"/>
    <col min="27" max="27" width="27" style="2" customWidth="1"/>
    <col min="28" max="28" width="21.375" style="2" customWidth="1"/>
    <col min="29" max="32" width="9" style="2"/>
    <col min="33" max="33" width="14.75" style="2" customWidth="1"/>
    <col min="34" max="16384" width="9" style="2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7"/>
      <c r="Q1" s="30" t="s">
        <v>1</v>
      </c>
    </row>
    <row r="2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68"/>
      <c r="L2" s="16" t="s">
        <v>4</v>
      </c>
      <c r="M2" s="18"/>
      <c r="N2" s="69" t="s">
        <v>5</v>
      </c>
      <c r="O2" s="70"/>
      <c r="P2" s="71"/>
      <c r="Q2" s="71"/>
      <c r="R2" s="116"/>
      <c r="S2" s="116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</row>
    <row r="3" ht="24.95" customHeight="1" spans="1:36">
      <c r="A3" s="8" t="s">
        <v>6</v>
      </c>
      <c r="B3" s="8"/>
      <c r="C3" s="11">
        <v>4213993</v>
      </c>
      <c r="D3" s="12"/>
      <c r="E3" s="12"/>
      <c r="F3" s="13"/>
      <c r="G3" s="14" t="s">
        <v>7</v>
      </c>
      <c r="H3" s="15" t="s">
        <v>8</v>
      </c>
      <c r="I3" s="72"/>
      <c r="J3" s="72"/>
      <c r="K3" s="73"/>
      <c r="L3" s="8" t="s">
        <v>9</v>
      </c>
      <c r="M3" s="8"/>
      <c r="N3" s="74" t="s">
        <v>10</v>
      </c>
      <c r="O3" s="75"/>
      <c r="P3" s="76"/>
      <c r="Q3" s="117" t="s">
        <v>5</v>
      </c>
      <c r="R3" s="118">
        <v>114</v>
      </c>
      <c r="S3" s="118">
        <v>4731</v>
      </c>
      <c r="T3" s="119" t="s">
        <v>11</v>
      </c>
      <c r="U3" s="120" t="s">
        <v>8</v>
      </c>
      <c r="V3" s="121">
        <v>4213993</v>
      </c>
      <c r="W3" s="122" t="s">
        <v>12</v>
      </c>
      <c r="X3" s="123" t="s">
        <v>13</v>
      </c>
      <c r="Y3" s="135" t="s">
        <v>14</v>
      </c>
      <c r="Z3" s="136" t="s">
        <v>15</v>
      </c>
      <c r="AA3" s="136" t="s">
        <v>16</v>
      </c>
      <c r="AB3" s="137" t="s">
        <v>17</v>
      </c>
      <c r="AC3" s="138" t="s">
        <v>18</v>
      </c>
      <c r="AD3" s="139"/>
      <c r="AE3" s="76"/>
      <c r="AF3" s="76"/>
      <c r="AG3" s="76"/>
      <c r="AH3" s="76"/>
      <c r="AI3" s="76"/>
      <c r="AJ3" s="76"/>
    </row>
    <row r="4" ht="24.95" customHeight="1" spans="1:20">
      <c r="A4" s="8" t="s">
        <v>19</v>
      </c>
      <c r="B4" s="8"/>
      <c r="C4" s="16"/>
      <c r="D4" s="17"/>
      <c r="E4" s="17"/>
      <c r="F4" s="18"/>
      <c r="G4" s="14" t="s">
        <v>20</v>
      </c>
      <c r="H4" s="11"/>
      <c r="I4" s="12"/>
      <c r="J4" s="12"/>
      <c r="K4" s="13"/>
      <c r="L4" s="8" t="s">
        <v>21</v>
      </c>
      <c r="M4" s="8"/>
      <c r="N4" s="77">
        <v>4731</v>
      </c>
      <c r="O4" s="78"/>
      <c r="P4" s="76"/>
      <c r="Q4" s="124"/>
      <c r="R4" s="2"/>
      <c r="S4" s="2"/>
      <c r="T4" s="2"/>
    </row>
    <row r="5" ht="24.95" customHeight="1" spans="1:16">
      <c r="A5" s="19" t="s">
        <v>22</v>
      </c>
      <c r="B5" s="19" t="s">
        <v>23</v>
      </c>
      <c r="C5" s="19"/>
      <c r="D5" s="19"/>
      <c r="E5" s="19" t="s">
        <v>24</v>
      </c>
      <c r="F5" s="19"/>
      <c r="G5" s="20" t="s">
        <v>25</v>
      </c>
      <c r="H5" s="19" t="s">
        <v>26</v>
      </c>
      <c r="I5" s="19"/>
      <c r="J5" s="19" t="s">
        <v>27</v>
      </c>
      <c r="K5" s="19"/>
      <c r="L5" s="19" t="s">
        <v>28</v>
      </c>
      <c r="M5" s="19"/>
      <c r="N5" s="79" t="s">
        <v>29</v>
      </c>
      <c r="O5" s="79"/>
      <c r="P5" s="76"/>
    </row>
    <row r="6" ht="24.95" customHeight="1" spans="1:18">
      <c r="A6" s="19"/>
      <c r="B6" s="21" t="s">
        <v>30</v>
      </c>
      <c r="C6" s="19" t="s">
        <v>31</v>
      </c>
      <c r="D6" s="20" t="s">
        <v>32</v>
      </c>
      <c r="E6" s="21" t="s">
        <v>30</v>
      </c>
      <c r="F6" s="20" t="s">
        <v>32</v>
      </c>
      <c r="G6" s="20" t="s">
        <v>32</v>
      </c>
      <c r="H6" s="19" t="s">
        <v>33</v>
      </c>
      <c r="I6" s="20" t="s">
        <v>32</v>
      </c>
      <c r="J6" s="19" t="s">
        <v>34</v>
      </c>
      <c r="K6" s="80" t="s">
        <v>32</v>
      </c>
      <c r="L6" s="20" t="s">
        <v>32</v>
      </c>
      <c r="M6" s="19" t="s">
        <v>35</v>
      </c>
      <c r="N6" s="79" t="s">
        <v>36</v>
      </c>
      <c r="O6" s="79" t="s">
        <v>32</v>
      </c>
      <c r="P6" s="76"/>
      <c r="R6" s="2"/>
    </row>
    <row r="7" ht="49.5" customHeight="1" spans="1:18">
      <c r="A7" s="41">
        <v>1</v>
      </c>
      <c r="B7" s="38">
        <v>42760</v>
      </c>
      <c r="C7" s="39" t="s">
        <v>37</v>
      </c>
      <c r="D7" s="42">
        <v>421000</v>
      </c>
      <c r="E7" s="43"/>
      <c r="F7" s="42"/>
      <c r="G7" s="42"/>
      <c r="H7" s="34"/>
      <c r="I7" s="88"/>
      <c r="J7" s="101" t="s">
        <v>38</v>
      </c>
      <c r="K7" s="88"/>
      <c r="L7" s="154">
        <v>151560</v>
      </c>
      <c r="M7" s="146" t="s">
        <v>39</v>
      </c>
      <c r="N7" s="46"/>
      <c r="O7" s="91">
        <f>ROUNDUP(D7-I7-K7-L7,2)</f>
        <v>269440</v>
      </c>
      <c r="P7"/>
      <c r="R7" s="2"/>
    </row>
    <row r="8" ht="24.95" customHeight="1" spans="1:18">
      <c r="A8" s="29"/>
      <c r="B8" s="45"/>
      <c r="C8" s="31"/>
      <c r="D8" s="32"/>
      <c r="E8" s="33"/>
      <c r="F8" s="32"/>
      <c r="G8" s="32"/>
      <c r="H8" s="34"/>
      <c r="I8" s="88"/>
      <c r="J8" s="29"/>
      <c r="K8" s="88"/>
      <c r="L8" s="32"/>
      <c r="M8" s="89"/>
      <c r="N8" s="90"/>
      <c r="O8" s="91"/>
      <c r="P8" s="76"/>
      <c r="R8" s="2"/>
    </row>
    <row r="9" ht="24.95" customHeight="1" spans="1:18">
      <c r="A9" s="41"/>
      <c r="B9" s="38"/>
      <c r="C9" s="39"/>
      <c r="D9" s="42"/>
      <c r="E9" s="43"/>
      <c r="F9" s="42"/>
      <c r="G9" s="42"/>
      <c r="H9" s="34"/>
      <c r="I9" s="88"/>
      <c r="J9" s="100"/>
      <c r="K9" s="88"/>
      <c r="L9" s="32"/>
      <c r="M9" s="46"/>
      <c r="N9" s="46"/>
      <c r="O9" s="91"/>
      <c r="P9" s="76"/>
      <c r="R9" s="2"/>
    </row>
    <row r="10" ht="24.95" customHeight="1" spans="1:18">
      <c r="A10" s="41"/>
      <c r="B10" s="38"/>
      <c r="C10" s="39"/>
      <c r="D10" s="42"/>
      <c r="E10" s="43"/>
      <c r="F10" s="42"/>
      <c r="G10" s="42"/>
      <c r="H10" s="34"/>
      <c r="I10" s="88"/>
      <c r="J10" s="100"/>
      <c r="K10" s="88"/>
      <c r="L10" s="32"/>
      <c r="M10" s="46"/>
      <c r="N10" s="46"/>
      <c r="O10" s="91"/>
      <c r="P10" s="76"/>
      <c r="R10" s="2"/>
    </row>
    <row r="11" ht="24.95" customHeight="1" spans="1:18">
      <c r="A11" s="41"/>
      <c r="B11" s="38"/>
      <c r="C11" s="39"/>
      <c r="D11" s="42"/>
      <c r="E11" s="43"/>
      <c r="F11" s="42"/>
      <c r="G11" s="42"/>
      <c r="H11" s="34"/>
      <c r="I11" s="88"/>
      <c r="J11" s="100"/>
      <c r="K11" s="88"/>
      <c r="L11" s="32"/>
      <c r="M11" s="46"/>
      <c r="N11" s="46"/>
      <c r="O11" s="91"/>
      <c r="P11" s="76"/>
      <c r="R11" s="2"/>
    </row>
    <row r="12" ht="24.95" customHeight="1" spans="1:18">
      <c r="A12" s="41"/>
      <c r="B12" s="38"/>
      <c r="C12" s="39"/>
      <c r="D12" s="42"/>
      <c r="E12" s="43"/>
      <c r="F12" s="42"/>
      <c r="G12" s="42"/>
      <c r="H12" s="34"/>
      <c r="I12" s="88"/>
      <c r="J12" s="100"/>
      <c r="K12" s="88"/>
      <c r="L12" s="32"/>
      <c r="M12" s="46"/>
      <c r="N12" s="46"/>
      <c r="O12" s="91"/>
      <c r="P12" s="76"/>
      <c r="R12" s="2"/>
    </row>
    <row r="13" ht="24.95" customHeight="1" spans="1:18">
      <c r="A13" s="41"/>
      <c r="B13" s="38"/>
      <c r="C13" s="39"/>
      <c r="D13" s="42"/>
      <c r="E13" s="43"/>
      <c r="F13" s="42"/>
      <c r="G13" s="42"/>
      <c r="H13" s="34"/>
      <c r="I13" s="88"/>
      <c r="J13" s="100"/>
      <c r="K13" s="88"/>
      <c r="L13" s="32"/>
      <c r="M13" s="46"/>
      <c r="N13" s="46"/>
      <c r="O13" s="91"/>
      <c r="P13" s="76"/>
      <c r="R13" s="2"/>
    </row>
    <row r="14" ht="24.95" customHeight="1" spans="1:18">
      <c r="A14" s="41"/>
      <c r="B14" s="38"/>
      <c r="C14" s="39"/>
      <c r="D14" s="42"/>
      <c r="E14" s="43"/>
      <c r="F14" s="42"/>
      <c r="G14" s="42"/>
      <c r="H14" s="34"/>
      <c r="I14" s="88"/>
      <c r="J14" s="100"/>
      <c r="K14" s="88"/>
      <c r="L14" s="32"/>
      <c r="M14" s="46"/>
      <c r="N14" s="46"/>
      <c r="O14" s="91"/>
      <c r="P14"/>
      <c r="R14" s="2"/>
    </row>
    <row r="15" ht="24.95" customHeight="1" spans="1:18">
      <c r="A15" s="41"/>
      <c r="B15" s="38"/>
      <c r="C15" s="39"/>
      <c r="D15" s="42"/>
      <c r="E15" s="43"/>
      <c r="F15" s="42"/>
      <c r="G15" s="42"/>
      <c r="H15" s="34"/>
      <c r="I15" s="88"/>
      <c r="J15" s="100"/>
      <c r="K15" s="88"/>
      <c r="L15" s="32"/>
      <c r="M15" s="46"/>
      <c r="N15" s="46"/>
      <c r="O15" s="91"/>
      <c r="P15" s="76"/>
      <c r="R15" s="2"/>
    </row>
    <row r="16" ht="24.95" customHeight="1" spans="1:18">
      <c r="A16" s="41"/>
      <c r="B16" s="38"/>
      <c r="C16" s="39"/>
      <c r="D16" s="42"/>
      <c r="E16" s="43"/>
      <c r="F16" s="42"/>
      <c r="G16" s="42"/>
      <c r="H16" s="34"/>
      <c r="I16" s="88"/>
      <c r="J16" s="100"/>
      <c r="K16" s="88"/>
      <c r="L16" s="32"/>
      <c r="M16" s="46"/>
      <c r="N16" s="46"/>
      <c r="O16" s="91"/>
      <c r="P16" s="76"/>
      <c r="R16" s="2"/>
    </row>
    <row r="17" ht="24.95" customHeight="1" spans="1:18">
      <c r="A17" s="41"/>
      <c r="B17" s="38"/>
      <c r="C17" s="39"/>
      <c r="D17" s="42"/>
      <c r="E17" s="43"/>
      <c r="F17" s="42"/>
      <c r="G17" s="42"/>
      <c r="H17" s="34"/>
      <c r="I17" s="88"/>
      <c r="J17" s="100"/>
      <c r="K17" s="88"/>
      <c r="L17" s="32"/>
      <c r="M17" s="46"/>
      <c r="N17" s="46"/>
      <c r="O17" s="91"/>
      <c r="P17" s="76"/>
      <c r="R17" s="2"/>
    </row>
    <row r="18" ht="24.95" customHeight="1" spans="1:18">
      <c r="A18" s="41"/>
      <c r="B18" s="38"/>
      <c r="C18" s="39"/>
      <c r="D18" s="42"/>
      <c r="E18" s="43"/>
      <c r="F18" s="42"/>
      <c r="G18" s="42"/>
      <c r="H18" s="34"/>
      <c r="I18" s="88"/>
      <c r="J18" s="100"/>
      <c r="K18" s="88"/>
      <c r="L18" s="32"/>
      <c r="M18" s="46"/>
      <c r="N18" s="46"/>
      <c r="O18" s="91"/>
      <c r="P18" s="76"/>
      <c r="R18" s="2"/>
    </row>
    <row r="19" ht="24.95" customHeight="1" spans="1:29">
      <c r="A19" s="41"/>
      <c r="B19" s="38"/>
      <c r="C19" s="39"/>
      <c r="D19" s="42"/>
      <c r="E19" s="43"/>
      <c r="F19" s="42"/>
      <c r="G19" s="42"/>
      <c r="H19" s="34"/>
      <c r="I19" s="88"/>
      <c r="J19" s="100"/>
      <c r="K19" s="88"/>
      <c r="L19" s="32"/>
      <c r="M19" s="46"/>
      <c r="N19" s="46"/>
      <c r="O19" s="91"/>
      <c r="P19" s="76"/>
      <c r="Q19" s="58" t="s">
        <v>40</v>
      </c>
      <c r="R19" s="126" t="s">
        <v>41</v>
      </c>
      <c r="S19" s="126"/>
      <c r="T19" s="126"/>
      <c r="U19" s="126"/>
      <c r="V19" s="126"/>
      <c r="W19" s="126"/>
      <c r="X19" s="127" t="s">
        <v>42</v>
      </c>
      <c r="Y19" s="127"/>
      <c r="Z19" s="127"/>
      <c r="AA19" s="127"/>
      <c r="AB19" s="127"/>
      <c r="AC19" s="140"/>
    </row>
    <row r="20" ht="24.95" customHeight="1" spans="1:16">
      <c r="A20" s="29"/>
      <c r="B20" s="45"/>
      <c r="C20" s="31"/>
      <c r="D20" s="32"/>
      <c r="E20" s="33"/>
      <c r="F20" s="32"/>
      <c r="G20" s="32"/>
      <c r="H20" s="46"/>
      <c r="I20" s="88"/>
      <c r="J20" s="29"/>
      <c r="K20" s="88"/>
      <c r="L20" s="32"/>
      <c r="M20" s="89"/>
      <c r="N20" s="89"/>
      <c r="O20" s="88"/>
      <c r="P20" s="76"/>
    </row>
    <row r="21" ht="24.95" customHeight="1" spans="1:18">
      <c r="A21" s="29"/>
      <c r="B21" s="45"/>
      <c r="C21" s="31"/>
      <c r="D21" s="32"/>
      <c r="E21" s="33"/>
      <c r="F21" s="32"/>
      <c r="G21" s="32"/>
      <c r="H21" s="46"/>
      <c r="I21" s="88"/>
      <c r="J21" s="29"/>
      <c r="K21" s="88"/>
      <c r="L21" s="32"/>
      <c r="M21" s="46"/>
      <c r="N21" s="46"/>
      <c r="O21" s="88"/>
      <c r="P21" s="76"/>
      <c r="Q21" s="128"/>
      <c r="R21" s="128"/>
    </row>
    <row r="22" ht="24.95" customHeight="1" spans="1:16">
      <c r="A22" s="29"/>
      <c r="B22" s="45"/>
      <c r="C22" s="31"/>
      <c r="D22" s="32"/>
      <c r="E22" s="33"/>
      <c r="F22" s="32"/>
      <c r="G22" s="32"/>
      <c r="H22" s="46"/>
      <c r="I22" s="88"/>
      <c r="J22" s="29"/>
      <c r="K22" s="88"/>
      <c r="L22" s="32"/>
      <c r="M22" s="46"/>
      <c r="N22" s="46"/>
      <c r="O22" s="88"/>
      <c r="P22" s="76"/>
    </row>
    <row r="23" ht="24.95" customHeight="1" spans="1:16">
      <c r="A23" s="29"/>
      <c r="B23" s="45"/>
      <c r="C23" s="31"/>
      <c r="D23" s="32"/>
      <c r="E23" s="33"/>
      <c r="F23" s="32"/>
      <c r="G23" s="32"/>
      <c r="H23" s="46"/>
      <c r="I23" s="88"/>
      <c r="J23" s="29"/>
      <c r="K23" s="88"/>
      <c r="L23" s="32"/>
      <c r="M23" s="46"/>
      <c r="N23" s="46"/>
      <c r="O23" s="88"/>
      <c r="P23" s="76"/>
    </row>
    <row r="24" s="151" customFormat="1" ht="24.95" customHeight="1" spans="1:22">
      <c r="A24" s="19" t="s">
        <v>43</v>
      </c>
      <c r="B24" s="19"/>
      <c r="C24" s="152" t="s">
        <v>44</v>
      </c>
      <c r="D24" s="153">
        <f>SUM(D7:D23)</f>
        <v>421000</v>
      </c>
      <c r="E24" s="152" t="s">
        <v>44</v>
      </c>
      <c r="F24" s="153">
        <f>SUM(F7:F23)</f>
        <v>0</v>
      </c>
      <c r="G24" s="153">
        <f>SUM(G7:G23)</f>
        <v>0</v>
      </c>
      <c r="H24" s="152" t="s">
        <v>44</v>
      </c>
      <c r="I24" s="153">
        <f>SUM(I7:I23)</f>
        <v>0</v>
      </c>
      <c r="J24" s="152" t="s">
        <v>44</v>
      </c>
      <c r="K24" s="153">
        <f>SUM(K7:K23)</f>
        <v>0</v>
      </c>
      <c r="L24" s="153"/>
      <c r="M24" s="152" t="s">
        <v>44</v>
      </c>
      <c r="N24" s="152"/>
      <c r="O24" s="153">
        <f>SUM(O7:O23)</f>
        <v>269440</v>
      </c>
      <c r="P24" s="155"/>
      <c r="Q24" s="156">
        <f>D25/C3</f>
        <v>0.0639393563302075</v>
      </c>
      <c r="R24" s="4"/>
      <c r="S24" s="4"/>
      <c r="T24" s="4"/>
      <c r="U24" s="2"/>
      <c r="V24" s="2"/>
    </row>
    <row r="25" ht="26.1" customHeight="1" spans="1:17">
      <c r="A25" s="50" t="s">
        <v>45</v>
      </c>
      <c r="B25" s="50"/>
      <c r="C25" s="29" t="s">
        <v>46</v>
      </c>
      <c r="D25" s="143">
        <f>O7</f>
        <v>269440</v>
      </c>
      <c r="E25" s="143"/>
      <c r="F25" s="143"/>
      <c r="G25" s="143"/>
      <c r="H25" s="110" t="s">
        <v>47</v>
      </c>
      <c r="I25" s="110"/>
      <c r="J25" s="22" t="s">
        <v>48</v>
      </c>
      <c r="K25" s="22"/>
      <c r="L25" s="22"/>
      <c r="M25" s="22"/>
      <c r="N25" s="22"/>
      <c r="O25" s="22"/>
      <c r="P25" s="76"/>
      <c r="Q25" s="132" t="s">
        <v>49</v>
      </c>
    </row>
    <row r="26" ht="26.1" customHeight="1" spans="1:18">
      <c r="A26" s="50"/>
      <c r="B26" s="50"/>
      <c r="C26" s="54" t="s">
        <v>50</v>
      </c>
      <c r="D26" s="144">
        <f>D25</f>
        <v>269440</v>
      </c>
      <c r="E26" s="144"/>
      <c r="F26" s="144"/>
      <c r="G26" s="144"/>
      <c r="H26" s="145"/>
      <c r="I26" s="145"/>
      <c r="J26" s="148" t="s">
        <v>51</v>
      </c>
      <c r="K26" s="149"/>
      <c r="L26" s="149"/>
      <c r="M26" s="149"/>
      <c r="N26" s="149"/>
      <c r="O26" s="150"/>
      <c r="P26" s="76"/>
      <c r="R26" s="2"/>
    </row>
    <row r="27" ht="45" customHeight="1" spans="1:20">
      <c r="A27" s="8" t="s">
        <v>52</v>
      </c>
      <c r="B27" s="16"/>
      <c r="C27" s="58" t="s">
        <v>40</v>
      </c>
      <c r="D27" s="59" t="s">
        <v>17</v>
      </c>
      <c r="E27" s="59"/>
      <c r="F27" s="59"/>
      <c r="G27" s="59"/>
      <c r="H27" s="59"/>
      <c r="I27" s="59"/>
      <c r="J27" s="59" t="s">
        <v>53</v>
      </c>
      <c r="K27" s="59"/>
      <c r="L27" s="59"/>
      <c r="M27" s="59"/>
      <c r="N27" s="59"/>
      <c r="O27" s="111"/>
      <c r="P27" s="76"/>
      <c r="R27" s="133"/>
      <c r="S27" s="134"/>
      <c r="T27" s="134"/>
    </row>
    <row r="28" ht="45" customHeight="1" spans="1:16">
      <c r="A28" s="19" t="s">
        <v>54</v>
      </c>
      <c r="B28" s="19"/>
      <c r="C28" s="60" t="s">
        <v>55</v>
      </c>
      <c r="D28" s="61"/>
      <c r="E28" s="61"/>
      <c r="F28" s="61"/>
      <c r="G28" s="61"/>
      <c r="H28" s="61"/>
      <c r="I28" s="61"/>
      <c r="J28" s="112"/>
      <c r="K28" s="112"/>
      <c r="L28" s="112"/>
      <c r="M28" s="112"/>
      <c r="N28" s="112"/>
      <c r="O28" s="113"/>
      <c r="P28" s="76"/>
    </row>
    <row r="29" ht="45" customHeight="1" spans="1:16">
      <c r="A29" s="19" t="s">
        <v>56</v>
      </c>
      <c r="B29" s="19"/>
      <c r="C29" s="62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114"/>
      <c r="P29" s="76"/>
    </row>
    <row r="30" ht="45" customHeight="1" spans="1:20">
      <c r="A30" s="19" t="s">
        <v>57</v>
      </c>
      <c r="B30" s="19"/>
      <c r="C30" s="64" t="s">
        <v>58</v>
      </c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115"/>
      <c r="P30" s="76"/>
      <c r="T30" s="133"/>
    </row>
    <row r="31" ht="42" customHeight="1" spans="1:16">
      <c r="A31" s="19" t="s">
        <v>59</v>
      </c>
      <c r="B31" s="1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76"/>
    </row>
    <row r="35" spans="2:22">
      <c r="B35" s="2"/>
      <c r="D35" s="2"/>
      <c r="E35" s="2"/>
      <c r="F35" s="2"/>
      <c r="G35" s="2"/>
      <c r="I35" s="2"/>
      <c r="K35" s="2"/>
      <c r="L35" s="2"/>
      <c r="O35" s="2"/>
      <c r="Q35" s="4"/>
      <c r="U35" s="4"/>
      <c r="V35" s="4"/>
    </row>
    <row r="36" s="4" customFormat="1"/>
    <row r="37" s="4" customFormat="1"/>
    <row r="38" s="4" customFormat="1" spans="2:22">
      <c r="B38"/>
      <c r="Q38" s="2"/>
      <c r="U38" s="2"/>
      <c r="V38" s="2"/>
    </row>
  </sheetData>
  <mergeCells count="43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R19:W19"/>
    <mergeCell ref="X19:AC19"/>
    <mergeCell ref="A24:B24"/>
    <mergeCell ref="D25:G25"/>
    <mergeCell ref="J25:O25"/>
    <mergeCell ref="D26:G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O31"/>
    <mergeCell ref="A5:A6"/>
    <mergeCell ref="A25:B26"/>
    <mergeCell ref="H25:I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8"/>
  <sheetViews>
    <sheetView topLeftCell="A10" workbookViewId="0">
      <selection activeCell="A8" sqref="$A8:$XFD10"/>
    </sheetView>
  </sheetViews>
  <sheetFormatPr defaultColWidth="9" defaultRowHeight="13.5"/>
  <cols>
    <col min="1" max="1" width="3.625" style="2" customWidth="1"/>
    <col min="2" max="2" width="6.625" style="5" customWidth="1"/>
    <col min="3" max="3" width="3.625" style="2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2" customWidth="1"/>
    <col min="9" max="9" width="9.75" style="6" customWidth="1"/>
    <col min="10" max="10" width="4.125" style="2" customWidth="1"/>
    <col min="11" max="11" width="7.125" style="6" customWidth="1"/>
    <col min="12" max="12" width="11.25" style="6" customWidth="1"/>
    <col min="13" max="14" width="5.5" style="2" customWidth="1"/>
    <col min="15" max="15" width="9.25" style="6" customWidth="1"/>
    <col min="16" max="16" width="11.125" style="2" customWidth="1"/>
    <col min="17" max="17" width="10.5" style="2" customWidth="1"/>
    <col min="18" max="18" width="6.25" style="4" customWidth="1"/>
    <col min="19" max="19" width="8.625" style="4" customWidth="1"/>
    <col min="20" max="20" width="23.75" style="4" customWidth="1"/>
    <col min="21" max="21" width="10.5" style="2" customWidth="1"/>
    <col min="22" max="22" width="11.875" style="2" customWidth="1"/>
    <col min="23" max="24" width="9" style="2"/>
    <col min="25" max="25" width="11.125" style="2" customWidth="1"/>
    <col min="26" max="26" width="11.25" style="2" customWidth="1"/>
    <col min="27" max="27" width="27" style="2" customWidth="1"/>
    <col min="28" max="28" width="21.375" style="2" customWidth="1"/>
    <col min="29" max="32" width="9" style="2"/>
    <col min="33" max="33" width="14.75" style="2" customWidth="1"/>
    <col min="34" max="16384" width="9" style="2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7"/>
      <c r="Q1" s="30" t="s">
        <v>1</v>
      </c>
    </row>
    <row r="2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68"/>
      <c r="L2" s="16" t="s">
        <v>4</v>
      </c>
      <c r="M2" s="18"/>
      <c r="N2" s="69" t="s">
        <v>5</v>
      </c>
      <c r="O2" s="70"/>
      <c r="P2" s="71"/>
      <c r="Q2" s="71"/>
      <c r="R2" s="116"/>
      <c r="S2" s="116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</row>
    <row r="3" ht="24.95" customHeight="1" spans="1:36">
      <c r="A3" s="8" t="s">
        <v>6</v>
      </c>
      <c r="B3" s="8"/>
      <c r="C3" s="11">
        <v>4213993</v>
      </c>
      <c r="D3" s="12"/>
      <c r="E3" s="12"/>
      <c r="F3" s="13"/>
      <c r="G3" s="14" t="s">
        <v>7</v>
      </c>
      <c r="H3" s="15" t="s">
        <v>8</v>
      </c>
      <c r="I3" s="72"/>
      <c r="J3" s="72"/>
      <c r="K3" s="73"/>
      <c r="L3" s="8" t="s">
        <v>9</v>
      </c>
      <c r="M3" s="8"/>
      <c r="N3" s="74" t="s">
        <v>10</v>
      </c>
      <c r="O3" s="75"/>
      <c r="P3" s="76"/>
      <c r="Q3" s="117" t="s">
        <v>5</v>
      </c>
      <c r="R3" s="118">
        <v>114</v>
      </c>
      <c r="S3" s="118">
        <v>4731</v>
      </c>
      <c r="T3" s="119" t="s">
        <v>11</v>
      </c>
      <c r="U3" s="120" t="s">
        <v>8</v>
      </c>
      <c r="V3" s="121">
        <v>4213993</v>
      </c>
      <c r="W3" s="122" t="s">
        <v>12</v>
      </c>
      <c r="X3" s="123" t="s">
        <v>13</v>
      </c>
      <c r="Y3" s="135" t="s">
        <v>14</v>
      </c>
      <c r="Z3" s="136" t="s">
        <v>15</v>
      </c>
      <c r="AA3" s="136" t="s">
        <v>16</v>
      </c>
      <c r="AB3" s="137" t="s">
        <v>17</v>
      </c>
      <c r="AC3" s="138" t="s">
        <v>18</v>
      </c>
      <c r="AD3" s="139"/>
      <c r="AE3" s="76"/>
      <c r="AF3" s="76"/>
      <c r="AG3" s="76"/>
      <c r="AH3" s="76"/>
      <c r="AI3" s="76"/>
      <c r="AJ3" s="76"/>
    </row>
    <row r="4" ht="24.95" customHeight="1" spans="1:20">
      <c r="A4" s="8" t="s">
        <v>19</v>
      </c>
      <c r="B4" s="8"/>
      <c r="C4" s="16"/>
      <c r="D4" s="17"/>
      <c r="E4" s="17"/>
      <c r="F4" s="18"/>
      <c r="G4" s="14" t="s">
        <v>20</v>
      </c>
      <c r="H4" s="11"/>
      <c r="I4" s="12"/>
      <c r="J4" s="12"/>
      <c r="K4" s="13"/>
      <c r="L4" s="8" t="s">
        <v>21</v>
      </c>
      <c r="M4" s="8"/>
      <c r="N4" s="77">
        <v>4731</v>
      </c>
      <c r="O4" s="78"/>
      <c r="P4" s="76"/>
      <c r="Q4" s="124"/>
      <c r="R4" s="2"/>
      <c r="S4" s="2"/>
      <c r="T4" s="2"/>
    </row>
    <row r="5" ht="24.95" customHeight="1" spans="1:16">
      <c r="A5" s="19" t="s">
        <v>22</v>
      </c>
      <c r="B5" s="19" t="s">
        <v>23</v>
      </c>
      <c r="C5" s="19"/>
      <c r="D5" s="19"/>
      <c r="E5" s="19" t="s">
        <v>24</v>
      </c>
      <c r="F5" s="19"/>
      <c r="G5" s="20" t="s">
        <v>25</v>
      </c>
      <c r="H5" s="19" t="s">
        <v>26</v>
      </c>
      <c r="I5" s="19"/>
      <c r="J5" s="19" t="s">
        <v>27</v>
      </c>
      <c r="K5" s="19"/>
      <c r="L5" s="19" t="s">
        <v>28</v>
      </c>
      <c r="M5" s="19"/>
      <c r="N5" s="79" t="s">
        <v>29</v>
      </c>
      <c r="O5" s="79"/>
      <c r="P5" s="76"/>
    </row>
    <row r="6" ht="24.95" customHeight="1" spans="1:18">
      <c r="A6" s="19"/>
      <c r="B6" s="21" t="s">
        <v>30</v>
      </c>
      <c r="C6" s="19" t="s">
        <v>31</v>
      </c>
      <c r="D6" s="20" t="s">
        <v>32</v>
      </c>
      <c r="E6" s="21" t="s">
        <v>30</v>
      </c>
      <c r="F6" s="20" t="s">
        <v>32</v>
      </c>
      <c r="G6" s="20" t="s">
        <v>32</v>
      </c>
      <c r="H6" s="19" t="s">
        <v>33</v>
      </c>
      <c r="I6" s="20" t="s">
        <v>32</v>
      </c>
      <c r="J6" s="19" t="s">
        <v>34</v>
      </c>
      <c r="K6" s="80" t="s">
        <v>32</v>
      </c>
      <c r="L6" s="20" t="s">
        <v>32</v>
      </c>
      <c r="M6" s="19" t="s">
        <v>35</v>
      </c>
      <c r="N6" s="79" t="s">
        <v>36</v>
      </c>
      <c r="O6" s="79" t="s">
        <v>32</v>
      </c>
      <c r="P6" s="76"/>
      <c r="R6" s="2"/>
    </row>
    <row r="7" s="1" customFormat="1" ht="49.5" customHeight="1" spans="1:20">
      <c r="A7" s="22">
        <v>1</v>
      </c>
      <c r="B7" s="23">
        <v>42760</v>
      </c>
      <c r="C7" s="24" t="s">
        <v>37</v>
      </c>
      <c r="D7" s="25">
        <v>421000</v>
      </c>
      <c r="E7" s="26"/>
      <c r="F7" s="25"/>
      <c r="G7" s="25"/>
      <c r="H7" s="28"/>
      <c r="I7" s="81"/>
      <c r="J7" s="82" t="s">
        <v>38</v>
      </c>
      <c r="K7" s="81"/>
      <c r="L7" s="83">
        <v>151560</v>
      </c>
      <c r="M7" s="84" t="s">
        <v>39</v>
      </c>
      <c r="N7" s="85"/>
      <c r="O7" s="86">
        <f>ROUNDUP(D7-I7-K7-L7,2)</f>
        <v>269440</v>
      </c>
      <c r="P7" s="87"/>
      <c r="S7" s="125"/>
      <c r="T7" s="125"/>
    </row>
    <row r="8" ht="24.95" customHeight="1" spans="1:18">
      <c r="A8" s="29"/>
      <c r="B8" s="30" t="s">
        <v>1</v>
      </c>
      <c r="C8" s="31"/>
      <c r="D8" s="32"/>
      <c r="E8" s="33"/>
      <c r="F8" s="32"/>
      <c r="G8" s="32"/>
      <c r="H8" s="34"/>
      <c r="I8" s="88"/>
      <c r="J8" s="29"/>
      <c r="K8" s="88"/>
      <c r="L8" s="32"/>
      <c r="M8" s="89"/>
      <c r="N8" s="90"/>
      <c r="O8" s="91"/>
      <c r="P8" s="76"/>
      <c r="R8" s="2"/>
    </row>
    <row r="9" ht="39" customHeight="1" spans="1:18">
      <c r="A9" s="141">
        <v>2</v>
      </c>
      <c r="B9" s="38">
        <v>43008</v>
      </c>
      <c r="C9" s="39" t="s">
        <v>37</v>
      </c>
      <c r="D9" s="32">
        <v>2528756</v>
      </c>
      <c r="E9" s="43"/>
      <c r="F9" s="42"/>
      <c r="G9" s="42"/>
      <c r="H9" s="34"/>
      <c r="I9" s="88"/>
      <c r="J9" s="101" t="s">
        <v>38</v>
      </c>
      <c r="K9" s="102">
        <v>0</v>
      </c>
      <c r="L9" s="32">
        <v>1000</v>
      </c>
      <c r="M9" s="146"/>
      <c r="N9" s="46"/>
      <c r="O9" s="147">
        <v>1000000</v>
      </c>
      <c r="P9" s="76"/>
      <c r="R9" s="2"/>
    </row>
    <row r="10" ht="28" customHeight="1" spans="1:18">
      <c r="A10" s="37"/>
      <c r="B10" s="38"/>
      <c r="C10" s="39"/>
      <c r="D10" s="42"/>
      <c r="E10" s="43"/>
      <c r="F10" s="42"/>
      <c r="G10" s="42"/>
      <c r="H10" s="142" t="s">
        <v>60</v>
      </c>
      <c r="I10" s="88"/>
      <c r="J10" s="100"/>
      <c r="K10" s="88"/>
      <c r="L10" s="83">
        <f>D9-L9-O9</f>
        <v>1527756</v>
      </c>
      <c r="M10" s="97" t="s">
        <v>61</v>
      </c>
      <c r="N10" s="46"/>
      <c r="O10" s="99"/>
      <c r="P10" s="76"/>
      <c r="R10" s="2"/>
    </row>
    <row r="11" ht="20" customHeight="1" spans="1:18">
      <c r="A11" s="41"/>
      <c r="B11" s="38"/>
      <c r="C11" s="39"/>
      <c r="D11" s="42"/>
      <c r="E11" s="43"/>
      <c r="F11" s="42"/>
      <c r="G11" s="42"/>
      <c r="H11" s="34"/>
      <c r="I11" s="88"/>
      <c r="J11" s="100"/>
      <c r="K11" s="88"/>
      <c r="L11" s="32"/>
      <c r="M11" s="46"/>
      <c r="N11" s="46"/>
      <c r="O11" s="91"/>
      <c r="P11" s="76"/>
      <c r="R11" s="2"/>
    </row>
    <row r="12" ht="20" customHeight="1" spans="1:18">
      <c r="A12" s="41"/>
      <c r="B12" s="38"/>
      <c r="C12" s="39"/>
      <c r="D12" s="42"/>
      <c r="E12" s="43"/>
      <c r="F12" s="42"/>
      <c r="G12" s="42"/>
      <c r="H12" s="34"/>
      <c r="I12" s="88"/>
      <c r="J12" s="100"/>
      <c r="K12" s="88"/>
      <c r="L12" s="32"/>
      <c r="M12" s="46"/>
      <c r="N12" s="46"/>
      <c r="O12" s="91"/>
      <c r="P12" s="76"/>
      <c r="R12" s="2"/>
    </row>
    <row r="13" ht="20" customHeight="1" spans="1:18">
      <c r="A13" s="41"/>
      <c r="B13" s="38"/>
      <c r="C13" s="39"/>
      <c r="D13" s="42"/>
      <c r="E13" s="43"/>
      <c r="F13" s="42"/>
      <c r="G13" s="42"/>
      <c r="H13" s="34"/>
      <c r="I13" s="88"/>
      <c r="J13" s="100"/>
      <c r="K13" s="88"/>
      <c r="L13" s="32"/>
      <c r="M13" s="46"/>
      <c r="N13" s="46"/>
      <c r="O13" s="91"/>
      <c r="P13" s="76"/>
      <c r="R13" s="2"/>
    </row>
    <row r="14" ht="20" customHeight="1" spans="1:18">
      <c r="A14" s="41"/>
      <c r="B14" s="38"/>
      <c r="C14" s="39"/>
      <c r="D14" s="42"/>
      <c r="E14" s="43"/>
      <c r="F14" s="42"/>
      <c r="G14" s="42"/>
      <c r="H14" s="34"/>
      <c r="I14" s="88"/>
      <c r="J14" s="100"/>
      <c r="K14" s="88"/>
      <c r="L14" s="32"/>
      <c r="M14" s="46"/>
      <c r="N14" s="46"/>
      <c r="O14" s="91"/>
      <c r="P14"/>
      <c r="R14" s="2"/>
    </row>
    <row r="15" ht="20" customHeight="1" spans="1:18">
      <c r="A15" s="41"/>
      <c r="B15" s="38"/>
      <c r="C15" s="39"/>
      <c r="D15" s="42"/>
      <c r="E15" s="43"/>
      <c r="F15" s="42"/>
      <c r="G15" s="42"/>
      <c r="H15" s="34"/>
      <c r="I15" s="88"/>
      <c r="J15" s="100"/>
      <c r="K15" s="88"/>
      <c r="L15" s="32"/>
      <c r="M15" s="46"/>
      <c r="N15" s="46"/>
      <c r="O15" s="91"/>
      <c r="P15" s="76"/>
      <c r="R15" s="2"/>
    </row>
    <row r="16" ht="20" customHeight="1" spans="1:18">
      <c r="A16" s="41"/>
      <c r="B16" s="38"/>
      <c r="C16" s="39"/>
      <c r="D16" s="42"/>
      <c r="E16" s="43"/>
      <c r="F16" s="42"/>
      <c r="G16" s="42"/>
      <c r="H16" s="34"/>
      <c r="I16" s="88"/>
      <c r="J16" s="100"/>
      <c r="K16" s="88"/>
      <c r="L16" s="32"/>
      <c r="M16" s="46"/>
      <c r="N16" s="46"/>
      <c r="O16" s="91"/>
      <c r="P16" s="76"/>
      <c r="R16" s="2"/>
    </row>
    <row r="17" ht="20" customHeight="1" spans="1:18">
      <c r="A17" s="41"/>
      <c r="B17" s="38"/>
      <c r="C17" s="39"/>
      <c r="D17" s="42"/>
      <c r="E17" s="43"/>
      <c r="F17" s="42"/>
      <c r="G17" s="42"/>
      <c r="H17" s="34"/>
      <c r="I17" s="88"/>
      <c r="J17" s="100"/>
      <c r="K17" s="88"/>
      <c r="L17" s="32"/>
      <c r="M17" s="46"/>
      <c r="N17" s="46"/>
      <c r="O17" s="91"/>
      <c r="P17" s="76"/>
      <c r="R17" s="2"/>
    </row>
    <row r="18" ht="20" customHeight="1" spans="1:18">
      <c r="A18" s="41"/>
      <c r="B18" s="38"/>
      <c r="C18" s="39"/>
      <c r="D18" s="42"/>
      <c r="E18" s="43"/>
      <c r="F18" s="42"/>
      <c r="G18" s="42"/>
      <c r="H18" s="34"/>
      <c r="I18" s="88"/>
      <c r="J18" s="100"/>
      <c r="K18" s="88"/>
      <c r="L18" s="32"/>
      <c r="M18" s="46"/>
      <c r="N18" s="46"/>
      <c r="O18" s="91"/>
      <c r="P18" s="76"/>
      <c r="R18" s="2"/>
    </row>
    <row r="19" ht="20" customHeight="1" spans="1:29">
      <c r="A19" s="41"/>
      <c r="B19" s="38"/>
      <c r="C19" s="39"/>
      <c r="D19" s="42"/>
      <c r="E19" s="43"/>
      <c r="F19" s="42"/>
      <c r="G19" s="42"/>
      <c r="H19" s="34"/>
      <c r="I19" s="88"/>
      <c r="J19" s="100"/>
      <c r="K19" s="88"/>
      <c r="L19" s="32"/>
      <c r="M19" s="46"/>
      <c r="N19" s="46"/>
      <c r="O19" s="91"/>
      <c r="P19" s="76"/>
      <c r="Q19" s="58" t="s">
        <v>40</v>
      </c>
      <c r="R19" s="126" t="s">
        <v>41</v>
      </c>
      <c r="S19" s="126"/>
      <c r="T19" s="126"/>
      <c r="U19" s="126"/>
      <c r="V19" s="126"/>
      <c r="W19" s="126"/>
      <c r="X19" s="127" t="s">
        <v>42</v>
      </c>
      <c r="Y19" s="127"/>
      <c r="Z19" s="127"/>
      <c r="AA19" s="127"/>
      <c r="AB19" s="127"/>
      <c r="AC19" s="140"/>
    </row>
    <row r="20" ht="20" customHeight="1" spans="1:16">
      <c r="A20" s="29"/>
      <c r="B20" s="45"/>
      <c r="C20" s="31"/>
      <c r="D20" s="32"/>
      <c r="E20" s="33"/>
      <c r="F20" s="32"/>
      <c r="G20" s="32"/>
      <c r="H20" s="46"/>
      <c r="I20" s="88"/>
      <c r="J20" s="29"/>
      <c r="K20" s="88"/>
      <c r="L20" s="32"/>
      <c r="M20" s="89"/>
      <c r="N20" s="89"/>
      <c r="O20" s="88"/>
      <c r="P20" s="76"/>
    </row>
    <row r="21" ht="20" customHeight="1" spans="1:18">
      <c r="A21" s="29"/>
      <c r="B21" s="45"/>
      <c r="C21" s="31"/>
      <c r="D21" s="32"/>
      <c r="E21" s="33"/>
      <c r="F21" s="32"/>
      <c r="G21" s="32"/>
      <c r="H21" s="46"/>
      <c r="I21" s="88"/>
      <c r="J21" s="29"/>
      <c r="K21" s="88"/>
      <c r="L21" s="32"/>
      <c r="M21" s="46"/>
      <c r="N21" s="46"/>
      <c r="O21" s="88"/>
      <c r="P21" s="76"/>
      <c r="Q21" s="128"/>
      <c r="R21" s="128"/>
    </row>
    <row r="22" ht="20" customHeight="1" spans="1:16">
      <c r="A22" s="29"/>
      <c r="B22" s="45"/>
      <c r="C22" s="31"/>
      <c r="D22" s="32"/>
      <c r="E22" s="33"/>
      <c r="F22" s="32"/>
      <c r="G22" s="32"/>
      <c r="H22" s="46"/>
      <c r="I22" s="88"/>
      <c r="J22" s="29"/>
      <c r="K22" s="88"/>
      <c r="L22" s="32"/>
      <c r="M22" s="46"/>
      <c r="N22" s="46"/>
      <c r="O22" s="88"/>
      <c r="P22" s="76"/>
    </row>
    <row r="23" ht="20" customHeight="1" spans="1:16">
      <c r="A23" s="29"/>
      <c r="B23" s="45"/>
      <c r="C23" s="31"/>
      <c r="D23" s="32"/>
      <c r="E23" s="33"/>
      <c r="F23" s="32"/>
      <c r="G23" s="32"/>
      <c r="H23" s="46"/>
      <c r="I23" s="88"/>
      <c r="J23" s="29"/>
      <c r="K23" s="88"/>
      <c r="L23" s="32"/>
      <c r="M23" s="46"/>
      <c r="N23" s="46"/>
      <c r="O23" s="88"/>
      <c r="P23" s="76"/>
    </row>
    <row r="24" s="3" customFormat="1" ht="24.95" customHeight="1" spans="1:22">
      <c r="A24" s="47" t="s">
        <v>43</v>
      </c>
      <c r="B24" s="47"/>
      <c r="C24" s="48" t="s">
        <v>44</v>
      </c>
      <c r="D24" s="49">
        <f t="shared" ref="D24:G24" si="0">SUM(D7:D23)</f>
        <v>2949756</v>
      </c>
      <c r="E24" s="48" t="s">
        <v>44</v>
      </c>
      <c r="F24" s="49">
        <f t="shared" si="0"/>
        <v>0</v>
      </c>
      <c r="G24" s="49">
        <f t="shared" si="0"/>
        <v>0</v>
      </c>
      <c r="H24" s="48" t="s">
        <v>44</v>
      </c>
      <c r="I24" s="49">
        <f>SUM(I7:I23)</f>
        <v>0</v>
      </c>
      <c r="J24" s="48" t="s">
        <v>44</v>
      </c>
      <c r="K24" s="49">
        <f>SUM(K7:K23)</f>
        <v>0</v>
      </c>
      <c r="L24" s="49">
        <f>SUM(L7:L23)</f>
        <v>1680316</v>
      </c>
      <c r="M24" s="48" t="s">
        <v>44</v>
      </c>
      <c r="N24" s="48"/>
      <c r="O24" s="49">
        <f>SUM(O7:O23)</f>
        <v>1269440</v>
      </c>
      <c r="P24" s="109"/>
      <c r="Q24" s="129">
        <f>D25/C3</f>
        <v>0.237304618208905</v>
      </c>
      <c r="R24" s="130"/>
      <c r="S24" s="130"/>
      <c r="T24" s="130"/>
      <c r="U24" s="131"/>
      <c r="V24" s="131"/>
    </row>
    <row r="25" ht="26.1" customHeight="1" spans="1:17">
      <c r="A25" s="50" t="s">
        <v>45</v>
      </c>
      <c r="B25" s="50"/>
      <c r="C25" s="29" t="s">
        <v>46</v>
      </c>
      <c r="D25" s="143">
        <f>O9</f>
        <v>1000000</v>
      </c>
      <c r="E25" s="143"/>
      <c r="F25" s="143"/>
      <c r="G25" s="143"/>
      <c r="H25" s="110" t="s">
        <v>47</v>
      </c>
      <c r="I25" s="110"/>
      <c r="J25" s="22" t="s">
        <v>48</v>
      </c>
      <c r="K25" s="22"/>
      <c r="L25" s="22"/>
      <c r="M25" s="22"/>
      <c r="N25" s="22"/>
      <c r="O25" s="22"/>
      <c r="P25" s="76"/>
      <c r="Q25" s="132" t="s">
        <v>49</v>
      </c>
    </row>
    <row r="26" ht="26.1" customHeight="1" spans="1:18">
      <c r="A26" s="50"/>
      <c r="B26" s="50"/>
      <c r="C26" s="54" t="s">
        <v>50</v>
      </c>
      <c r="D26" s="144">
        <f>D25</f>
        <v>1000000</v>
      </c>
      <c r="E26" s="144"/>
      <c r="F26" s="144"/>
      <c r="G26" s="144"/>
      <c r="H26" s="145"/>
      <c r="I26" s="145"/>
      <c r="J26" s="148" t="s">
        <v>51</v>
      </c>
      <c r="K26" s="149"/>
      <c r="L26" s="149"/>
      <c r="M26" s="149"/>
      <c r="N26" s="149"/>
      <c r="O26" s="150"/>
      <c r="P26" s="76"/>
      <c r="R26" s="2"/>
    </row>
    <row r="27" ht="45" customHeight="1" spans="1:20">
      <c r="A27" s="8" t="s">
        <v>52</v>
      </c>
      <c r="B27" s="16"/>
      <c r="C27" s="58" t="s">
        <v>40</v>
      </c>
      <c r="D27" s="59" t="s">
        <v>17</v>
      </c>
      <c r="E27" s="59"/>
      <c r="F27" s="59"/>
      <c r="G27" s="59"/>
      <c r="H27" s="59"/>
      <c r="I27" s="59"/>
      <c r="J27" s="59" t="s">
        <v>62</v>
      </c>
      <c r="K27" s="59"/>
      <c r="L27" s="59"/>
      <c r="M27" s="59"/>
      <c r="N27" s="59"/>
      <c r="O27" s="111"/>
      <c r="P27" s="76"/>
      <c r="R27" s="133"/>
      <c r="S27" s="134"/>
      <c r="T27" s="134"/>
    </row>
    <row r="28" ht="45" customHeight="1" spans="1:16">
      <c r="A28" s="19" t="s">
        <v>54</v>
      </c>
      <c r="B28" s="19"/>
      <c r="C28" s="60" t="s">
        <v>55</v>
      </c>
      <c r="D28" s="61"/>
      <c r="E28" s="61"/>
      <c r="F28" s="61"/>
      <c r="G28" s="61"/>
      <c r="H28" s="61"/>
      <c r="I28" s="61"/>
      <c r="J28" s="112"/>
      <c r="K28" s="112"/>
      <c r="L28" s="112"/>
      <c r="M28" s="112"/>
      <c r="N28" s="112"/>
      <c r="O28" s="113"/>
      <c r="P28" s="76"/>
    </row>
    <row r="29" ht="45" customHeight="1" spans="1:16">
      <c r="A29" s="19" t="s">
        <v>56</v>
      </c>
      <c r="B29" s="19"/>
      <c r="C29" s="62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114"/>
      <c r="P29" s="76"/>
    </row>
    <row r="30" ht="45" customHeight="1" spans="1:20">
      <c r="A30" s="19" t="s">
        <v>57</v>
      </c>
      <c r="B30" s="19"/>
      <c r="C30" s="64" t="s">
        <v>58</v>
      </c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115"/>
      <c r="P30" s="76"/>
      <c r="T30" s="133"/>
    </row>
    <row r="31" ht="42" customHeight="1" spans="1:16">
      <c r="A31" s="19" t="s">
        <v>59</v>
      </c>
      <c r="B31" s="1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76"/>
    </row>
    <row r="35" spans="2:22">
      <c r="B35" s="2"/>
      <c r="D35" s="2"/>
      <c r="E35" s="2"/>
      <c r="F35" s="2"/>
      <c r="G35" s="2"/>
      <c r="I35" s="2"/>
      <c r="K35" s="2"/>
      <c r="L35" s="2"/>
      <c r="O35" s="2"/>
      <c r="Q35" s="4"/>
      <c r="U35" s="4"/>
      <c r="V35" s="4"/>
    </row>
    <row r="36" s="4" customFormat="1"/>
    <row r="37" s="4" customFormat="1"/>
    <row r="38" s="4" customFormat="1" spans="2:22">
      <c r="B38"/>
      <c r="Q38" s="2"/>
      <c r="U38" s="2"/>
      <c r="V38" s="2"/>
    </row>
  </sheetData>
  <mergeCells count="45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R19:W19"/>
    <mergeCell ref="X19:AC19"/>
    <mergeCell ref="A24:B24"/>
    <mergeCell ref="D25:G25"/>
    <mergeCell ref="J25:O25"/>
    <mergeCell ref="D26:G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O31"/>
    <mergeCell ref="A5:A6"/>
    <mergeCell ref="A9:A10"/>
    <mergeCell ref="O9:O10"/>
    <mergeCell ref="A25:B26"/>
    <mergeCell ref="H25:I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8"/>
  <sheetViews>
    <sheetView tabSelected="1" topLeftCell="A10" workbookViewId="0">
      <selection activeCell="O24" sqref="O24"/>
    </sheetView>
  </sheetViews>
  <sheetFormatPr defaultColWidth="9" defaultRowHeight="13.5"/>
  <cols>
    <col min="1" max="1" width="3.625" style="2" customWidth="1"/>
    <col min="2" max="2" width="6.625" style="5" customWidth="1"/>
    <col min="3" max="3" width="3.625" style="2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2" customWidth="1"/>
    <col min="9" max="9" width="9.75" style="6" customWidth="1"/>
    <col min="10" max="10" width="4.125" style="2" customWidth="1"/>
    <col min="11" max="11" width="7.875" style="6" customWidth="1"/>
    <col min="12" max="12" width="11.25" style="6" customWidth="1"/>
    <col min="13" max="14" width="5.5" style="2" customWidth="1"/>
    <col min="15" max="15" width="16.625" style="6" customWidth="1"/>
    <col min="16" max="16" width="11.125" style="2" customWidth="1"/>
    <col min="17" max="17" width="10.5" style="2" customWidth="1"/>
    <col min="18" max="18" width="6.25" style="4" customWidth="1"/>
    <col min="19" max="19" width="8.625" style="4" customWidth="1"/>
    <col min="20" max="20" width="23.75" style="4" customWidth="1"/>
    <col min="21" max="21" width="10.5" style="2" customWidth="1"/>
    <col min="22" max="22" width="11.875" style="2" customWidth="1"/>
    <col min="23" max="24" width="9" style="2"/>
    <col min="25" max="25" width="11.125" style="2" customWidth="1"/>
    <col min="26" max="26" width="11.25" style="2" customWidth="1"/>
    <col min="27" max="27" width="27" style="2" customWidth="1"/>
    <col min="28" max="28" width="21.375" style="2" customWidth="1"/>
    <col min="29" max="32" width="9" style="2"/>
    <col min="33" max="33" width="14.75" style="2" customWidth="1"/>
    <col min="34" max="16384" width="9" style="2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7"/>
      <c r="Q1" s="30" t="s">
        <v>1</v>
      </c>
    </row>
    <row r="2" ht="24.95" customHeight="1" spans="1:36">
      <c r="A2" s="8" t="s">
        <v>2</v>
      </c>
      <c r="B2" s="8"/>
      <c r="C2" s="9" t="s">
        <v>63</v>
      </c>
      <c r="D2" s="10"/>
      <c r="E2" s="10"/>
      <c r="F2" s="10"/>
      <c r="G2" s="10"/>
      <c r="H2" s="10"/>
      <c r="I2" s="10"/>
      <c r="J2" s="10"/>
      <c r="K2" s="68"/>
      <c r="L2" s="16" t="s">
        <v>4</v>
      </c>
      <c r="M2" s="18"/>
      <c r="N2" s="69" t="s">
        <v>5</v>
      </c>
      <c r="O2" s="70"/>
      <c r="P2" s="71"/>
      <c r="Q2" s="71"/>
      <c r="R2" s="116"/>
      <c r="S2" s="116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</row>
    <row r="3" ht="24.95" customHeight="1" spans="1:36">
      <c r="A3" s="8" t="s">
        <v>6</v>
      </c>
      <c r="B3" s="8"/>
      <c r="C3" s="11">
        <v>4213993</v>
      </c>
      <c r="D3" s="12"/>
      <c r="E3" s="12"/>
      <c r="F3" s="13"/>
      <c r="G3" s="14" t="s">
        <v>7</v>
      </c>
      <c r="H3" s="15" t="s">
        <v>8</v>
      </c>
      <c r="I3" s="72"/>
      <c r="J3" s="72"/>
      <c r="K3" s="73"/>
      <c r="L3" s="8" t="s">
        <v>9</v>
      </c>
      <c r="M3" s="8"/>
      <c r="N3" s="74" t="s">
        <v>10</v>
      </c>
      <c r="O3" s="75"/>
      <c r="P3" s="76"/>
      <c r="Q3" s="117" t="s">
        <v>5</v>
      </c>
      <c r="R3" s="118">
        <v>114</v>
      </c>
      <c r="S3" s="118">
        <v>4731</v>
      </c>
      <c r="T3" s="119" t="s">
        <v>11</v>
      </c>
      <c r="U3" s="120" t="s">
        <v>8</v>
      </c>
      <c r="V3" s="121">
        <v>4213993</v>
      </c>
      <c r="W3" s="122" t="s">
        <v>12</v>
      </c>
      <c r="X3" s="123" t="s">
        <v>13</v>
      </c>
      <c r="Y3" s="135" t="s">
        <v>14</v>
      </c>
      <c r="Z3" s="136" t="s">
        <v>15</v>
      </c>
      <c r="AA3" s="136" t="s">
        <v>16</v>
      </c>
      <c r="AB3" s="137" t="s">
        <v>17</v>
      </c>
      <c r="AC3" s="138" t="s">
        <v>18</v>
      </c>
      <c r="AD3" s="139"/>
      <c r="AE3" s="76"/>
      <c r="AF3" s="76"/>
      <c r="AG3" s="76"/>
      <c r="AH3" s="76"/>
      <c r="AI3" s="76"/>
      <c r="AJ3" s="76"/>
    </row>
    <row r="4" ht="24.95" customHeight="1" spans="1:20">
      <c r="A4" s="8" t="s">
        <v>19</v>
      </c>
      <c r="B4" s="8"/>
      <c r="C4" s="16"/>
      <c r="D4" s="17"/>
      <c r="E4" s="17"/>
      <c r="F4" s="18"/>
      <c r="G4" s="14" t="s">
        <v>20</v>
      </c>
      <c r="H4" s="11"/>
      <c r="I4" s="12"/>
      <c r="J4" s="12"/>
      <c r="K4" s="13"/>
      <c r="L4" s="8" t="s">
        <v>21</v>
      </c>
      <c r="M4" s="8"/>
      <c r="N4" s="77">
        <v>4731</v>
      </c>
      <c r="O4" s="78"/>
      <c r="P4" s="76"/>
      <c r="Q4" s="124"/>
      <c r="R4" s="2"/>
      <c r="S4" s="2"/>
      <c r="T4" s="2"/>
    </row>
    <row r="5" ht="24.95" customHeight="1" spans="1:16">
      <c r="A5" s="19" t="s">
        <v>22</v>
      </c>
      <c r="B5" s="19" t="s">
        <v>23</v>
      </c>
      <c r="C5" s="19"/>
      <c r="D5" s="19"/>
      <c r="E5" s="19" t="s">
        <v>24</v>
      </c>
      <c r="F5" s="19"/>
      <c r="G5" s="20" t="s">
        <v>25</v>
      </c>
      <c r="H5" s="19" t="s">
        <v>26</v>
      </c>
      <c r="I5" s="19"/>
      <c r="J5" s="19" t="s">
        <v>27</v>
      </c>
      <c r="K5" s="19"/>
      <c r="L5" s="19" t="s">
        <v>28</v>
      </c>
      <c r="M5" s="19"/>
      <c r="N5" s="79" t="s">
        <v>29</v>
      </c>
      <c r="O5" s="79"/>
      <c r="P5" s="76"/>
    </row>
    <row r="6" ht="24.95" customHeight="1" spans="1:18">
      <c r="A6" s="19"/>
      <c r="B6" s="21" t="s">
        <v>30</v>
      </c>
      <c r="C6" s="19" t="s">
        <v>31</v>
      </c>
      <c r="D6" s="20" t="s">
        <v>32</v>
      </c>
      <c r="E6" s="21" t="s">
        <v>30</v>
      </c>
      <c r="F6" s="20" t="s">
        <v>32</v>
      </c>
      <c r="G6" s="20" t="s">
        <v>32</v>
      </c>
      <c r="H6" s="19" t="s">
        <v>33</v>
      </c>
      <c r="I6" s="20" t="s">
        <v>32</v>
      </c>
      <c r="J6" s="19" t="s">
        <v>34</v>
      </c>
      <c r="K6" s="80" t="s">
        <v>32</v>
      </c>
      <c r="L6" s="20" t="s">
        <v>32</v>
      </c>
      <c r="M6" s="19" t="s">
        <v>35</v>
      </c>
      <c r="N6" s="79" t="s">
        <v>36</v>
      </c>
      <c r="O6" s="79" t="s">
        <v>32</v>
      </c>
      <c r="P6" s="76"/>
      <c r="R6" s="2"/>
    </row>
    <row r="7" s="1" customFormat="1" ht="49.5" customHeight="1" spans="1:20">
      <c r="A7" s="22">
        <v>1</v>
      </c>
      <c r="B7" s="23">
        <v>42760</v>
      </c>
      <c r="C7" s="24" t="s">
        <v>37</v>
      </c>
      <c r="D7" s="25">
        <v>421000</v>
      </c>
      <c r="E7" s="26">
        <v>42998</v>
      </c>
      <c r="F7" s="27">
        <v>2527756</v>
      </c>
      <c r="G7" s="25"/>
      <c r="H7" s="28"/>
      <c r="I7" s="81"/>
      <c r="J7" s="82" t="s">
        <v>38</v>
      </c>
      <c r="K7" s="81"/>
      <c r="L7" s="83">
        <v>151560</v>
      </c>
      <c r="M7" s="84" t="s">
        <v>39</v>
      </c>
      <c r="N7" s="85" t="s">
        <v>64</v>
      </c>
      <c r="O7" s="86">
        <f>ROUNDUP(D7-I7-K7-L7,2)</f>
        <v>269440</v>
      </c>
      <c r="P7" s="87"/>
      <c r="S7" s="125"/>
      <c r="T7" s="125"/>
    </row>
    <row r="8" s="2" customFormat="1" ht="13" customHeight="1" spans="1:20">
      <c r="A8" s="29"/>
      <c r="B8" s="30"/>
      <c r="C8" s="31"/>
      <c r="D8" s="32"/>
      <c r="E8" s="33"/>
      <c r="F8" s="27"/>
      <c r="G8" s="32"/>
      <c r="H8" s="34"/>
      <c r="I8" s="88"/>
      <c r="J8" s="29"/>
      <c r="K8" s="88"/>
      <c r="L8" s="32"/>
      <c r="M8" s="89"/>
      <c r="N8" s="90"/>
      <c r="O8" s="91"/>
      <c r="P8" s="76"/>
      <c r="S8" s="4"/>
      <c r="T8" s="4"/>
    </row>
    <row r="9" s="1" customFormat="1" ht="39" customHeight="1" spans="1:20">
      <c r="A9" s="35">
        <v>2</v>
      </c>
      <c r="B9" s="23">
        <v>43008</v>
      </c>
      <c r="C9" s="24" t="s">
        <v>37</v>
      </c>
      <c r="D9" s="36">
        <v>2528756</v>
      </c>
      <c r="E9" s="26">
        <v>42998</v>
      </c>
      <c r="F9" s="27">
        <v>421000</v>
      </c>
      <c r="G9" s="25"/>
      <c r="H9" s="28"/>
      <c r="I9" s="81"/>
      <c r="J9" s="82" t="s">
        <v>38</v>
      </c>
      <c r="K9" s="92">
        <v>0</v>
      </c>
      <c r="L9" s="36">
        <v>1000</v>
      </c>
      <c r="M9" s="79"/>
      <c r="N9" s="93" t="s">
        <v>64</v>
      </c>
      <c r="O9" s="94">
        <v>1000000</v>
      </c>
      <c r="P9" s="95"/>
      <c r="S9" s="125"/>
      <c r="T9" s="125"/>
    </row>
    <row r="10" s="2" customFormat="1" ht="28" customHeight="1" spans="1:20">
      <c r="A10" s="37"/>
      <c r="B10" s="38"/>
      <c r="C10" s="39"/>
      <c r="D10" s="25"/>
      <c r="E10" s="26"/>
      <c r="F10" s="25"/>
      <c r="G10" s="25"/>
      <c r="H10" s="40" t="s">
        <v>60</v>
      </c>
      <c r="I10" s="81"/>
      <c r="J10" s="96"/>
      <c r="K10" s="81"/>
      <c r="L10" s="83">
        <f>D9-L9-O9</f>
        <v>1527756</v>
      </c>
      <c r="M10" s="97" t="s">
        <v>61</v>
      </c>
      <c r="N10" s="98"/>
      <c r="O10" s="99"/>
      <c r="P10" s="76"/>
      <c r="S10" s="4"/>
      <c r="T10" s="4"/>
    </row>
    <row r="11" ht="20" customHeight="1" spans="1:18">
      <c r="A11" s="41"/>
      <c r="B11" s="30" t="s">
        <v>1</v>
      </c>
      <c r="C11" s="39"/>
      <c r="D11" s="42"/>
      <c r="E11" s="43"/>
      <c r="F11" s="42"/>
      <c r="G11" s="42"/>
      <c r="H11" s="34"/>
      <c r="I11" s="88"/>
      <c r="J11" s="100"/>
      <c r="K11" s="88"/>
      <c r="L11" s="32"/>
      <c r="M11" s="46"/>
      <c r="N11" s="46"/>
      <c r="O11" s="91"/>
      <c r="P11" s="76"/>
      <c r="R11" s="2"/>
    </row>
    <row r="12" ht="33" customHeight="1" spans="1:18">
      <c r="A12" s="41">
        <v>3</v>
      </c>
      <c r="B12" s="44" t="s">
        <v>65</v>
      </c>
      <c r="C12" s="39"/>
      <c r="D12" s="42"/>
      <c r="E12" s="43"/>
      <c r="F12" s="42"/>
      <c r="G12" s="42"/>
      <c r="H12" s="34"/>
      <c r="I12" s="88"/>
      <c r="J12" s="101" t="s">
        <v>66</v>
      </c>
      <c r="K12" s="102">
        <v>1593.92</v>
      </c>
      <c r="L12" s="83">
        <v>-1679316</v>
      </c>
      <c r="M12" s="103" t="s">
        <v>67</v>
      </c>
      <c r="N12" s="104" t="s">
        <v>68</v>
      </c>
      <c r="O12" s="105">
        <f>D12-K12-K13-L12</f>
        <v>1515788.09</v>
      </c>
      <c r="P12" s="76"/>
      <c r="R12" s="2"/>
    </row>
    <row r="13" ht="20" customHeight="1" spans="1:18">
      <c r="A13" s="41"/>
      <c r="B13" s="38"/>
      <c r="C13" s="39"/>
      <c r="D13" s="42"/>
      <c r="E13" s="43"/>
      <c r="F13" s="42"/>
      <c r="G13" s="42"/>
      <c r="H13" s="34"/>
      <c r="I13" s="88"/>
      <c r="J13" s="106" t="s">
        <v>69</v>
      </c>
      <c r="K13" s="102">
        <v>161933.99</v>
      </c>
      <c r="L13" s="32"/>
      <c r="M13" s="46"/>
      <c r="N13" s="107"/>
      <c r="O13" s="108"/>
      <c r="P13" s="76"/>
      <c r="R13" s="2"/>
    </row>
    <row r="14" ht="20" customHeight="1" spans="1:18">
      <c r="A14" s="41"/>
      <c r="B14" s="38"/>
      <c r="C14" s="39"/>
      <c r="D14" s="42"/>
      <c r="E14" s="43"/>
      <c r="F14" s="42"/>
      <c r="G14" s="42"/>
      <c r="H14" s="34"/>
      <c r="I14" s="88"/>
      <c r="J14" s="100"/>
      <c r="K14" s="88"/>
      <c r="L14" s="32"/>
      <c r="M14" s="46"/>
      <c r="N14" s="46"/>
      <c r="O14" s="91"/>
      <c r="P14"/>
      <c r="R14" s="2"/>
    </row>
    <row r="15" ht="20" customHeight="1" spans="1:18">
      <c r="A15" s="41"/>
      <c r="B15" s="38"/>
      <c r="C15" s="39"/>
      <c r="D15" s="42"/>
      <c r="E15" s="43"/>
      <c r="F15" s="42"/>
      <c r="G15" s="42"/>
      <c r="H15" s="34"/>
      <c r="I15" s="88"/>
      <c r="J15" s="100"/>
      <c r="K15" s="88"/>
      <c r="L15" s="32"/>
      <c r="M15" s="46"/>
      <c r="N15" s="46"/>
      <c r="O15" s="91"/>
      <c r="P15" s="76"/>
      <c r="R15" s="2"/>
    </row>
    <row r="16" ht="20" customHeight="1" spans="1:18">
      <c r="A16" s="41"/>
      <c r="B16" s="38"/>
      <c r="C16" s="39"/>
      <c r="D16" s="42"/>
      <c r="E16" s="43"/>
      <c r="F16" s="42"/>
      <c r="G16" s="42"/>
      <c r="H16" s="34"/>
      <c r="I16" s="88"/>
      <c r="J16" s="100"/>
      <c r="K16" s="88"/>
      <c r="L16" s="32"/>
      <c r="M16" s="46"/>
      <c r="N16" s="46"/>
      <c r="O16" s="91"/>
      <c r="P16" s="76"/>
      <c r="R16" s="2"/>
    </row>
    <row r="17" ht="20" customHeight="1" spans="1:18">
      <c r="A17" s="41"/>
      <c r="B17" s="38"/>
      <c r="C17" s="39"/>
      <c r="D17" s="42"/>
      <c r="E17" s="43"/>
      <c r="F17" s="42"/>
      <c r="G17" s="42"/>
      <c r="H17" s="34"/>
      <c r="I17" s="88"/>
      <c r="J17" s="100"/>
      <c r="K17" s="88"/>
      <c r="L17" s="32"/>
      <c r="M17" s="46"/>
      <c r="N17" s="46"/>
      <c r="O17" s="91"/>
      <c r="P17" s="76"/>
      <c r="R17" s="2"/>
    </row>
    <row r="18" ht="20" customHeight="1" spans="1:18">
      <c r="A18" s="41"/>
      <c r="B18" s="38"/>
      <c r="C18" s="39"/>
      <c r="D18" s="42"/>
      <c r="E18" s="43"/>
      <c r="F18" s="42"/>
      <c r="G18" s="42"/>
      <c r="H18" s="34"/>
      <c r="I18" s="88"/>
      <c r="J18" s="100"/>
      <c r="K18" s="88"/>
      <c r="L18" s="32"/>
      <c r="M18" s="46"/>
      <c r="N18" s="46"/>
      <c r="O18" s="91"/>
      <c r="P18" s="76"/>
      <c r="R18" s="2"/>
    </row>
    <row r="19" ht="20" customHeight="1" spans="1:29">
      <c r="A19" s="41"/>
      <c r="B19" s="38"/>
      <c r="C19" s="39"/>
      <c r="D19" s="42"/>
      <c r="E19" s="43"/>
      <c r="F19" s="42"/>
      <c r="G19" s="42"/>
      <c r="H19" s="34"/>
      <c r="I19" s="88"/>
      <c r="J19" s="100"/>
      <c r="K19" s="88"/>
      <c r="L19" s="32"/>
      <c r="M19" s="46"/>
      <c r="N19" s="46"/>
      <c r="O19" s="91"/>
      <c r="P19" s="76"/>
      <c r="Q19" s="58" t="s">
        <v>40</v>
      </c>
      <c r="R19" s="126" t="s">
        <v>41</v>
      </c>
      <c r="S19" s="126"/>
      <c r="T19" s="126"/>
      <c r="U19" s="126"/>
      <c r="V19" s="126"/>
      <c r="W19" s="126"/>
      <c r="X19" s="127" t="s">
        <v>42</v>
      </c>
      <c r="Y19" s="127"/>
      <c r="Z19" s="127"/>
      <c r="AA19" s="127"/>
      <c r="AB19" s="127"/>
      <c r="AC19" s="140"/>
    </row>
    <row r="20" ht="20" customHeight="1" spans="1:16">
      <c r="A20" s="29"/>
      <c r="B20" s="45"/>
      <c r="C20" s="31"/>
      <c r="D20" s="32"/>
      <c r="E20" s="33"/>
      <c r="F20" s="32"/>
      <c r="G20" s="32"/>
      <c r="H20" s="46"/>
      <c r="I20" s="88"/>
      <c r="J20" s="29"/>
      <c r="K20" s="88"/>
      <c r="L20" s="32"/>
      <c r="M20" s="89"/>
      <c r="N20" s="89"/>
      <c r="O20" s="88"/>
      <c r="P20" s="76"/>
    </row>
    <row r="21" ht="20" customHeight="1" spans="1:18">
      <c r="A21" s="29"/>
      <c r="B21" s="45"/>
      <c r="C21" s="31"/>
      <c r="D21" s="32"/>
      <c r="E21" s="33"/>
      <c r="F21" s="32"/>
      <c r="G21" s="32"/>
      <c r="H21" s="46"/>
      <c r="I21" s="88"/>
      <c r="J21" s="29"/>
      <c r="K21" s="88"/>
      <c r="L21" s="32"/>
      <c r="M21" s="46"/>
      <c r="N21" s="46"/>
      <c r="O21" s="88"/>
      <c r="P21" s="76"/>
      <c r="Q21" s="128"/>
      <c r="R21" s="128"/>
    </row>
    <row r="22" ht="20" customHeight="1" spans="1:16">
      <c r="A22" s="29"/>
      <c r="B22" s="45"/>
      <c r="C22" s="31"/>
      <c r="D22" s="32"/>
      <c r="E22" s="33"/>
      <c r="F22" s="32"/>
      <c r="G22" s="32"/>
      <c r="H22" s="46"/>
      <c r="I22" s="88"/>
      <c r="J22" s="29"/>
      <c r="K22" s="88"/>
      <c r="L22" s="32"/>
      <c r="M22" s="46"/>
      <c r="N22" s="46"/>
      <c r="O22" s="88"/>
      <c r="P22" s="76"/>
    </row>
    <row r="23" ht="20" customHeight="1" spans="1:16">
      <c r="A23" s="29"/>
      <c r="B23" s="45"/>
      <c r="C23" s="31"/>
      <c r="D23" s="32"/>
      <c r="E23" s="33"/>
      <c r="F23" s="32"/>
      <c r="G23" s="32"/>
      <c r="H23" s="46"/>
      <c r="I23" s="88"/>
      <c r="J23" s="29"/>
      <c r="K23" s="88"/>
      <c r="L23" s="32"/>
      <c r="M23" s="46"/>
      <c r="N23" s="46"/>
      <c r="O23" s="88"/>
      <c r="P23" s="76"/>
    </row>
    <row r="24" s="3" customFormat="1" ht="24.95" customHeight="1" spans="1:22">
      <c r="A24" s="47" t="s">
        <v>43</v>
      </c>
      <c r="B24" s="47"/>
      <c r="C24" s="48" t="s">
        <v>44</v>
      </c>
      <c r="D24" s="49">
        <f t="shared" ref="D24:G24" si="0">SUM(D7:D23)</f>
        <v>2949756</v>
      </c>
      <c r="E24" s="48" t="s">
        <v>44</v>
      </c>
      <c r="F24" s="49">
        <f t="shared" si="0"/>
        <v>2948756</v>
      </c>
      <c r="G24" s="49">
        <f t="shared" si="0"/>
        <v>0</v>
      </c>
      <c r="H24" s="48" t="s">
        <v>44</v>
      </c>
      <c r="I24" s="49">
        <f t="shared" ref="I24:L24" si="1">SUM(I7:I23)</f>
        <v>0</v>
      </c>
      <c r="J24" s="48" t="s">
        <v>44</v>
      </c>
      <c r="K24" s="49">
        <f t="shared" si="1"/>
        <v>163527.91</v>
      </c>
      <c r="L24" s="49">
        <f t="shared" si="1"/>
        <v>1000</v>
      </c>
      <c r="M24" s="48" t="s">
        <v>44</v>
      </c>
      <c r="N24" s="48"/>
      <c r="O24" s="49">
        <f>SUM(O7:O23)</f>
        <v>2785228.09</v>
      </c>
      <c r="P24" s="109">
        <f>D24-G24-I24-K24-L24-O24</f>
        <v>0</v>
      </c>
      <c r="Q24" s="129" t="e">
        <f>#REF!/C3</f>
        <v>#REF!</v>
      </c>
      <c r="R24" s="130"/>
      <c r="S24" s="130"/>
      <c r="T24" s="130"/>
      <c r="U24" s="131"/>
      <c r="V24" s="131"/>
    </row>
    <row r="25" s="2" customFormat="1" ht="27" customHeight="1" spans="1:20">
      <c r="A25" s="50" t="s">
        <v>45</v>
      </c>
      <c r="B25" s="50"/>
      <c r="C25" s="29" t="s">
        <v>46</v>
      </c>
      <c r="D25" s="51">
        <f>G25+G26</f>
        <v>1515788.09</v>
      </c>
      <c r="E25" s="51"/>
      <c r="F25" s="52" t="s">
        <v>70</v>
      </c>
      <c r="G25" s="53">
        <v>0</v>
      </c>
      <c r="H25" s="53"/>
      <c r="I25" s="110" t="s">
        <v>47</v>
      </c>
      <c r="J25" s="22" t="s">
        <v>71</v>
      </c>
      <c r="K25" s="22"/>
      <c r="L25" s="22"/>
      <c r="M25" s="22"/>
      <c r="N25" s="22"/>
      <c r="O25" s="22"/>
      <c r="P25" s="76"/>
      <c r="Q25" s="132" t="s">
        <v>49</v>
      </c>
      <c r="R25" s="4"/>
      <c r="S25" s="4"/>
      <c r="T25" s="4"/>
    </row>
    <row r="26" s="2" customFormat="1" ht="21" customHeight="1" spans="1:20">
      <c r="A26" s="50"/>
      <c r="B26" s="50"/>
      <c r="C26" s="54" t="s">
        <v>50</v>
      </c>
      <c r="D26" s="55">
        <f>D25</f>
        <v>1515788.09</v>
      </c>
      <c r="E26" s="56"/>
      <c r="F26" s="46" t="s">
        <v>72</v>
      </c>
      <c r="G26" s="57">
        <f>O12</f>
        <v>1515788.09</v>
      </c>
      <c r="H26" s="57"/>
      <c r="I26" s="110"/>
      <c r="J26" s="22" t="s">
        <v>73</v>
      </c>
      <c r="K26" s="22"/>
      <c r="L26" s="22"/>
      <c r="M26" s="22"/>
      <c r="N26" s="22"/>
      <c r="O26" s="22"/>
      <c r="P26" s="76"/>
      <c r="S26" s="4"/>
      <c r="T26" s="4"/>
    </row>
    <row r="27" ht="45" customHeight="1" spans="1:20">
      <c r="A27" s="8" t="s">
        <v>52</v>
      </c>
      <c r="B27" s="16"/>
      <c r="C27" s="58" t="s">
        <v>40</v>
      </c>
      <c r="D27" s="59" t="s">
        <v>17</v>
      </c>
      <c r="E27" s="59"/>
      <c r="F27" s="59"/>
      <c r="G27" s="59"/>
      <c r="H27" s="59"/>
      <c r="I27" s="59"/>
      <c r="J27" s="59" t="s">
        <v>74</v>
      </c>
      <c r="K27" s="59"/>
      <c r="L27" s="59"/>
      <c r="M27" s="59"/>
      <c r="N27" s="59"/>
      <c r="O27" s="111"/>
      <c r="P27" s="76"/>
      <c r="R27" s="133"/>
      <c r="S27" s="134"/>
      <c r="T27" s="134"/>
    </row>
    <row r="28" ht="45" customHeight="1" spans="1:16">
      <c r="A28" s="19" t="s">
        <v>54</v>
      </c>
      <c r="B28" s="19"/>
      <c r="C28" s="60" t="s">
        <v>55</v>
      </c>
      <c r="D28" s="61"/>
      <c r="E28" s="61"/>
      <c r="F28" s="61"/>
      <c r="G28" s="61"/>
      <c r="H28" s="61"/>
      <c r="I28" s="61"/>
      <c r="J28" s="112"/>
      <c r="K28" s="112"/>
      <c r="L28" s="112"/>
      <c r="M28" s="112"/>
      <c r="N28" s="112"/>
      <c r="O28" s="113"/>
      <c r="P28" s="76"/>
    </row>
    <row r="29" ht="45" customHeight="1" spans="1:16">
      <c r="A29" s="19" t="s">
        <v>56</v>
      </c>
      <c r="B29" s="19"/>
      <c r="C29" s="62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114"/>
      <c r="P29" s="76"/>
    </row>
    <row r="30" ht="45" customHeight="1" spans="1:20">
      <c r="A30" s="19" t="s">
        <v>57</v>
      </c>
      <c r="B30" s="19"/>
      <c r="C30" s="64" t="s">
        <v>58</v>
      </c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115"/>
      <c r="P30" s="76"/>
      <c r="T30" s="133"/>
    </row>
    <row r="31" ht="42" customHeight="1" spans="1:16">
      <c r="A31" s="8" t="s">
        <v>59</v>
      </c>
      <c r="B31" s="8"/>
      <c r="C31" s="66"/>
      <c r="D31" s="66"/>
      <c r="E31" s="66"/>
      <c r="F31" s="66"/>
      <c r="G31" s="66"/>
      <c r="H31" s="66"/>
      <c r="I31" s="8" t="s">
        <v>75</v>
      </c>
      <c r="J31" s="8"/>
      <c r="K31" s="66"/>
      <c r="L31" s="66"/>
      <c r="M31" s="66"/>
      <c r="N31" s="66"/>
      <c r="O31" s="66"/>
      <c r="P31" s="76"/>
    </row>
    <row r="35" spans="2:22">
      <c r="B35" s="2"/>
      <c r="D35" s="2"/>
      <c r="E35" s="2"/>
      <c r="F35" s="2"/>
      <c r="G35" s="2"/>
      <c r="I35" s="2"/>
      <c r="K35" s="2"/>
      <c r="L35" s="2"/>
      <c r="O35" s="2"/>
      <c r="Q35" s="4"/>
      <c r="U35" s="4"/>
      <c r="V35" s="4"/>
    </row>
    <row r="36" s="4" customFormat="1"/>
    <row r="37" s="4" customFormat="1"/>
    <row r="38" s="4" customFormat="1" spans="2:22">
      <c r="B38"/>
      <c r="Q38" s="2"/>
      <c r="U38" s="2"/>
      <c r="V38" s="2"/>
    </row>
  </sheetData>
  <mergeCells count="52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R19:W19"/>
    <mergeCell ref="X19:AC19"/>
    <mergeCell ref="A24:B24"/>
    <mergeCell ref="D25:E25"/>
    <mergeCell ref="G25:H25"/>
    <mergeCell ref="J25:O25"/>
    <mergeCell ref="D26:E26"/>
    <mergeCell ref="G26:H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H31"/>
    <mergeCell ref="I31:J31"/>
    <mergeCell ref="K31:O31"/>
    <mergeCell ref="A5:A6"/>
    <mergeCell ref="A9:A10"/>
    <mergeCell ref="I25:I26"/>
    <mergeCell ref="N9:N10"/>
    <mergeCell ref="N12:N13"/>
    <mergeCell ref="O9:O10"/>
    <mergeCell ref="O12:O13"/>
    <mergeCell ref="A25:B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4731-1</vt:lpstr>
      <vt:lpstr>4731-1 (2)</vt:lpstr>
      <vt:lpstr>4731-1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dcterms:created xsi:type="dcterms:W3CDTF">2017-01-21T06:29:00Z</dcterms:created>
  <cp:lastPrinted>2017-02-09T06:09:00Z</cp:lastPrinted>
  <dcterms:modified xsi:type="dcterms:W3CDTF">2025-06-16T08:14:18Z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8076B65A7B59448EBBA61FF8269795D5_12</vt:lpwstr>
  </property>
</Properties>
</file>