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1234\Desktop\"/>
    </mc:Choice>
  </mc:AlternateContent>
  <xr:revisionPtr revIDLastSave="0" documentId="13_ncr:1_{A5BB7C75-CB2F-444F-8631-851419499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S36" i="1"/>
  <c r="N38" i="1"/>
  <c r="T35" i="1" l="1"/>
  <c r="T36" i="1" s="1"/>
  <c r="N36" i="1"/>
  <c r="AG93" i="1"/>
  <c r="AH93" i="1"/>
  <c r="AF93" i="1"/>
  <c r="V37" i="1"/>
  <c r="AE93" i="1"/>
  <c r="AE95" i="1" s="1"/>
  <c r="Y16" i="1"/>
  <c r="AC22" i="1" l="1"/>
  <c r="T22" i="1" l="1"/>
  <c r="U22" i="1"/>
  <c r="S22" i="1"/>
  <c r="V20" i="1"/>
  <c r="V22" i="1" s="1"/>
  <c r="U21" i="1"/>
  <c r="U20" i="1"/>
  <c r="H23" i="1" l="1"/>
  <c r="I28" i="1"/>
  <c r="H27" i="1"/>
  <c r="H28" i="1" s="1"/>
  <c r="G27" i="1"/>
  <c r="G28" i="1" s="1"/>
  <c r="G29" i="1" s="1"/>
  <c r="K22" i="1"/>
  <c r="G23" i="1"/>
  <c r="H12" i="1" l="1"/>
  <c r="H14" i="1" s="1"/>
  <c r="G15" i="1" s="1"/>
  <c r="L29" i="1" l="1"/>
  <c r="M29" i="1" s="1"/>
  <c r="N25" i="1" l="1"/>
  <c r="P17" i="1"/>
  <c r="P18" i="1"/>
  <c r="P19" i="1"/>
  <c r="P20" i="1"/>
  <c r="P16" i="1"/>
  <c r="O15" i="1"/>
  <c r="G2" i="1" l="1"/>
  <c r="G5" i="1" s="1"/>
  <c r="J14" i="1"/>
  <c r="F5" i="1"/>
  <c r="E2" i="1"/>
  <c r="E5" i="1" s="1"/>
  <c r="D3" i="1"/>
  <c r="D2" i="1"/>
  <c r="D5" i="1" s="1"/>
  <c r="H5" i="1" l="1"/>
</calcChain>
</file>

<file path=xl/sharedStrings.xml><?xml version="1.0" encoding="utf-8"?>
<sst xmlns="http://schemas.openxmlformats.org/spreadsheetml/2006/main" count="117" uniqueCount="19">
  <si>
    <t>+</t>
    <phoneticPr fontId="1" type="noConversion"/>
  </si>
  <si>
    <t>周一</t>
    <phoneticPr fontId="1" type="noConversion"/>
  </si>
  <si>
    <t>周二</t>
    <phoneticPr fontId="1" type="noConversion"/>
  </si>
  <si>
    <t>周三</t>
    <phoneticPr fontId="1" type="noConversion"/>
  </si>
  <si>
    <t>周四</t>
    <phoneticPr fontId="1" type="noConversion"/>
  </si>
  <si>
    <t>周五</t>
    <phoneticPr fontId="1" type="noConversion"/>
  </si>
  <si>
    <t>周六</t>
    <phoneticPr fontId="1" type="noConversion"/>
  </si>
  <si>
    <t>语文</t>
    <phoneticPr fontId="1" type="noConversion"/>
  </si>
  <si>
    <t>数学</t>
    <phoneticPr fontId="1" type="noConversion"/>
  </si>
  <si>
    <t>物理</t>
    <phoneticPr fontId="1" type="noConversion"/>
  </si>
  <si>
    <t>生物</t>
    <phoneticPr fontId="1" type="noConversion"/>
  </si>
  <si>
    <t>英语</t>
    <phoneticPr fontId="1" type="noConversion"/>
  </si>
  <si>
    <t>化学</t>
    <phoneticPr fontId="1" type="noConversion"/>
  </si>
  <si>
    <t>班会</t>
    <phoneticPr fontId="1" type="noConversion"/>
  </si>
  <si>
    <t>体育</t>
    <phoneticPr fontId="1" type="noConversion"/>
  </si>
  <si>
    <t>课程表</t>
    <phoneticPr fontId="1" type="noConversion"/>
  </si>
  <si>
    <t>节次</t>
    <phoneticPr fontId="1" type="noConversion"/>
  </si>
  <si>
    <t>上
午</t>
    <phoneticPr fontId="1" type="noConversion"/>
  </si>
  <si>
    <t>下
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</si>
</sst>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AH95"/>
  <sheetViews>
    <sheetView tabSelected="1" topLeftCell="L31" workbookViewId="0">
      <selection activeCell="W51" sqref="W51"/>
    </sheetView>
  </sheetViews>
  <sheetFormatPr defaultRowHeight="13.8" x14ac:dyDescent="0.25"/>
  <cols>
    <col min="7" max="7" width="11.5546875" customWidth="1"/>
    <col min="12" max="12" width="14.33203125" customWidth="1"/>
    <col min="17" max="17" width="3" customWidth="1"/>
    <col min="18" max="18" width="8.88671875" hidden="1" customWidth="1"/>
    <col min="19" max="19" width="11.44140625" customWidth="1"/>
    <col min="20" max="20" width="14" customWidth="1"/>
    <col min="21" max="21" width="12.44140625" customWidth="1"/>
    <col min="22" max="22" width="12.109375" customWidth="1"/>
    <col min="34" max="34" width="9.5546875" bestFit="1" customWidth="1"/>
  </cols>
  <sheetData>
    <row r="2" spans="4:34" x14ac:dyDescent="0.25">
      <c r="D2">
        <f>162*3</f>
        <v>486</v>
      </c>
      <c r="E2">
        <f>13.07+12+24</f>
        <v>49.07</v>
      </c>
      <c r="F2">
        <v>1440</v>
      </c>
      <c r="G2">
        <f>360+163+126</f>
        <v>649</v>
      </c>
      <c r="J2">
        <v>12</v>
      </c>
    </row>
    <row r="3" spans="4:34" x14ac:dyDescent="0.25">
      <c r="D3">
        <f>184.5*3</f>
        <v>553.5</v>
      </c>
      <c r="J3">
        <v>553</v>
      </c>
    </row>
    <row r="4" spans="4:34" x14ac:dyDescent="0.25">
      <c r="J4">
        <v>163</v>
      </c>
    </row>
    <row r="5" spans="4:34" x14ac:dyDescent="0.25">
      <c r="D5">
        <f>SUM(D2:D4)</f>
        <v>1039.5</v>
      </c>
      <c r="E5">
        <f t="shared" ref="E5:G5" si="0">SUM(E2:E4)</f>
        <v>49.07</v>
      </c>
      <c r="F5">
        <f t="shared" si="0"/>
        <v>1440</v>
      </c>
      <c r="G5">
        <f t="shared" si="0"/>
        <v>649</v>
      </c>
      <c r="H5">
        <f>SUM(D5:G5)</f>
        <v>3177.5699999999997</v>
      </c>
      <c r="J5">
        <v>126</v>
      </c>
      <c r="O5" t="s">
        <v>0</v>
      </c>
    </row>
    <row r="6" spans="4:34" x14ac:dyDescent="0.25">
      <c r="J6">
        <v>360</v>
      </c>
    </row>
    <row r="7" spans="4:34" x14ac:dyDescent="0.25">
      <c r="J7">
        <v>486</v>
      </c>
    </row>
    <row r="8" spans="4:34" x14ac:dyDescent="0.25">
      <c r="J8">
        <v>12</v>
      </c>
    </row>
    <row r="9" spans="4:34" x14ac:dyDescent="0.25">
      <c r="J9">
        <v>6</v>
      </c>
      <c r="AD9">
        <v>1</v>
      </c>
      <c r="AE9">
        <v>4900</v>
      </c>
      <c r="AF9">
        <v>4900</v>
      </c>
      <c r="AG9">
        <v>4410</v>
      </c>
      <c r="AH9">
        <v>2450</v>
      </c>
    </row>
    <row r="10" spans="4:34" x14ac:dyDescent="0.25">
      <c r="J10">
        <v>6</v>
      </c>
      <c r="AD10">
        <v>2</v>
      </c>
      <c r="AE10">
        <v>4500</v>
      </c>
      <c r="AF10">
        <v>4500</v>
      </c>
      <c r="AG10">
        <v>4500</v>
      </c>
      <c r="AH10">
        <v>2250</v>
      </c>
    </row>
    <row r="11" spans="4:34" x14ac:dyDescent="0.25">
      <c r="J11">
        <v>1440</v>
      </c>
      <c r="AD11">
        <v>3</v>
      </c>
      <c r="AE11">
        <v>4500</v>
      </c>
      <c r="AF11">
        <v>4350</v>
      </c>
      <c r="AG11">
        <v>4350</v>
      </c>
      <c r="AH11">
        <v>2250</v>
      </c>
    </row>
    <row r="12" spans="4:34" x14ac:dyDescent="0.25">
      <c r="H12">
        <f>252.38*5</f>
        <v>1261.9000000000001</v>
      </c>
      <c r="J12">
        <v>0</v>
      </c>
      <c r="AD12">
        <v>4</v>
      </c>
      <c r="AE12">
        <v>4350</v>
      </c>
      <c r="AF12">
        <v>4350</v>
      </c>
      <c r="AG12">
        <v>4350</v>
      </c>
      <c r="AH12">
        <v>2250</v>
      </c>
    </row>
    <row r="13" spans="4:34" x14ac:dyDescent="0.25">
      <c r="H13">
        <v>141.9</v>
      </c>
      <c r="J13">
        <v>13.07</v>
      </c>
      <c r="AD13">
        <v>5</v>
      </c>
      <c r="AE13">
        <v>4500</v>
      </c>
      <c r="AF13">
        <v>4500</v>
      </c>
      <c r="AG13">
        <v>4500</v>
      </c>
      <c r="AH13">
        <v>2250</v>
      </c>
    </row>
    <row r="14" spans="4:34" x14ac:dyDescent="0.25">
      <c r="G14">
        <v>556222.79</v>
      </c>
      <c r="H14">
        <f>SUM(H12:H13)</f>
        <v>1403.8000000000002</v>
      </c>
      <c r="J14">
        <f>SUM(J2:J13)</f>
        <v>3177.07</v>
      </c>
      <c r="Y14">
        <v>28360</v>
      </c>
      <c r="AD14">
        <v>6</v>
      </c>
      <c r="AE14">
        <v>4900</v>
      </c>
      <c r="AF14">
        <v>4900</v>
      </c>
      <c r="AG14">
        <v>4900</v>
      </c>
      <c r="AH14">
        <v>2450</v>
      </c>
    </row>
    <row r="15" spans="4:34" x14ac:dyDescent="0.25">
      <c r="G15">
        <f>G14-H14</f>
        <v>554818.99</v>
      </c>
      <c r="O15">
        <f>455.37/227686.56</f>
        <v>1.999986296951388E-3</v>
      </c>
      <c r="Y15">
        <v>49530</v>
      </c>
      <c r="AD15">
        <v>7</v>
      </c>
      <c r="AE15">
        <v>4500</v>
      </c>
      <c r="AF15">
        <v>4350</v>
      </c>
      <c r="AG15">
        <v>4350</v>
      </c>
      <c r="AH15">
        <v>2250</v>
      </c>
    </row>
    <row r="16" spans="4:34" x14ac:dyDescent="0.25">
      <c r="N16">
        <v>227686.56</v>
      </c>
      <c r="O16">
        <v>140.71</v>
      </c>
      <c r="P16">
        <f>O16/N16</f>
        <v>6.179987083998283E-4</v>
      </c>
      <c r="Y16">
        <f>SUM(Y14:Y15)</f>
        <v>77890</v>
      </c>
      <c r="AD16">
        <v>8</v>
      </c>
      <c r="AE16">
        <v>4900</v>
      </c>
      <c r="AF16">
        <v>4900</v>
      </c>
      <c r="AG16">
        <v>4900</v>
      </c>
      <c r="AH16">
        <v>2450</v>
      </c>
    </row>
    <row r="17" spans="4:34" x14ac:dyDescent="0.25">
      <c r="N17">
        <v>227686.56</v>
      </c>
      <c r="O17">
        <v>68.3</v>
      </c>
      <c r="P17">
        <f t="shared" ref="P17:P20" si="1">O17/N17</f>
        <v>2.9997378852752662E-4</v>
      </c>
      <c r="AD17">
        <v>9</v>
      </c>
      <c r="AE17">
        <v>4900</v>
      </c>
      <c r="AF17">
        <v>4900</v>
      </c>
      <c r="AG17">
        <v>4900</v>
      </c>
      <c r="AH17">
        <v>2450</v>
      </c>
    </row>
    <row r="18" spans="4:34" x14ac:dyDescent="0.25">
      <c r="N18">
        <v>227686.56</v>
      </c>
      <c r="O18">
        <v>204.92</v>
      </c>
      <c r="P18">
        <f t="shared" si="1"/>
        <v>9.0000920563778556E-4</v>
      </c>
      <c r="AD18">
        <v>10</v>
      </c>
      <c r="AE18">
        <v>4500</v>
      </c>
      <c r="AF18">
        <v>4500</v>
      </c>
      <c r="AG18">
        <v>4350</v>
      </c>
      <c r="AH18">
        <v>2250</v>
      </c>
    </row>
    <row r="19" spans="4:34" x14ac:dyDescent="0.25">
      <c r="N19">
        <v>227686.56</v>
      </c>
      <c r="O19">
        <v>136.61000000000001</v>
      </c>
      <c r="P19">
        <f t="shared" si="1"/>
        <v>5.999914970826562E-4</v>
      </c>
      <c r="AC19">
        <v>98440</v>
      </c>
      <c r="AD19">
        <v>11</v>
      </c>
      <c r="AE19">
        <v>4500</v>
      </c>
      <c r="AF19">
        <v>4350</v>
      </c>
      <c r="AG19">
        <v>4500</v>
      </c>
      <c r="AH19">
        <v>2250</v>
      </c>
    </row>
    <row r="20" spans="4:34" x14ac:dyDescent="0.25">
      <c r="N20">
        <v>227686.56</v>
      </c>
      <c r="O20">
        <v>341.53</v>
      </c>
      <c r="P20">
        <f t="shared" si="1"/>
        <v>1.5000007027204415E-3</v>
      </c>
      <c r="S20">
        <v>46022.3</v>
      </c>
      <c r="T20">
        <v>10640.01</v>
      </c>
      <c r="U20">
        <f>15375.91+11767.02</f>
        <v>27142.93</v>
      </c>
      <c r="V20">
        <f>163815.02</f>
        <v>163815.01999999999</v>
      </c>
      <c r="AC20">
        <v>103080</v>
      </c>
      <c r="AD20">
        <v>12</v>
      </c>
      <c r="AE20">
        <v>4900</v>
      </c>
      <c r="AF20">
        <v>4900</v>
      </c>
      <c r="AG20">
        <v>4900</v>
      </c>
      <c r="AH20">
        <v>2450</v>
      </c>
    </row>
    <row r="21" spans="4:34" x14ac:dyDescent="0.25">
      <c r="G21">
        <v>1000000</v>
      </c>
      <c r="J21">
        <v>99747.62</v>
      </c>
      <c r="K21">
        <v>252.38</v>
      </c>
      <c r="S21">
        <v>3109719.18</v>
      </c>
      <c r="T21">
        <v>8380304.5199999996</v>
      </c>
      <c r="U21">
        <f>2967605.87+2639127.31</f>
        <v>5606733.1799999997</v>
      </c>
      <c r="V21">
        <v>4251559.92</v>
      </c>
      <c r="AC21">
        <v>78480</v>
      </c>
      <c r="AD21">
        <v>13</v>
      </c>
      <c r="AE21">
        <v>4900</v>
      </c>
      <c r="AF21">
        <v>4900</v>
      </c>
      <c r="AG21">
        <v>4900</v>
      </c>
      <c r="AH21">
        <v>2450</v>
      </c>
    </row>
    <row r="22" spans="4:34" x14ac:dyDescent="0.25">
      <c r="G22">
        <v>960000</v>
      </c>
      <c r="K22">
        <f>K21/J21</f>
        <v>2.5301856826258112E-3</v>
      </c>
      <c r="S22">
        <f>S20/S21</f>
        <v>1.479950353587876E-2</v>
      </c>
      <c r="T22">
        <f t="shared" ref="T22:V22" si="2">T20/T21</f>
        <v>1.2696447932896836E-3</v>
      </c>
      <c r="U22">
        <f t="shared" si="2"/>
        <v>4.8411310345251712E-3</v>
      </c>
      <c r="V22">
        <f t="shared" si="2"/>
        <v>3.8530568328436023E-2</v>
      </c>
      <c r="AC22">
        <f>SUM(AC19:AC21)</f>
        <v>280000</v>
      </c>
      <c r="AD22">
        <v>14</v>
      </c>
      <c r="AE22">
        <v>4350</v>
      </c>
      <c r="AF22">
        <v>4350</v>
      </c>
      <c r="AG22">
        <v>4350</v>
      </c>
      <c r="AH22">
        <v>2250</v>
      </c>
    </row>
    <row r="23" spans="4:34" x14ac:dyDescent="0.25">
      <c r="G23">
        <f>G21-G22</f>
        <v>40000</v>
      </c>
      <c r="H23">
        <f>G23/1.05*0.05</f>
        <v>1904.7619047619046</v>
      </c>
      <c r="AD23">
        <v>15</v>
      </c>
      <c r="AE23">
        <v>4900</v>
      </c>
      <c r="AF23">
        <v>4900</v>
      </c>
      <c r="AG23">
        <v>4900</v>
      </c>
      <c r="AH23">
        <v>2450</v>
      </c>
    </row>
    <row r="24" spans="4:34" x14ac:dyDescent="0.25">
      <c r="D24">
        <v>952380.95</v>
      </c>
      <c r="AD24">
        <v>16</v>
      </c>
      <c r="AE24">
        <v>4500</v>
      </c>
      <c r="AF24">
        <v>4350</v>
      </c>
      <c r="AG24">
        <v>4500</v>
      </c>
      <c r="AH24">
        <v>2250</v>
      </c>
    </row>
    <row r="25" spans="4:34" x14ac:dyDescent="0.25">
      <c r="D25">
        <v>47619.05</v>
      </c>
      <c r="G25">
        <v>100000</v>
      </c>
      <c r="H25">
        <v>556222.79</v>
      </c>
      <c r="N25">
        <f>91160.92/4558045.86</f>
        <v>2.0000000614298338E-2</v>
      </c>
      <c r="AD25">
        <v>17</v>
      </c>
      <c r="AE25">
        <v>4900</v>
      </c>
      <c r="AF25">
        <v>4900</v>
      </c>
      <c r="AG25">
        <v>4900</v>
      </c>
      <c r="AH25">
        <v>2450</v>
      </c>
    </row>
    <row r="26" spans="4:34" x14ac:dyDescent="0.25">
      <c r="G26">
        <v>94700</v>
      </c>
      <c r="H26">
        <v>526742.98</v>
      </c>
      <c r="AD26">
        <v>18</v>
      </c>
      <c r="AE26">
        <v>4900</v>
      </c>
      <c r="AF26">
        <v>4900</v>
      </c>
      <c r="AG26">
        <v>4900</v>
      </c>
      <c r="AH26">
        <v>2450</v>
      </c>
    </row>
    <row r="27" spans="4:34" x14ac:dyDescent="0.25">
      <c r="G27">
        <f>G25-G26</f>
        <v>5300</v>
      </c>
      <c r="H27">
        <f>H25-H26</f>
        <v>29479.810000000056</v>
      </c>
      <c r="AD27">
        <v>19</v>
      </c>
      <c r="AE27">
        <v>4500</v>
      </c>
      <c r="AF27">
        <v>4500</v>
      </c>
      <c r="AG27">
        <v>4500</v>
      </c>
      <c r="AH27">
        <v>2250</v>
      </c>
    </row>
    <row r="28" spans="4:34" x14ac:dyDescent="0.25">
      <c r="G28">
        <f>G27/1.05*0.05</f>
        <v>252.38095238095241</v>
      </c>
      <c r="H28">
        <f>H27*0.05</f>
        <v>1473.9905000000028</v>
      </c>
      <c r="I28">
        <f>252.38*5+141.9</f>
        <v>1403.8000000000002</v>
      </c>
      <c r="AD28">
        <v>20</v>
      </c>
      <c r="AE28">
        <v>4350</v>
      </c>
      <c r="AF28">
        <v>4500</v>
      </c>
      <c r="AG28">
        <v>4350</v>
      </c>
      <c r="AH28">
        <v>2250</v>
      </c>
    </row>
    <row r="29" spans="4:34" x14ac:dyDescent="0.25">
      <c r="G29">
        <f>G25-G28</f>
        <v>99747.619047619053</v>
      </c>
      <c r="L29">
        <f>1298*3</f>
        <v>3894</v>
      </c>
      <c r="M29">
        <f>L29*0.9</f>
        <v>3504.6</v>
      </c>
      <c r="AD29">
        <v>21</v>
      </c>
      <c r="AE29">
        <v>4900</v>
      </c>
      <c r="AF29">
        <v>4900</v>
      </c>
      <c r="AG29">
        <v>4900</v>
      </c>
      <c r="AH29">
        <v>2450</v>
      </c>
    </row>
    <row r="30" spans="4:34" x14ac:dyDescent="0.25">
      <c r="AD30">
        <v>22</v>
      </c>
      <c r="AE30">
        <v>4900</v>
      </c>
      <c r="AF30">
        <v>4900</v>
      </c>
      <c r="AG30">
        <v>4900</v>
      </c>
      <c r="AH30">
        <v>2450</v>
      </c>
    </row>
    <row r="31" spans="4:34" x14ac:dyDescent="0.25">
      <c r="S31">
        <v>37425.86</v>
      </c>
      <c r="AD31">
        <v>23</v>
      </c>
      <c r="AE31">
        <v>4900</v>
      </c>
      <c r="AF31">
        <v>4900</v>
      </c>
      <c r="AG31">
        <v>4900</v>
      </c>
      <c r="AH31">
        <v>2450</v>
      </c>
    </row>
    <row r="32" spans="4:34" x14ac:dyDescent="0.25">
      <c r="N32">
        <v>163154.07</v>
      </c>
      <c r="S32">
        <v>165137.60999999999</v>
      </c>
      <c r="AD32">
        <v>24</v>
      </c>
      <c r="AE32">
        <v>4900</v>
      </c>
      <c r="AF32">
        <v>4900</v>
      </c>
      <c r="AG32">
        <v>4900</v>
      </c>
      <c r="AH32">
        <v>2450</v>
      </c>
    </row>
    <row r="33" spans="12:34" x14ac:dyDescent="0.25">
      <c r="L33">
        <v>103005.18</v>
      </c>
      <c r="N33">
        <v>62733.63</v>
      </c>
      <c r="S33">
        <v>33512.230000000003</v>
      </c>
      <c r="AD33">
        <v>25</v>
      </c>
      <c r="AE33">
        <v>4900</v>
      </c>
      <c r="AF33">
        <v>4900</v>
      </c>
      <c r="AG33">
        <v>4900</v>
      </c>
      <c r="AH33">
        <v>2450</v>
      </c>
    </row>
    <row r="34" spans="12:34" x14ac:dyDescent="0.25">
      <c r="N34">
        <v>36256.449999999997</v>
      </c>
      <c r="S34">
        <v>36697.25</v>
      </c>
      <c r="T34">
        <f>S32-S33-S34</f>
        <v>94928.129999999976</v>
      </c>
      <c r="V34">
        <v>168264.93</v>
      </c>
      <c r="AD34">
        <v>26</v>
      </c>
      <c r="AE34">
        <v>4900</v>
      </c>
      <c r="AF34">
        <v>4900</v>
      </c>
      <c r="AG34">
        <v>4570</v>
      </c>
      <c r="AH34">
        <v>2450</v>
      </c>
    </row>
    <row r="35" spans="12:34" x14ac:dyDescent="0.25">
      <c r="N35">
        <v>103005.18</v>
      </c>
      <c r="T35">
        <f>T34*0.12</f>
        <v>11391.375599999996</v>
      </c>
      <c r="V35">
        <v>280000</v>
      </c>
      <c r="AD35">
        <v>27</v>
      </c>
      <c r="AE35">
        <v>4900</v>
      </c>
      <c r="AF35">
        <v>4900</v>
      </c>
      <c r="AG35">
        <v>4900</v>
      </c>
      <c r="AH35">
        <v>2450</v>
      </c>
    </row>
    <row r="36" spans="12:34" x14ac:dyDescent="0.25">
      <c r="N36">
        <f>N32-N33-N34-N35</f>
        <v>-38841.189999999988</v>
      </c>
      <c r="S36">
        <f>S31+S32-S33-S34-0</f>
        <v>132353.98999999996</v>
      </c>
      <c r="T36">
        <f>S31+T34+T35</f>
        <v>143745.36559999999</v>
      </c>
      <c r="V36">
        <v>77890</v>
      </c>
      <c r="AD36">
        <v>28</v>
      </c>
      <c r="AE36">
        <v>4900</v>
      </c>
      <c r="AF36">
        <v>4900</v>
      </c>
      <c r="AG36">
        <v>4900</v>
      </c>
      <c r="AH36">
        <v>2450</v>
      </c>
    </row>
    <row r="37" spans="12:34" x14ac:dyDescent="0.25">
      <c r="V37">
        <f>SUM(V34:V36)</f>
        <v>526154.92999999993</v>
      </c>
      <c r="AD37">
        <v>29</v>
      </c>
      <c r="AE37">
        <v>4900</v>
      </c>
      <c r="AF37">
        <v>4900</v>
      </c>
      <c r="AG37">
        <v>4900</v>
      </c>
      <c r="AH37">
        <v>2450</v>
      </c>
    </row>
    <row r="38" spans="12:34" x14ac:dyDescent="0.25">
      <c r="N38">
        <f>N32-N33-N34</f>
        <v>64163.990000000005</v>
      </c>
      <c r="AD38">
        <v>30</v>
      </c>
      <c r="AE38">
        <v>4900</v>
      </c>
      <c r="AF38">
        <v>4900</v>
      </c>
      <c r="AG38">
        <v>4900</v>
      </c>
      <c r="AH38">
        <v>2450</v>
      </c>
    </row>
    <row r="39" spans="12:34" x14ac:dyDescent="0.25">
      <c r="AD39">
        <v>31</v>
      </c>
      <c r="AE39">
        <v>4900</v>
      </c>
      <c r="AF39">
        <v>4900</v>
      </c>
      <c r="AG39">
        <v>4900</v>
      </c>
      <c r="AH39">
        <v>2450</v>
      </c>
    </row>
    <row r="40" spans="12:34" x14ac:dyDescent="0.25">
      <c r="AD40">
        <v>32</v>
      </c>
      <c r="AE40">
        <v>4570</v>
      </c>
      <c r="AF40">
        <v>4900</v>
      </c>
      <c r="AG40">
        <v>4900</v>
      </c>
      <c r="AH40">
        <v>2450</v>
      </c>
    </row>
    <row r="41" spans="12:34" x14ac:dyDescent="0.25">
      <c r="AD41">
        <v>33</v>
      </c>
      <c r="AE41">
        <v>4570</v>
      </c>
      <c r="AF41">
        <v>4410</v>
      </c>
      <c r="AG41">
        <v>4900</v>
      </c>
      <c r="AH41">
        <v>2450</v>
      </c>
    </row>
    <row r="42" spans="12:34" x14ac:dyDescent="0.25">
      <c r="AD42">
        <v>34</v>
      </c>
      <c r="AE42">
        <v>4900</v>
      </c>
      <c r="AF42">
        <v>4900</v>
      </c>
      <c r="AG42">
        <v>4410</v>
      </c>
      <c r="AH42">
        <v>2450</v>
      </c>
    </row>
    <row r="43" spans="12:34" x14ac:dyDescent="0.25">
      <c r="AD43">
        <v>35</v>
      </c>
      <c r="AE43">
        <v>4900</v>
      </c>
      <c r="AF43">
        <v>4900</v>
      </c>
      <c r="AG43">
        <v>4900</v>
      </c>
      <c r="AH43">
        <v>2450</v>
      </c>
    </row>
    <row r="44" spans="12:34" x14ac:dyDescent="0.25">
      <c r="AD44">
        <v>36</v>
      </c>
      <c r="AE44">
        <v>4350</v>
      </c>
      <c r="AF44">
        <v>4900</v>
      </c>
      <c r="AG44">
        <v>4350</v>
      </c>
      <c r="AH44">
        <v>2250</v>
      </c>
    </row>
    <row r="45" spans="12:34" x14ac:dyDescent="0.25">
      <c r="AD45">
        <v>37</v>
      </c>
      <c r="AE45">
        <v>4900</v>
      </c>
      <c r="AF45">
        <v>4900</v>
      </c>
      <c r="AG45">
        <v>4900</v>
      </c>
      <c r="AH45">
        <v>2450</v>
      </c>
    </row>
    <row r="46" spans="12:34" x14ac:dyDescent="0.25">
      <c r="AD46">
        <v>38</v>
      </c>
      <c r="AE46">
        <v>4200</v>
      </c>
      <c r="AF46">
        <v>4900</v>
      </c>
      <c r="AG46">
        <v>4900</v>
      </c>
      <c r="AH46">
        <v>2250</v>
      </c>
    </row>
    <row r="47" spans="12:34" x14ac:dyDescent="0.25">
      <c r="AD47">
        <v>39</v>
      </c>
      <c r="AE47">
        <v>4900</v>
      </c>
      <c r="AF47">
        <v>4900</v>
      </c>
      <c r="AG47">
        <v>4900</v>
      </c>
      <c r="AH47">
        <v>2450</v>
      </c>
    </row>
    <row r="48" spans="12:34" x14ac:dyDescent="0.25">
      <c r="AD48">
        <v>40</v>
      </c>
      <c r="AE48">
        <v>4900</v>
      </c>
      <c r="AF48">
        <v>4900</v>
      </c>
      <c r="AG48">
        <v>4900</v>
      </c>
      <c r="AH48">
        <v>2450</v>
      </c>
    </row>
    <row r="49" spans="30:34" x14ac:dyDescent="0.25">
      <c r="AD49">
        <v>41</v>
      </c>
      <c r="AE49">
        <v>4900</v>
      </c>
      <c r="AF49">
        <v>4900</v>
      </c>
      <c r="AG49">
        <v>4900</v>
      </c>
      <c r="AH49">
        <v>2450</v>
      </c>
    </row>
    <row r="50" spans="30:34" x14ac:dyDescent="0.25">
      <c r="AD50">
        <v>42</v>
      </c>
      <c r="AE50">
        <v>4900</v>
      </c>
      <c r="AF50">
        <v>4900</v>
      </c>
      <c r="AG50">
        <v>4900</v>
      </c>
      <c r="AH50">
        <v>2450</v>
      </c>
    </row>
    <row r="51" spans="30:34" x14ac:dyDescent="0.25">
      <c r="AD51">
        <v>43</v>
      </c>
      <c r="AE51">
        <v>4900</v>
      </c>
      <c r="AF51">
        <v>4900</v>
      </c>
      <c r="AG51">
        <v>4900</v>
      </c>
      <c r="AH51">
        <v>2450</v>
      </c>
    </row>
    <row r="52" spans="30:34" x14ac:dyDescent="0.25">
      <c r="AD52">
        <v>44</v>
      </c>
      <c r="AE52">
        <v>4900</v>
      </c>
      <c r="AF52">
        <v>4900</v>
      </c>
      <c r="AG52">
        <v>4900</v>
      </c>
      <c r="AH52">
        <v>2450</v>
      </c>
    </row>
    <row r="53" spans="30:34" x14ac:dyDescent="0.25">
      <c r="AD53">
        <v>45</v>
      </c>
      <c r="AE53">
        <v>4900</v>
      </c>
      <c r="AF53">
        <v>4900</v>
      </c>
      <c r="AG53">
        <v>4900</v>
      </c>
      <c r="AH53">
        <v>2450</v>
      </c>
    </row>
    <row r="54" spans="30:34" x14ac:dyDescent="0.25">
      <c r="AD54">
        <v>46</v>
      </c>
      <c r="AE54">
        <v>4900</v>
      </c>
      <c r="AF54">
        <v>4900</v>
      </c>
      <c r="AG54">
        <v>4900</v>
      </c>
      <c r="AH54">
        <v>2450</v>
      </c>
    </row>
    <row r="55" spans="30:34" x14ac:dyDescent="0.25">
      <c r="AD55">
        <v>47</v>
      </c>
      <c r="AE55">
        <v>4900</v>
      </c>
      <c r="AF55">
        <v>4900</v>
      </c>
      <c r="AG55">
        <v>4740</v>
      </c>
      <c r="AH55">
        <v>2450</v>
      </c>
    </row>
    <row r="56" spans="30:34" x14ac:dyDescent="0.25">
      <c r="AD56">
        <v>48</v>
      </c>
      <c r="AE56">
        <v>4900</v>
      </c>
      <c r="AF56">
        <v>4900</v>
      </c>
      <c r="AG56">
        <v>4900</v>
      </c>
      <c r="AH56">
        <v>2450</v>
      </c>
    </row>
    <row r="57" spans="30:34" x14ac:dyDescent="0.25">
      <c r="AD57">
        <v>49</v>
      </c>
      <c r="AE57">
        <v>4900</v>
      </c>
      <c r="AF57">
        <v>4900</v>
      </c>
      <c r="AG57">
        <v>4900</v>
      </c>
      <c r="AH57">
        <v>2450</v>
      </c>
    </row>
    <row r="58" spans="30:34" x14ac:dyDescent="0.25">
      <c r="AD58">
        <v>50</v>
      </c>
      <c r="AE58">
        <v>4500</v>
      </c>
      <c r="AF58">
        <v>4350</v>
      </c>
      <c r="AG58">
        <v>4500</v>
      </c>
      <c r="AH58">
        <v>2450</v>
      </c>
    </row>
    <row r="59" spans="30:34" x14ac:dyDescent="0.25">
      <c r="AD59">
        <v>51</v>
      </c>
      <c r="AE59">
        <v>4900</v>
      </c>
      <c r="AF59">
        <v>4900</v>
      </c>
      <c r="AG59">
        <v>4900</v>
      </c>
      <c r="AH59">
        <v>2450</v>
      </c>
    </row>
    <row r="60" spans="30:34" x14ac:dyDescent="0.25">
      <c r="AD60">
        <v>52</v>
      </c>
      <c r="AE60">
        <v>4500</v>
      </c>
      <c r="AF60">
        <v>4500</v>
      </c>
      <c r="AG60">
        <v>4500</v>
      </c>
      <c r="AH60">
        <v>2250</v>
      </c>
    </row>
    <row r="61" spans="30:34" x14ac:dyDescent="0.25">
      <c r="AD61">
        <v>53</v>
      </c>
      <c r="AE61">
        <v>4350</v>
      </c>
      <c r="AF61">
        <v>4200</v>
      </c>
      <c r="AG61">
        <v>4200</v>
      </c>
      <c r="AH61">
        <v>2250</v>
      </c>
    </row>
    <row r="62" spans="30:34" x14ac:dyDescent="0.25">
      <c r="AD62">
        <v>54</v>
      </c>
      <c r="AE62">
        <v>4200</v>
      </c>
      <c r="AF62">
        <v>4200</v>
      </c>
      <c r="AG62">
        <v>4350</v>
      </c>
      <c r="AH62">
        <v>2250</v>
      </c>
    </row>
    <row r="63" spans="30:34" x14ac:dyDescent="0.25">
      <c r="AD63">
        <v>55</v>
      </c>
      <c r="AE63">
        <v>4900</v>
      </c>
      <c r="AF63">
        <v>4900</v>
      </c>
      <c r="AG63">
        <v>4900</v>
      </c>
      <c r="AH63">
        <v>2450</v>
      </c>
    </row>
    <row r="64" spans="30:34" x14ac:dyDescent="0.25">
      <c r="AD64">
        <v>56</v>
      </c>
      <c r="AE64">
        <v>4900</v>
      </c>
      <c r="AF64">
        <v>4900</v>
      </c>
      <c r="AG64">
        <v>4740</v>
      </c>
      <c r="AH64">
        <v>2450</v>
      </c>
    </row>
    <row r="65" spans="30:34" x14ac:dyDescent="0.25">
      <c r="AD65">
        <v>57</v>
      </c>
      <c r="AE65">
        <v>4900</v>
      </c>
      <c r="AF65">
        <v>4570</v>
      </c>
      <c r="AG65">
        <v>4570</v>
      </c>
      <c r="AH65">
        <v>2450</v>
      </c>
    </row>
    <row r="66" spans="30:34" x14ac:dyDescent="0.25">
      <c r="AD66">
        <v>58</v>
      </c>
      <c r="AE66">
        <v>4900</v>
      </c>
      <c r="AF66">
        <v>4900</v>
      </c>
      <c r="AG66">
        <v>4900</v>
      </c>
      <c r="AH66">
        <v>2450</v>
      </c>
    </row>
    <row r="67" spans="30:34" x14ac:dyDescent="0.25">
      <c r="AD67">
        <v>59</v>
      </c>
      <c r="AE67">
        <v>4500</v>
      </c>
      <c r="AF67">
        <v>4350</v>
      </c>
      <c r="AG67">
        <v>4500</v>
      </c>
      <c r="AH67">
        <v>2250</v>
      </c>
    </row>
    <row r="68" spans="30:34" x14ac:dyDescent="0.25">
      <c r="AD68">
        <v>60</v>
      </c>
      <c r="AE68">
        <v>4900</v>
      </c>
      <c r="AF68">
        <v>4900</v>
      </c>
      <c r="AG68">
        <v>4900</v>
      </c>
      <c r="AH68">
        <v>2450</v>
      </c>
    </row>
    <row r="69" spans="30:34" x14ac:dyDescent="0.25">
      <c r="AD69">
        <v>61</v>
      </c>
      <c r="AE69">
        <v>4500</v>
      </c>
      <c r="AF69">
        <v>4200</v>
      </c>
      <c r="AG69">
        <v>4500</v>
      </c>
      <c r="AH69">
        <v>2250</v>
      </c>
    </row>
    <row r="70" spans="30:34" x14ac:dyDescent="0.25">
      <c r="AD70">
        <v>62</v>
      </c>
      <c r="AE70">
        <v>4900</v>
      </c>
      <c r="AF70">
        <v>4900</v>
      </c>
      <c r="AG70">
        <v>4900</v>
      </c>
      <c r="AH70">
        <v>2450</v>
      </c>
    </row>
    <row r="71" spans="30:34" x14ac:dyDescent="0.25">
      <c r="AD71">
        <v>63</v>
      </c>
      <c r="AE71">
        <v>4500</v>
      </c>
      <c r="AF71">
        <v>4350</v>
      </c>
      <c r="AG71">
        <v>4500</v>
      </c>
      <c r="AH71">
        <v>2250</v>
      </c>
    </row>
    <row r="72" spans="30:34" x14ac:dyDescent="0.25">
      <c r="AD72">
        <v>64</v>
      </c>
      <c r="AE72">
        <v>4900</v>
      </c>
      <c r="AF72">
        <v>4900</v>
      </c>
      <c r="AG72">
        <v>4900</v>
      </c>
      <c r="AH72">
        <v>2450</v>
      </c>
    </row>
    <row r="73" spans="30:34" x14ac:dyDescent="0.25">
      <c r="AD73">
        <v>65</v>
      </c>
      <c r="AE73">
        <v>4900</v>
      </c>
      <c r="AF73">
        <v>4900</v>
      </c>
      <c r="AG73">
        <v>4900</v>
      </c>
      <c r="AH73">
        <v>2450</v>
      </c>
    </row>
    <row r="74" spans="30:34" x14ac:dyDescent="0.25">
      <c r="AD74">
        <v>66</v>
      </c>
      <c r="AE74">
        <v>4500</v>
      </c>
      <c r="AF74">
        <v>4500</v>
      </c>
      <c r="AG74">
        <v>4500</v>
      </c>
      <c r="AH74">
        <v>2250</v>
      </c>
    </row>
    <row r="75" spans="30:34" x14ac:dyDescent="0.25">
      <c r="AD75">
        <v>67</v>
      </c>
      <c r="AE75">
        <v>4900</v>
      </c>
      <c r="AF75">
        <v>4200</v>
      </c>
      <c r="AG75">
        <v>4900</v>
      </c>
      <c r="AH75">
        <v>2450</v>
      </c>
    </row>
    <row r="76" spans="30:34" x14ac:dyDescent="0.25">
      <c r="AD76">
        <v>68</v>
      </c>
      <c r="AE76">
        <v>4900</v>
      </c>
      <c r="AF76">
        <v>4900</v>
      </c>
      <c r="AG76">
        <v>4900</v>
      </c>
      <c r="AH76">
        <v>2450</v>
      </c>
    </row>
    <row r="77" spans="30:34" x14ac:dyDescent="0.25">
      <c r="AD77">
        <v>69</v>
      </c>
      <c r="AE77">
        <v>4900</v>
      </c>
      <c r="AF77">
        <v>4900</v>
      </c>
      <c r="AG77">
        <v>4900</v>
      </c>
      <c r="AH77">
        <v>2450</v>
      </c>
    </row>
    <row r="78" spans="30:34" x14ac:dyDescent="0.25">
      <c r="AD78">
        <v>70</v>
      </c>
      <c r="AE78">
        <v>4500</v>
      </c>
      <c r="AF78">
        <v>4500</v>
      </c>
      <c r="AG78">
        <v>4350</v>
      </c>
      <c r="AH78">
        <v>2250</v>
      </c>
    </row>
    <row r="79" spans="30:34" x14ac:dyDescent="0.25">
      <c r="AD79">
        <v>71</v>
      </c>
      <c r="AE79">
        <v>4500</v>
      </c>
      <c r="AF79">
        <v>4500</v>
      </c>
      <c r="AG79">
        <v>4500</v>
      </c>
      <c r="AH79">
        <v>2250</v>
      </c>
    </row>
    <row r="80" spans="30:34" x14ac:dyDescent="0.25">
      <c r="AD80">
        <v>72</v>
      </c>
      <c r="AE80">
        <v>4900</v>
      </c>
      <c r="AF80">
        <v>4900</v>
      </c>
      <c r="AG80">
        <v>4900</v>
      </c>
      <c r="AH80">
        <v>2450</v>
      </c>
    </row>
    <row r="81" spans="30:34" x14ac:dyDescent="0.25">
      <c r="AD81">
        <v>73</v>
      </c>
      <c r="AE81">
        <v>4500</v>
      </c>
      <c r="AF81">
        <v>4500</v>
      </c>
      <c r="AG81">
        <v>4500</v>
      </c>
      <c r="AH81">
        <v>2250</v>
      </c>
    </row>
    <row r="82" spans="30:34" x14ac:dyDescent="0.25">
      <c r="AD82">
        <v>74</v>
      </c>
      <c r="AE82">
        <v>4900</v>
      </c>
      <c r="AF82">
        <v>4900</v>
      </c>
      <c r="AG82">
        <v>4900</v>
      </c>
      <c r="AH82">
        <v>2450</v>
      </c>
    </row>
    <row r="83" spans="30:34" x14ac:dyDescent="0.25">
      <c r="AD83">
        <v>75</v>
      </c>
      <c r="AE83">
        <v>4900</v>
      </c>
      <c r="AF83">
        <v>4900</v>
      </c>
      <c r="AG83">
        <v>4900</v>
      </c>
      <c r="AH83">
        <v>2450</v>
      </c>
    </row>
    <row r="84" spans="30:34" x14ac:dyDescent="0.25">
      <c r="AD84">
        <v>76</v>
      </c>
      <c r="AE84">
        <v>4500</v>
      </c>
      <c r="AF84">
        <v>4500</v>
      </c>
      <c r="AG84">
        <v>4350</v>
      </c>
      <c r="AH84">
        <v>2450</v>
      </c>
    </row>
    <row r="85" spans="30:34" x14ac:dyDescent="0.25">
      <c r="AD85">
        <v>77</v>
      </c>
      <c r="AE85">
        <v>4900</v>
      </c>
      <c r="AF85">
        <v>4900</v>
      </c>
      <c r="AG85">
        <v>4900</v>
      </c>
      <c r="AH85">
        <v>2250</v>
      </c>
    </row>
    <row r="86" spans="30:34" x14ac:dyDescent="0.25">
      <c r="AD86">
        <v>78</v>
      </c>
      <c r="AE86">
        <v>4500</v>
      </c>
      <c r="AF86">
        <v>4500</v>
      </c>
      <c r="AG86">
        <v>4500</v>
      </c>
      <c r="AH86">
        <v>1650</v>
      </c>
    </row>
    <row r="87" spans="30:34" x14ac:dyDescent="0.25">
      <c r="AD87">
        <v>79</v>
      </c>
      <c r="AE87">
        <v>4900</v>
      </c>
      <c r="AF87">
        <v>4350</v>
      </c>
      <c r="AG87">
        <v>4350</v>
      </c>
    </row>
    <row r="88" spans="30:34" x14ac:dyDescent="0.25">
      <c r="AD88">
        <v>80</v>
      </c>
      <c r="AE88">
        <v>4900</v>
      </c>
      <c r="AF88">
        <v>4900</v>
      </c>
      <c r="AG88">
        <v>4900</v>
      </c>
    </row>
    <row r="89" spans="30:34" x14ac:dyDescent="0.25">
      <c r="AD89">
        <v>81</v>
      </c>
      <c r="AE89">
        <v>4900</v>
      </c>
      <c r="AF89">
        <v>4900</v>
      </c>
      <c r="AG89">
        <v>4900</v>
      </c>
    </row>
    <row r="90" spans="30:34" x14ac:dyDescent="0.25">
      <c r="AD90">
        <v>82</v>
      </c>
      <c r="AE90">
        <v>4500</v>
      </c>
      <c r="AF90">
        <v>4500</v>
      </c>
      <c r="AG90">
        <v>4500</v>
      </c>
    </row>
    <row r="91" spans="30:34" x14ac:dyDescent="0.25">
      <c r="AD91">
        <v>83</v>
      </c>
      <c r="AE91">
        <v>4900</v>
      </c>
      <c r="AF91">
        <v>4900</v>
      </c>
      <c r="AG91">
        <v>4740</v>
      </c>
    </row>
    <row r="93" spans="30:34" x14ac:dyDescent="0.25">
      <c r="AE93">
        <f>SUM(AE9:AE92)</f>
        <v>393890</v>
      </c>
      <c r="AF93">
        <f>SUM(AF9:AF92)</f>
        <v>392380</v>
      </c>
      <c r="AG93">
        <f t="shared" ref="AG93:AH93" si="3">SUM(AG9:AG92)</f>
        <v>391830</v>
      </c>
      <c r="AH93">
        <f t="shared" si="3"/>
        <v>185500</v>
      </c>
    </row>
    <row r="94" spans="30:34" x14ac:dyDescent="0.25">
      <c r="AE94">
        <v>389840</v>
      </c>
    </row>
    <row r="95" spans="30:34" x14ac:dyDescent="0.25">
      <c r="AE95">
        <f>AE93-AE94</f>
        <v>4050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4D9B-8C00-471D-BDA7-EE05ECF2370D}">
  <dimension ref="A1:H24"/>
  <sheetViews>
    <sheetView workbookViewId="0">
      <selection activeCell="F8" sqref="F8"/>
    </sheetView>
  </sheetViews>
  <sheetFormatPr defaultRowHeight="13.8" x14ac:dyDescent="0.25"/>
  <cols>
    <col min="1" max="1" width="6.33203125" style="1" customWidth="1"/>
    <col min="2" max="2" width="8.6640625" style="1" customWidth="1"/>
    <col min="3" max="8" width="10.77734375" style="1" customWidth="1"/>
    <col min="9" max="16384" width="8.88671875" style="1"/>
  </cols>
  <sheetData>
    <row r="1" spans="1:8" ht="33" customHeight="1" thickBot="1" x14ac:dyDescent="0.3">
      <c r="A1" s="15" t="s">
        <v>15</v>
      </c>
      <c r="B1" s="15"/>
      <c r="C1" s="15"/>
      <c r="D1" s="15"/>
      <c r="E1" s="15"/>
      <c r="F1" s="15"/>
      <c r="G1" s="15"/>
      <c r="H1" s="15"/>
    </row>
    <row r="2" spans="1:8" s="11" customFormat="1" ht="25.05" customHeight="1" thickBot="1" x14ac:dyDescent="0.3">
      <c r="A2" s="8"/>
      <c r="B2" s="9" t="s">
        <v>16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10" t="s">
        <v>6</v>
      </c>
    </row>
    <row r="3" spans="1:8" ht="25.05" customHeight="1" x14ac:dyDescent="0.25">
      <c r="A3" s="12" t="s">
        <v>17</v>
      </c>
      <c r="B3" s="3">
        <v>1</v>
      </c>
      <c r="C3" s="3" t="s">
        <v>7</v>
      </c>
      <c r="D3" s="3" t="s">
        <v>8</v>
      </c>
      <c r="E3" s="3" t="s">
        <v>9</v>
      </c>
      <c r="F3" s="3" t="s">
        <v>8</v>
      </c>
      <c r="G3" s="3" t="s">
        <v>7</v>
      </c>
      <c r="H3" s="4" t="s">
        <v>9</v>
      </c>
    </row>
    <row r="4" spans="1:8" ht="25.05" customHeight="1" x14ac:dyDescent="0.25">
      <c r="A4" s="13"/>
      <c r="B4" s="2">
        <v>2</v>
      </c>
      <c r="C4" s="2" t="s">
        <v>7</v>
      </c>
      <c r="D4" s="2" t="s">
        <v>8</v>
      </c>
      <c r="E4" s="2" t="s">
        <v>9</v>
      </c>
      <c r="F4" s="2" t="s">
        <v>8</v>
      </c>
      <c r="G4" s="2" t="s">
        <v>7</v>
      </c>
      <c r="H4" s="5" t="s">
        <v>9</v>
      </c>
    </row>
    <row r="5" spans="1:8" ht="25.05" customHeight="1" x14ac:dyDescent="0.25">
      <c r="A5" s="13"/>
      <c r="B5" s="2">
        <v>3</v>
      </c>
      <c r="C5" s="2" t="s">
        <v>10</v>
      </c>
      <c r="D5" s="2" t="s">
        <v>9</v>
      </c>
      <c r="E5" s="2" t="s">
        <v>11</v>
      </c>
      <c r="F5" s="2" t="s">
        <v>11</v>
      </c>
      <c r="G5" s="2" t="s">
        <v>8</v>
      </c>
      <c r="H5" s="5" t="s">
        <v>10</v>
      </c>
    </row>
    <row r="6" spans="1:8" ht="25.05" customHeight="1" thickBot="1" x14ac:dyDescent="0.3">
      <c r="A6" s="14"/>
      <c r="B6" s="6">
        <v>4</v>
      </c>
      <c r="C6" s="6" t="s">
        <v>10</v>
      </c>
      <c r="D6" s="6" t="s">
        <v>9</v>
      </c>
      <c r="E6" s="6" t="s">
        <v>11</v>
      </c>
      <c r="F6" s="6" t="s">
        <v>11</v>
      </c>
      <c r="G6" s="6" t="s">
        <v>8</v>
      </c>
      <c r="H6" s="7" t="s">
        <v>10</v>
      </c>
    </row>
    <row r="7" spans="1:8" ht="25.05" customHeight="1" x14ac:dyDescent="0.25">
      <c r="A7" s="12" t="s">
        <v>18</v>
      </c>
      <c r="B7" s="3">
        <v>1</v>
      </c>
      <c r="C7" s="3" t="s">
        <v>12</v>
      </c>
      <c r="D7" s="3" t="s">
        <v>11</v>
      </c>
      <c r="E7" s="3" t="s">
        <v>12</v>
      </c>
      <c r="F7" s="3" t="s">
        <v>7</v>
      </c>
      <c r="G7" s="3" t="s">
        <v>14</v>
      </c>
      <c r="H7" s="4" t="s">
        <v>11</v>
      </c>
    </row>
    <row r="8" spans="1:8" ht="25.05" customHeight="1" x14ac:dyDescent="0.25">
      <c r="A8" s="13"/>
      <c r="B8" s="2">
        <v>2</v>
      </c>
      <c r="C8" s="2" t="s">
        <v>11</v>
      </c>
      <c r="D8" s="2" t="s">
        <v>11</v>
      </c>
      <c r="E8" s="2" t="s">
        <v>8</v>
      </c>
      <c r="F8" s="2" t="s">
        <v>7</v>
      </c>
      <c r="G8" s="2" t="s">
        <v>9</v>
      </c>
      <c r="H8" s="5" t="s">
        <v>8</v>
      </c>
    </row>
    <row r="9" spans="1:8" ht="25.05" customHeight="1" x14ac:dyDescent="0.25">
      <c r="A9" s="13"/>
      <c r="B9" s="2">
        <v>3</v>
      </c>
      <c r="C9" s="2" t="s">
        <v>13</v>
      </c>
      <c r="D9" s="2" t="s">
        <v>12</v>
      </c>
      <c r="E9" s="2" t="s">
        <v>8</v>
      </c>
      <c r="F9" s="2" t="s">
        <v>10</v>
      </c>
      <c r="G9" s="2" t="s">
        <v>10</v>
      </c>
      <c r="H9" s="5" t="s">
        <v>8</v>
      </c>
    </row>
    <row r="10" spans="1:8" ht="25.05" customHeight="1" x14ac:dyDescent="0.25">
      <c r="A10" s="13"/>
      <c r="B10" s="2">
        <v>4</v>
      </c>
      <c r="C10" s="2"/>
      <c r="D10" s="2" t="s">
        <v>12</v>
      </c>
      <c r="E10" s="2"/>
      <c r="F10" s="2" t="s">
        <v>12</v>
      </c>
      <c r="G10" s="2"/>
      <c r="H10" s="5" t="s">
        <v>7</v>
      </c>
    </row>
    <row r="11" spans="1:8" ht="25.05" customHeight="1" thickBot="1" x14ac:dyDescent="0.3">
      <c r="A11" s="14"/>
      <c r="B11" s="6">
        <v>5</v>
      </c>
      <c r="C11" s="6"/>
      <c r="D11" s="6" t="s">
        <v>14</v>
      </c>
      <c r="E11" s="6"/>
      <c r="F11" s="6" t="s">
        <v>12</v>
      </c>
      <c r="G11" s="6"/>
      <c r="H11" s="7" t="s">
        <v>7</v>
      </c>
    </row>
    <row r="12" spans="1:8" ht="73.2" customHeight="1" x14ac:dyDescent="0.25"/>
    <row r="13" spans="1:8" ht="72" customHeight="1" x14ac:dyDescent="0.25"/>
    <row r="14" spans="1:8" ht="33" customHeight="1" thickBot="1" x14ac:dyDescent="0.3">
      <c r="A14" s="15" t="s">
        <v>15</v>
      </c>
      <c r="B14" s="15"/>
      <c r="C14" s="15"/>
      <c r="D14" s="15"/>
      <c r="E14" s="15"/>
      <c r="F14" s="15"/>
      <c r="G14" s="15"/>
      <c r="H14" s="15"/>
    </row>
    <row r="15" spans="1:8" s="11" customFormat="1" ht="25.05" customHeight="1" thickBot="1" x14ac:dyDescent="0.3">
      <c r="A15" s="8"/>
      <c r="B15" s="9" t="s">
        <v>16</v>
      </c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H15" s="10" t="s">
        <v>6</v>
      </c>
    </row>
    <row r="16" spans="1:8" ht="25.05" customHeight="1" x14ac:dyDescent="0.25">
      <c r="A16" s="12" t="s">
        <v>17</v>
      </c>
      <c r="B16" s="3">
        <v>1</v>
      </c>
      <c r="C16" s="3" t="s">
        <v>7</v>
      </c>
      <c r="D16" s="3" t="s">
        <v>8</v>
      </c>
      <c r="E16" s="3" t="s">
        <v>9</v>
      </c>
      <c r="F16" s="3" t="s">
        <v>8</v>
      </c>
      <c r="G16" s="3" t="s">
        <v>7</v>
      </c>
      <c r="H16" s="4" t="s">
        <v>9</v>
      </c>
    </row>
    <row r="17" spans="1:8" ht="25.05" customHeight="1" x14ac:dyDescent="0.25">
      <c r="A17" s="13"/>
      <c r="B17" s="2">
        <v>2</v>
      </c>
      <c r="C17" s="2" t="s">
        <v>7</v>
      </c>
      <c r="D17" s="2" t="s">
        <v>8</v>
      </c>
      <c r="E17" s="2" t="s">
        <v>9</v>
      </c>
      <c r="F17" s="2" t="s">
        <v>8</v>
      </c>
      <c r="G17" s="2" t="s">
        <v>7</v>
      </c>
      <c r="H17" s="5" t="s">
        <v>9</v>
      </c>
    </row>
    <row r="18" spans="1:8" ht="25.05" customHeight="1" x14ac:dyDescent="0.25">
      <c r="A18" s="13"/>
      <c r="B18" s="2">
        <v>3</v>
      </c>
      <c r="C18" s="2" t="s">
        <v>10</v>
      </c>
      <c r="D18" s="2" t="s">
        <v>9</v>
      </c>
      <c r="E18" s="2" t="s">
        <v>11</v>
      </c>
      <c r="F18" s="2" t="s">
        <v>11</v>
      </c>
      <c r="G18" s="2" t="s">
        <v>8</v>
      </c>
      <c r="H18" s="5" t="s">
        <v>10</v>
      </c>
    </row>
    <row r="19" spans="1:8" ht="25.05" customHeight="1" thickBot="1" x14ac:dyDescent="0.3">
      <c r="A19" s="14"/>
      <c r="B19" s="6">
        <v>4</v>
      </c>
      <c r="C19" s="6" t="s">
        <v>10</v>
      </c>
      <c r="D19" s="6" t="s">
        <v>9</v>
      </c>
      <c r="E19" s="6" t="s">
        <v>11</v>
      </c>
      <c r="F19" s="6" t="s">
        <v>11</v>
      </c>
      <c r="G19" s="6" t="s">
        <v>8</v>
      </c>
      <c r="H19" s="7" t="s">
        <v>10</v>
      </c>
    </row>
    <row r="20" spans="1:8" ht="25.05" customHeight="1" x14ac:dyDescent="0.25">
      <c r="A20" s="12" t="s">
        <v>18</v>
      </c>
      <c r="B20" s="3">
        <v>1</v>
      </c>
      <c r="C20" s="3" t="s">
        <v>12</v>
      </c>
      <c r="D20" s="3" t="s">
        <v>11</v>
      </c>
      <c r="E20" s="3" t="s">
        <v>12</v>
      </c>
      <c r="F20" s="3" t="s">
        <v>7</v>
      </c>
      <c r="G20" s="3" t="s">
        <v>14</v>
      </c>
      <c r="H20" s="4" t="s">
        <v>11</v>
      </c>
    </row>
    <row r="21" spans="1:8" ht="25.05" customHeight="1" x14ac:dyDescent="0.25">
      <c r="A21" s="13"/>
      <c r="B21" s="2">
        <v>2</v>
      </c>
      <c r="C21" s="2" t="s">
        <v>11</v>
      </c>
      <c r="D21" s="2" t="s">
        <v>11</v>
      </c>
      <c r="E21" s="2" t="s">
        <v>8</v>
      </c>
      <c r="F21" s="2" t="s">
        <v>7</v>
      </c>
      <c r="G21" s="2" t="s">
        <v>9</v>
      </c>
      <c r="H21" s="5" t="s">
        <v>8</v>
      </c>
    </row>
    <row r="22" spans="1:8" ht="25.05" customHeight="1" x14ac:dyDescent="0.25">
      <c r="A22" s="13"/>
      <c r="B22" s="2">
        <v>3</v>
      </c>
      <c r="C22" s="2" t="s">
        <v>13</v>
      </c>
      <c r="D22" s="2" t="s">
        <v>12</v>
      </c>
      <c r="E22" s="2" t="s">
        <v>8</v>
      </c>
      <c r="F22" s="2" t="s">
        <v>10</v>
      </c>
      <c r="G22" s="2" t="s">
        <v>10</v>
      </c>
      <c r="H22" s="5" t="s">
        <v>8</v>
      </c>
    </row>
    <row r="23" spans="1:8" ht="25.05" customHeight="1" x14ac:dyDescent="0.25">
      <c r="A23" s="13"/>
      <c r="B23" s="2">
        <v>4</v>
      </c>
      <c r="C23" s="2"/>
      <c r="D23" s="2" t="s">
        <v>12</v>
      </c>
      <c r="E23" s="2"/>
      <c r="F23" s="2" t="s">
        <v>12</v>
      </c>
      <c r="G23" s="2"/>
      <c r="H23" s="5" t="s">
        <v>7</v>
      </c>
    </row>
    <row r="24" spans="1:8" ht="25.05" customHeight="1" thickBot="1" x14ac:dyDescent="0.3">
      <c r="A24" s="14"/>
      <c r="B24" s="6">
        <v>5</v>
      </c>
      <c r="C24" s="6"/>
      <c r="D24" s="6" t="s">
        <v>14</v>
      </c>
      <c r="E24" s="6"/>
      <c r="F24" s="6" t="s">
        <v>12</v>
      </c>
      <c r="G24" s="6"/>
      <c r="H24" s="7" t="s">
        <v>7</v>
      </c>
    </row>
  </sheetData>
  <mergeCells count="6">
    <mergeCell ref="A20:A24"/>
    <mergeCell ref="A3:A6"/>
    <mergeCell ref="A7:A11"/>
    <mergeCell ref="A1:H1"/>
    <mergeCell ref="A14:H14"/>
    <mergeCell ref="A16:A19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赵娟</dc:creator>
  <cp:lastModifiedBy>office</cp:lastModifiedBy>
  <cp:lastPrinted>2021-08-23T03:32:18Z</cp:lastPrinted>
  <dcterms:created xsi:type="dcterms:W3CDTF">2015-06-05T18:19:34Z</dcterms:created>
  <dcterms:modified xsi:type="dcterms:W3CDTF">2022-01-27T02:10:20Z</dcterms:modified>
</cp:coreProperties>
</file>