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第1次" sheetId="1" r:id="rId1"/>
    <sheet name="第2次" sheetId="2" r:id="rId2"/>
  </sheets>
  <calcPr calcId="144525" concurrentCalc="0"/>
</workbook>
</file>

<file path=xl/sharedStrings.xml><?xml version="1.0" encoding="utf-8"?>
<sst xmlns="http://schemas.openxmlformats.org/spreadsheetml/2006/main" count="336" uniqueCount="110">
  <si>
    <t xml:space="preserve">工程款支付证书 </t>
  </si>
  <si>
    <t>工程名称</t>
  </si>
  <si>
    <t>宁强县铁锁关至胡家坝黄土岭公路改建工程JL2标段</t>
  </si>
  <si>
    <t>建设单位</t>
  </si>
  <si>
    <t>宁强县公路管理局</t>
  </si>
  <si>
    <t>ERP编号</t>
  </si>
  <si>
    <t>档案编号</t>
  </si>
  <si>
    <t>CD2018-102</t>
  </si>
  <si>
    <t>合同金额</t>
  </si>
  <si>
    <t>中标时间</t>
  </si>
  <si>
    <t>2018.11.29</t>
  </si>
  <si>
    <t>已提供工程资料</t>
  </si>
  <si>
    <t>中标通知书、施工合同</t>
  </si>
  <si>
    <t>保存地址</t>
  </si>
  <si>
    <t>庐江</t>
  </si>
  <si>
    <t>责任单位</t>
  </si>
  <si>
    <t>第七大区陕西省</t>
  </si>
  <si>
    <t>决算金额</t>
  </si>
  <si>
    <t>决算时间</t>
  </si>
  <si>
    <t>项目部印章</t>
  </si>
  <si>
    <t>有</t>
  </si>
  <si>
    <t>施工人</t>
  </si>
  <si>
    <t>王林18991628888</t>
  </si>
  <si>
    <t>区域责任人</t>
  </si>
  <si>
    <t>孙健</t>
  </si>
  <si>
    <t>省办负责人</t>
  </si>
  <si>
    <t>易冬明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</si>
  <si>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</si>
  <si>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</si>
  <si>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</si>
  <si>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</si>
  <si>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</si>
  <si>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</si>
  <si>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</si>
  <si>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</si>
  <si>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</si>
  <si>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</si>
  <si>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</si>
  <si>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</si>
  <si>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</si>
  <si>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</si>
  <si>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</si>
  <si>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</si>
  <si>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</si>
  <si>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</si>
  <si>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</si>
  <si>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</si>
  <si>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</si>
  <si>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</si>
  <si>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</si>
  <si>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</si>
  <si>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</si>
  <si>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</si>
  <si>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</si>
  <si>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前期支付</t>
  </si>
  <si>
    <t>中</t>
  </si>
  <si>
    <t xml:space="preserve">175202745165 </t>
  </si>
  <si>
    <t>进度款1%</t>
  </si>
  <si>
    <t>外经证费用</t>
  </si>
  <si>
    <t>暂扣企税</t>
  </si>
  <si>
    <t>徽行</t>
  </si>
  <si>
    <t>1020 5010 2100 0416 507</t>
  </si>
  <si>
    <t>工行汉中广场支行</t>
  </si>
  <si>
    <t>2606 0540 2920 0014 333</t>
  </si>
  <si>
    <t>中国石化销售股份有限公司陕西汉中石油分公司（柴油）</t>
  </si>
  <si>
    <t>工行宁强县支行</t>
  </si>
  <si>
    <t>2606 0527 1920 0067 157</t>
  </si>
  <si>
    <t>陕西省宁强县金盛石油化工有限公司（柴油）</t>
  </si>
  <si>
    <t>建行汉中分行营业部</t>
  </si>
  <si>
    <t>6100 1650 0150 5251 1861</t>
  </si>
  <si>
    <t>汉中市钢友工贸有限公司（钢筋）</t>
  </si>
  <si>
    <t>剩余款项1%</t>
  </si>
  <si>
    <t>勉县农村信用合作联黄沙信用社</t>
  </si>
  <si>
    <t>2706 0510 0120 1000 0078 15</t>
  </si>
  <si>
    <t>勉县新鸿森商贸有限公司（水泥）</t>
  </si>
  <si>
    <t>工行汉中中山街支行</t>
  </si>
  <si>
    <t>2606 0502 0924 5100 194</t>
  </si>
  <si>
    <t>汉中市蓝盾爆破工程有限公司（爆破施工）</t>
  </si>
  <si>
    <t>农行陕西汉中西环路支行</t>
  </si>
  <si>
    <t>2660 5501 0400 06724</t>
  </si>
  <si>
    <t>汉中中瑞民用爆炸物品有限责任公司（炸药）</t>
  </si>
  <si>
    <t>农行宁强县羌州路分理处</t>
  </si>
  <si>
    <t>6228 4529 1600 6798 566</t>
  </si>
  <si>
    <t>扣除10月份巡查费用1469.5元</t>
  </si>
  <si>
    <t>已扣完</t>
  </si>
  <si>
    <t>无税费</t>
  </si>
  <si>
    <t>宁强县农村信用合作联社</t>
  </si>
  <si>
    <t>2706 0620 0120 1000 009723</t>
  </si>
  <si>
    <t>手续费</t>
  </si>
  <si>
    <t>宁强县宁东工机械有限公司（劳务）</t>
  </si>
  <si>
    <t>宁强县农村信用合作联社胡家坝分社</t>
  </si>
  <si>
    <t>2706 0620 0120 1000 004985</t>
  </si>
  <si>
    <t>宁强县亨达采石场（石子）</t>
  </si>
  <si>
    <t>工商银行宁强县支行</t>
  </si>
  <si>
    <t>项目部章月租费</t>
  </si>
  <si>
    <t>宁强县农村信阳合作联社</t>
  </si>
  <si>
    <t>2706 0601 0120 1000 0565 27</t>
  </si>
  <si>
    <t>陕西鼎维实业有限公司（机械）</t>
  </si>
  <si>
    <t>宁强县宁东磊工程机械有限公司（劳务）</t>
  </si>
  <si>
    <t>6230 2706 0000 3966 717</t>
  </si>
  <si>
    <t>宋涛（运输）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</si>
  <si>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</si>
  <si>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</si>
  <si>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</si>
  <si>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</si>
  <si>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</si>
  <si>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</si>
  <si>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</si>
  <si>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宁强县农村信阳合作联社胡家坝分社</t>
  </si>
  <si>
    <t>宁强县农村信用合作联社营业部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</si>
</sst>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/m/d;@"/>
    <numFmt numFmtId="41" formatCode="_ * #,##0_ ;_ * \-#,##0_ ;_ * &quot;-&quot;_ ;_ @_ "/>
    <numFmt numFmtId="177" formatCode="#,##0.00_ "/>
    <numFmt numFmtId="43" formatCode="_ * #,##0.00_ ;_ * \-#,##0.00_ ;_ * &quot;-&quot;??_ ;_ @_ "/>
    <numFmt numFmtId="178" formatCode="yyyy&quot;年&quot;m&quot;月&quot;d&quot;日&quot;;@"/>
    <numFmt numFmtId="179" formatCode="0_ "/>
    <numFmt numFmtId="180" formatCode="0.00_ "/>
    <numFmt numFmtId="181" formatCode="0.00_);[Red]\(0.00\)"/>
  </numFmts>
  <fonts count="37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b/>
      <sz val="10"/>
      <color rgb="FFFF000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1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2" borderId="16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4" fillId="0" borderId="0">
      <protection locked="0"/>
    </xf>
    <xf numFmtId="0" fontId="21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21" borderId="18" applyNumberFormat="0" applyAlignment="0" applyProtection="0">
      <alignment vertical="center"/>
    </xf>
    <xf numFmtId="0" fontId="32" fillId="21" borderId="14" applyNumberFormat="0" applyAlignment="0" applyProtection="0">
      <alignment vertical="center"/>
    </xf>
    <xf numFmtId="0" fontId="33" fillId="22" borderId="19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0" fillId="0" borderId="0">
      <protection locked="0"/>
    </xf>
  </cellStyleXfs>
  <cellXfs count="127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vertical="center" wrapText="1"/>
    </xf>
    <xf numFmtId="176" fontId="4" fillId="3" borderId="4" xfId="50" applyNumberFormat="1" applyFont="1" applyFill="1" applyBorder="1" applyAlignment="1" applyProtection="1">
      <alignment horizontal="center"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177" fontId="4" fillId="3" borderId="2" xfId="50" applyNumberFormat="1" applyFont="1" applyFill="1" applyBorder="1" applyAlignment="1" applyProtection="1">
      <alignment horizontal="center" vertical="center" shrinkToFit="1"/>
    </xf>
    <xf numFmtId="177" fontId="4" fillId="3" borderId="2" xfId="50" applyNumberFormat="1" applyFont="1" applyFill="1" applyBorder="1" applyAlignment="1" applyProtection="1">
      <alignment horizontal="center" vertical="center" wrapText="1" shrinkToFit="1"/>
    </xf>
    <xf numFmtId="49" fontId="5" fillId="3" borderId="2" xfId="50" applyNumberFormat="1" applyFont="1" applyFill="1" applyBorder="1" applyAlignment="1" applyProtection="1">
      <alignment horizontal="center" vertical="center" shrinkToFit="1"/>
    </xf>
    <xf numFmtId="9" fontId="4" fillId="3" borderId="2" xfId="50" applyNumberFormat="1" applyFont="1" applyFill="1" applyBorder="1" applyAlignment="1" applyProtection="1">
      <alignment horizontal="center" vertical="center" shrinkToFit="1"/>
    </xf>
    <xf numFmtId="0" fontId="1" fillId="3" borderId="6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179" fontId="6" fillId="3" borderId="2" xfId="50" applyNumberFormat="1" applyFont="1" applyFill="1" applyBorder="1" applyAlignment="1" applyProtection="1">
      <alignment horizontal="center" vertical="center" wrapText="1" shrinkToFit="1"/>
    </xf>
    <xf numFmtId="177" fontId="1" fillId="3" borderId="2" xfId="50" applyNumberFormat="1" applyFont="1" applyFill="1" applyBorder="1" applyAlignment="1" applyProtection="1">
      <alignment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0" fontId="7" fillId="3" borderId="2" xfId="50" applyFont="1" applyFill="1" applyBorder="1" applyAlignment="1" applyProtection="1">
      <alignment horizontal="center" vertical="center" wrapTex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center" vertical="center" wrapText="1" shrinkToFit="1"/>
    </xf>
    <xf numFmtId="49" fontId="8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9" fontId="7" fillId="3" borderId="2" xfId="50" applyNumberFormat="1" applyFont="1" applyFill="1" applyBorder="1" applyAlignment="1" applyProtection="1">
      <alignment horizontal="center" vertical="center" shrinkToFit="1"/>
    </xf>
    <xf numFmtId="176" fontId="2" fillId="3" borderId="4" xfId="50" applyNumberFormat="1" applyFont="1" applyFill="1" applyBorder="1" applyAlignment="1" applyProtection="1">
      <alignment vertical="center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180" fontId="1" fillId="3" borderId="2" xfId="50" applyNumberFormat="1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80" fontId="2" fillId="3" borderId="2" xfId="50" applyNumberFormat="1" applyFont="1" applyFill="1" applyBorder="1" applyAlignment="1" applyProtection="1">
      <alignment horizontal="center" vertical="center" wrapText="1"/>
    </xf>
    <xf numFmtId="0" fontId="9" fillId="3" borderId="6" xfId="50" applyFont="1" applyFill="1" applyBorder="1" applyAlignment="1" applyProtection="1">
      <alignment horizontal="center" vertical="center" wrapText="1"/>
    </xf>
    <xf numFmtId="176" fontId="9" fillId="3" borderId="9" xfId="50" applyNumberFormat="1" applyFont="1" applyFill="1" applyBorder="1" applyAlignment="1" applyProtection="1">
      <alignment horizontal="center" vertical="center" shrinkToFit="1"/>
    </xf>
    <xf numFmtId="0" fontId="10" fillId="3" borderId="2" xfId="50" applyFont="1" applyFill="1" applyBorder="1" applyAlignment="1" applyProtection="1">
      <alignment horizontal="center" vertical="center" wrapText="1"/>
    </xf>
    <xf numFmtId="180" fontId="9" fillId="3" borderId="2" xfId="50" applyNumberFormat="1" applyFont="1" applyFill="1" applyBorder="1" applyAlignment="1" applyProtection="1">
      <alignment horizontal="center" vertical="center" wrapText="1"/>
    </xf>
    <xf numFmtId="0" fontId="9" fillId="3" borderId="2" xfId="50" applyFont="1" applyFill="1" applyBorder="1" applyAlignment="1" applyProtection="1">
      <alignment horizontal="center" vertical="center"/>
    </xf>
    <xf numFmtId="177" fontId="9" fillId="3" borderId="2" xfId="50" applyNumberFormat="1" applyFont="1" applyFill="1" applyBorder="1" applyAlignment="1" applyProtection="1">
      <alignment horizontal="center" vertical="center" shrinkToFit="1"/>
    </xf>
    <xf numFmtId="9" fontId="10" fillId="3" borderId="2" xfId="50" applyNumberFormat="1" applyFont="1" applyFill="1" applyBorder="1" applyAlignment="1" applyProtection="1">
      <alignment horizontal="center" vertical="center" shrinkToFit="1"/>
    </xf>
    <xf numFmtId="0" fontId="9" fillId="3" borderId="7" xfId="50" applyFont="1" applyFill="1" applyBorder="1" applyAlignment="1" applyProtection="1">
      <alignment horizontal="center" vertical="center" wrapText="1"/>
    </xf>
    <xf numFmtId="176" fontId="9" fillId="3" borderId="10" xfId="50" applyNumberFormat="1" applyFont="1" applyFill="1" applyBorder="1" applyAlignment="1" applyProtection="1">
      <alignment horizontal="center" vertical="center" shrinkToFit="1"/>
    </xf>
    <xf numFmtId="177" fontId="10" fillId="3" borderId="2" xfId="50" applyNumberFormat="1" applyFont="1" applyFill="1" applyBorder="1" applyAlignment="1" applyProtection="1">
      <alignment horizontal="center" vertical="center" wrapText="1" shrinkToFit="1"/>
    </xf>
    <xf numFmtId="49" fontId="11" fillId="3" borderId="2" xfId="50" applyNumberFormat="1" applyFont="1" applyFill="1" applyBorder="1" applyAlignment="1" applyProtection="1">
      <alignment horizontal="center" vertical="center" shrinkToFit="1"/>
    </xf>
    <xf numFmtId="176" fontId="9" fillId="3" borderId="4" xfId="50" applyNumberFormat="1" applyFont="1" applyFill="1" applyBorder="1" applyAlignment="1" applyProtection="1">
      <alignment horizontal="center" vertical="center" shrinkToFit="1"/>
    </xf>
    <xf numFmtId="0" fontId="2" fillId="3" borderId="7" xfId="50" applyFont="1" applyFill="1" applyBorder="1" applyAlignment="1" applyProtection="1">
      <alignment horizontal="center" vertical="center" wrapText="1"/>
    </xf>
    <xf numFmtId="0" fontId="9" fillId="4" borderId="2" xfId="50" applyFont="1" applyFill="1" applyBorder="1" applyAlignment="1" applyProtection="1">
      <alignment horizontal="center" vertical="center" wrapTex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7" fontId="12" fillId="3" borderId="2" xfId="50" applyNumberFormat="1" applyFont="1" applyFill="1" applyBorder="1" applyAlignment="1" applyProtection="1">
      <alignment horizontal="right" vertical="center" shrinkToFit="1"/>
    </xf>
    <xf numFmtId="177" fontId="13" fillId="3" borderId="3" xfId="50" applyNumberFormat="1" applyFont="1" applyFill="1" applyBorder="1" applyAlignment="1" applyProtection="1">
      <alignment horizontal="center" vertical="center" shrinkToFit="1"/>
    </xf>
    <xf numFmtId="177" fontId="13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4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4" fillId="3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center" vertical="center" wrapText="1"/>
    </xf>
    <xf numFmtId="177" fontId="7" fillId="3" borderId="8" xfId="50" applyNumberFormat="1" applyFont="1" applyFill="1" applyBorder="1" applyAlignment="1" applyProtection="1">
      <alignment horizontal="center" vertical="center" wrapText="1"/>
    </xf>
    <xf numFmtId="177" fontId="4" fillId="3" borderId="8" xfId="50" applyNumberFormat="1" applyFont="1" applyFill="1" applyBorder="1" applyAlignment="1" applyProtection="1">
      <alignment horizontal="center" vertical="center" wrapText="1"/>
    </xf>
    <xf numFmtId="177" fontId="1" fillId="3" borderId="8" xfId="50" applyNumberFormat="1" applyFont="1" applyFill="1" applyBorder="1" applyAlignment="1" applyProtection="1">
      <alignment horizontal="center" vertical="center" shrinkToFi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9" fillId="3" borderId="7" xfId="50" applyNumberFormat="1" applyFont="1" applyFill="1" applyBorder="1" applyAlignment="1" applyProtection="1">
      <alignment horizontal="center" vertical="center" shrinkToFit="1"/>
    </xf>
    <xf numFmtId="177" fontId="10" fillId="3" borderId="2" xfId="50" applyNumberFormat="1" applyFont="1" applyFill="1" applyBorder="1" applyAlignment="1" applyProtection="1">
      <alignment horizontal="center" vertical="center" wrapText="1"/>
    </xf>
    <xf numFmtId="177" fontId="10" fillId="3" borderId="8" xfId="50" applyNumberFormat="1" applyFont="1" applyFill="1" applyBorder="1" applyAlignment="1" applyProtection="1">
      <alignment horizontal="center" vertical="center" wrapText="1"/>
    </xf>
    <xf numFmtId="177" fontId="12" fillId="4" borderId="2" xfId="50" applyNumberFormat="1" applyFont="1" applyFill="1" applyBorder="1" applyAlignment="1" applyProtection="1">
      <alignment horizontal="center" vertical="center" shrinkToFit="1"/>
    </xf>
    <xf numFmtId="177" fontId="12" fillId="3" borderId="2" xfId="50" applyNumberFormat="1" applyFont="1" applyFill="1" applyBorder="1" applyAlignment="1" applyProtection="1">
      <alignment horizontal="center" vertical="center" shrinkToFit="1"/>
    </xf>
    <xf numFmtId="177" fontId="4" fillId="4" borderId="2" xfId="50" applyNumberFormat="1" applyFont="1" applyFill="1" applyBorder="1" applyAlignment="1" applyProtection="1">
      <alignment horizontal="center" vertical="center" wrapText="1"/>
    </xf>
    <xf numFmtId="177" fontId="13" fillId="3" borderId="4" xfId="50" applyNumberFormat="1" applyFont="1" applyFill="1" applyBorder="1" applyAlignment="1" applyProtection="1">
      <alignment horizontal="center" vertical="center" shrinkToFit="1"/>
    </xf>
    <xf numFmtId="0" fontId="4" fillId="3" borderId="11" xfId="50" applyFont="1" applyFill="1" applyBorder="1" applyAlignment="1" applyProtection="1">
      <alignment horizontal="center" vertical="center" wrapTex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7" fontId="13" fillId="3" borderId="2" xfId="50" applyNumberFormat="1" applyFont="1" applyFill="1" applyBorder="1" applyAlignment="1" applyProtection="1">
      <alignment horizontal="center" vertical="center" shrinkToFi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3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9" fontId="4" fillId="3" borderId="2" xfId="19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177" fontId="1" fillId="3" borderId="8" xfId="50" applyNumberFormat="1" applyFont="1" applyFill="1" applyBorder="1" applyAlignment="1" applyProtection="1">
      <alignment horizontal="right" vertical="center" shrinkToFit="1"/>
    </xf>
    <xf numFmtId="9" fontId="1" fillId="3" borderId="8" xfId="19" applyFont="1" applyFill="1" applyBorder="1" applyAlignment="1" applyProtection="1">
      <alignment horizontal="center" vertical="center" wrapText="1"/>
    </xf>
    <xf numFmtId="177" fontId="2" fillId="3" borderId="8" xfId="50" applyNumberFormat="1" applyFont="1" applyFill="1" applyBorder="1" applyAlignment="1" applyProtection="1">
      <alignment horizontal="center" vertical="center" shrinkToFit="1"/>
    </xf>
    <xf numFmtId="9" fontId="2" fillId="3" borderId="8" xfId="19" applyFont="1" applyFill="1" applyBorder="1" applyAlignment="1" applyProtection="1">
      <alignment horizontal="center" vertical="center" wrapText="1"/>
    </xf>
    <xf numFmtId="9" fontId="9" fillId="3" borderId="8" xfId="19" applyFont="1" applyFill="1" applyBorder="1" applyAlignment="1" applyProtection="1">
      <alignment horizontal="center" vertical="center" wrapText="1"/>
    </xf>
    <xf numFmtId="177" fontId="9" fillId="3" borderId="8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shrinkToFit="1"/>
    </xf>
    <xf numFmtId="177" fontId="1" fillId="3" borderId="8" xfId="50" applyNumberFormat="1" applyFont="1" applyFill="1" applyBorder="1" applyAlignment="1" applyProtection="1">
      <alignment horizontal="center" vertical="center"/>
    </xf>
    <xf numFmtId="177" fontId="12" fillId="4" borderId="8" xfId="50" applyNumberFormat="1" applyFont="1" applyFill="1" applyBorder="1" applyAlignment="1" applyProtection="1">
      <alignment horizontal="right" vertical="center" shrinkToFit="1"/>
    </xf>
    <xf numFmtId="177" fontId="12" fillId="3" borderId="8" xfId="50" applyNumberFormat="1" applyFont="1" applyFill="1" applyBorder="1" applyAlignment="1" applyProtection="1">
      <alignment horizontal="right" vertical="center" shrinkToFit="1"/>
    </xf>
    <xf numFmtId="0" fontId="2" fillId="3" borderId="6" xfId="50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wrapText="1" shrinkToFit="1"/>
    </xf>
    <xf numFmtId="179" fontId="14" fillId="3" borderId="2" xfId="50" applyNumberFormat="1" applyFont="1" applyFill="1" applyBorder="1" applyAlignment="1" applyProtection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5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163830</xdr:colOff>
      <xdr:row>17</xdr:row>
      <xdr:rowOff>306705</xdr:rowOff>
    </xdr:from>
    <xdr:to>
      <xdr:col>12</xdr:col>
      <xdr:colOff>778510</xdr:colOff>
      <xdr:row>19</xdr:row>
      <xdr:rowOff>147320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49125" y="5803265"/>
          <a:ext cx="133858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138430</xdr:colOff>
      <xdr:row>24</xdr:row>
      <xdr:rowOff>189865</xdr:rowOff>
    </xdr:from>
    <xdr:to>
      <xdr:col>28</xdr:col>
      <xdr:colOff>494665</xdr:colOff>
      <xdr:row>35</xdr:row>
      <xdr:rowOff>292100</xdr:rowOff>
    </xdr:to>
    <xdr:pic>
      <xdr:nvPicPr>
        <xdr:cNvPr id="4" name="图片 3" descr="`Y$KV]2TAAMMSN~`6X~R(0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82655" y="7908925"/>
          <a:ext cx="5842635" cy="3594735"/>
        </a:xfrm>
        <a:prstGeom prst="rect">
          <a:avLst/>
        </a:prstGeom>
      </xdr:spPr>
    </xdr:pic>
    <xdr:clientData/>
  </xdr:twoCellAnchor>
  <xdr:twoCellAnchor editAs="oneCell">
    <xdr:from>
      <xdr:col>20</xdr:col>
      <xdr:colOff>160020</xdr:colOff>
      <xdr:row>29</xdr:row>
      <xdr:rowOff>219075</xdr:rowOff>
    </xdr:from>
    <xdr:to>
      <xdr:col>28</xdr:col>
      <xdr:colOff>361315</xdr:colOff>
      <xdr:row>40</xdr:row>
      <xdr:rowOff>207010</xdr:rowOff>
    </xdr:to>
    <xdr:pic>
      <xdr:nvPicPr>
        <xdr:cNvPr id="5" name="图片 4" descr="R%F~Y[D(YVOYB`~1PLQ%PV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804245" y="9525635"/>
          <a:ext cx="5687695" cy="3480435"/>
        </a:xfrm>
        <a:prstGeom prst="rect">
          <a:avLst/>
        </a:prstGeom>
      </xdr:spPr>
    </xdr:pic>
    <xdr:clientData/>
  </xdr:twoCellAnchor>
  <xdr:twoCellAnchor editAs="oneCell">
    <xdr:from>
      <xdr:col>8</xdr:col>
      <xdr:colOff>320040</xdr:colOff>
      <xdr:row>31</xdr:row>
      <xdr:rowOff>25400</xdr:rowOff>
    </xdr:from>
    <xdr:to>
      <xdr:col>10</xdr:col>
      <xdr:colOff>523875</xdr:colOff>
      <xdr:row>32</xdr:row>
      <xdr:rowOff>255270</xdr:rowOff>
    </xdr:to>
    <xdr:pic>
      <xdr:nvPicPr>
        <xdr:cNvPr id="3" name="图片 2" descr="$}30A[KD_~6@]U_NO0~[O2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09455" y="9966960"/>
          <a:ext cx="2075815" cy="547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163830</xdr:colOff>
      <xdr:row>17</xdr:row>
      <xdr:rowOff>306705</xdr:rowOff>
    </xdr:from>
    <xdr:to>
      <xdr:col>12</xdr:col>
      <xdr:colOff>778510</xdr:colOff>
      <xdr:row>19</xdr:row>
      <xdr:rowOff>147320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49125" y="5803265"/>
          <a:ext cx="133858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138430</xdr:colOff>
      <xdr:row>24</xdr:row>
      <xdr:rowOff>189865</xdr:rowOff>
    </xdr:from>
    <xdr:to>
      <xdr:col>28</xdr:col>
      <xdr:colOff>494665</xdr:colOff>
      <xdr:row>35</xdr:row>
      <xdr:rowOff>292100</xdr:rowOff>
    </xdr:to>
    <xdr:pic>
      <xdr:nvPicPr>
        <xdr:cNvPr id="3" name="图片 2" descr="`Y$KV]2TAAMMSN~`6X~R(0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82655" y="7908925"/>
          <a:ext cx="5842635" cy="3594735"/>
        </a:xfrm>
        <a:prstGeom prst="rect">
          <a:avLst/>
        </a:prstGeom>
      </xdr:spPr>
    </xdr:pic>
    <xdr:clientData/>
  </xdr:twoCellAnchor>
  <xdr:twoCellAnchor editAs="oneCell">
    <xdr:from>
      <xdr:col>8</xdr:col>
      <xdr:colOff>320040</xdr:colOff>
      <xdr:row>31</xdr:row>
      <xdr:rowOff>25400</xdr:rowOff>
    </xdr:from>
    <xdr:to>
      <xdr:col>10</xdr:col>
      <xdr:colOff>523875</xdr:colOff>
      <xdr:row>32</xdr:row>
      <xdr:rowOff>255270</xdr:rowOff>
    </xdr:to>
    <xdr:pic>
      <xdr:nvPicPr>
        <xdr:cNvPr id="5" name="图片 4" descr="$}30A[KD_~6@]U_NO0~[O2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09455" y="9966960"/>
          <a:ext cx="2075815" cy="547370"/>
        </a:xfrm>
        <a:prstGeom prst="rect">
          <a:avLst/>
        </a:prstGeom>
      </xdr:spPr>
    </xdr:pic>
    <xdr:clientData/>
  </xdr:twoCellAnchor>
  <xdr:twoCellAnchor editAs="oneCell">
    <xdr:from>
      <xdr:col>7</xdr:col>
      <xdr:colOff>24130</xdr:colOff>
      <xdr:row>53</xdr:row>
      <xdr:rowOff>64135</xdr:rowOff>
    </xdr:from>
    <xdr:to>
      <xdr:col>13</xdr:col>
      <xdr:colOff>586740</xdr:colOff>
      <xdr:row>75</xdr:row>
      <xdr:rowOff>100965</xdr:rowOff>
    </xdr:to>
    <xdr:pic>
      <xdr:nvPicPr>
        <xdr:cNvPr id="6" name="图片 5" descr="RAE8C)F%VPW[{@`PP%_QEIS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46490" y="16657320"/>
          <a:ext cx="6032500" cy="3208655"/>
        </a:xfrm>
        <a:prstGeom prst="rect">
          <a:avLst/>
        </a:prstGeom>
      </xdr:spPr>
    </xdr:pic>
    <xdr:clientData/>
  </xdr:twoCellAnchor>
  <xdr:twoCellAnchor editAs="oneCell">
    <xdr:from>
      <xdr:col>7</xdr:col>
      <xdr:colOff>403225</xdr:colOff>
      <xdr:row>38</xdr:row>
      <xdr:rowOff>37465</xdr:rowOff>
    </xdr:from>
    <xdr:to>
      <xdr:col>10</xdr:col>
      <xdr:colOff>461645</xdr:colOff>
      <xdr:row>40</xdr:row>
      <xdr:rowOff>292100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25585" y="12201525"/>
          <a:ext cx="2497455" cy="889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50</xdr:row>
      <xdr:rowOff>95250</xdr:rowOff>
    </xdr:from>
    <xdr:to>
      <xdr:col>7</xdr:col>
      <xdr:colOff>162560</xdr:colOff>
      <xdr:row>87</xdr:row>
      <xdr:rowOff>133350</xdr:rowOff>
    </xdr:to>
    <xdr:pic>
      <xdr:nvPicPr>
        <xdr:cNvPr id="4" name="图片 3" descr="VLDET79XH[919RT4$M(C{%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00050" y="16259810"/>
          <a:ext cx="8484870" cy="535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50"/>
  <sheetViews>
    <sheetView zoomScale="70" zoomScaleNormal="70" workbookViewId="0">
      <pane ySplit="7" topLeftCell="A37" activePane="bottomLeft" state="frozen"/>
      <selection/>
      <selection pane="bottomLeft" activeCell="P39" sqref="P39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5.1583333333333" style="2" customWidth="1"/>
    <col min="4" max="4" width="12.675" style="2" customWidth="1"/>
    <col min="5" max="5" width="16.0833333333333" style="6" customWidth="1"/>
    <col min="6" max="6" width="30.6666666666667" style="6" customWidth="1"/>
    <col min="7" max="7" width="28.75" style="6" customWidth="1"/>
    <col min="8" max="8" width="7.44166666666667" style="6" customWidth="1"/>
    <col min="9" max="9" width="10.32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1.7416666666667" style="5" customWidth="1"/>
    <col min="16" max="16" width="38.575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72"/>
      <c r="J2" s="9" t="s">
        <v>4</v>
      </c>
      <c r="K2" s="9"/>
      <c r="L2" s="9"/>
      <c r="M2" s="9"/>
      <c r="N2" s="73" t="s">
        <v>5</v>
      </c>
      <c r="O2" s="73"/>
      <c r="P2" s="74">
        <v>10553</v>
      </c>
      <c r="Q2" s="79" t="s">
        <v>6</v>
      </c>
      <c r="R2" s="79"/>
      <c r="S2" s="103" t="s">
        <v>7</v>
      </c>
      <c r="T2" s="103"/>
    </row>
    <row r="3" s="1" customFormat="1" ht="27.9" customHeight="1" spans="1:20">
      <c r="A3" s="8" t="s">
        <v>8</v>
      </c>
      <c r="B3" s="8"/>
      <c r="C3" s="11">
        <v>20902300.43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75" t="s">
        <v>12</v>
      </c>
      <c r="K3" s="75"/>
      <c r="L3" s="75"/>
      <c r="M3" s="75"/>
      <c r="N3" s="8" t="s">
        <v>13</v>
      </c>
      <c r="O3" s="8"/>
      <c r="P3" s="75" t="s">
        <v>14</v>
      </c>
      <c r="Q3" s="104" t="s">
        <v>15</v>
      </c>
      <c r="R3" s="105"/>
      <c r="S3" s="106" t="s">
        <v>16</v>
      </c>
      <c r="T3" s="106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75" t="s">
        <v>20</v>
      </c>
      <c r="K4" s="75"/>
      <c r="L4" s="75"/>
      <c r="M4" s="75"/>
      <c r="N4" s="8" t="s">
        <v>21</v>
      </c>
      <c r="O4" s="8"/>
      <c r="P4" s="76" t="s">
        <v>22</v>
      </c>
      <c r="Q4" s="11" t="s">
        <v>23</v>
      </c>
      <c r="R4" s="76" t="s">
        <v>24</v>
      </c>
      <c r="S4" s="107" t="s">
        <v>25</v>
      </c>
      <c r="T4" s="108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77" t="s">
        <v>33</v>
      </c>
      <c r="Q5" s="109"/>
      <c r="R5" s="109"/>
      <c r="S5" s="107" t="s">
        <v>34</v>
      </c>
      <c r="T5" s="110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8" t="s">
        <v>41</v>
      </c>
      <c r="Q6" s="111"/>
      <c r="R6" s="111"/>
      <c r="S6" s="107"/>
      <c r="T6" s="110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9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07"/>
      <c r="T7" s="110"/>
    </row>
    <row r="8" s="2" customFormat="1" ht="38" customHeight="1" spans="1:20">
      <c r="A8" s="23"/>
      <c r="B8" s="24" t="s">
        <v>54</v>
      </c>
      <c r="C8" s="25">
        <v>7206287.93</v>
      </c>
      <c r="D8" s="26">
        <v>212123.38</v>
      </c>
      <c r="E8" s="27" t="s">
        <v>55</v>
      </c>
      <c r="F8" s="28" t="s">
        <v>56</v>
      </c>
      <c r="G8" s="26"/>
      <c r="H8" s="29">
        <v>0.01</v>
      </c>
      <c r="I8" s="26">
        <v>72063</v>
      </c>
      <c r="J8" s="26" t="s">
        <v>57</v>
      </c>
      <c r="K8" s="26">
        <v>136415</v>
      </c>
      <c r="L8" s="26">
        <v>500</v>
      </c>
      <c r="M8" s="26" t="s">
        <v>58</v>
      </c>
      <c r="N8" s="80">
        <v>31490</v>
      </c>
      <c r="O8" s="80" t="s">
        <v>59</v>
      </c>
      <c r="P8" s="80" t="s">
        <v>54</v>
      </c>
      <c r="Q8" s="112"/>
      <c r="R8" s="26"/>
      <c r="S8" s="26">
        <v>7177936.42</v>
      </c>
      <c r="T8" s="33"/>
    </row>
    <row r="9" s="2" customFormat="1" ht="28" customHeight="1" spans="1:20">
      <c r="A9" s="30">
        <v>1</v>
      </c>
      <c r="B9" s="31">
        <v>43728</v>
      </c>
      <c r="C9" s="32"/>
      <c r="D9" s="33">
        <v>114880</v>
      </c>
      <c r="E9" s="34" t="s">
        <v>60</v>
      </c>
      <c r="F9" s="35" t="s">
        <v>61</v>
      </c>
      <c r="G9" s="36"/>
      <c r="H9" s="36"/>
      <c r="I9" s="36"/>
      <c r="J9" s="36"/>
      <c r="K9" s="36"/>
      <c r="L9" s="36"/>
      <c r="M9" s="36"/>
      <c r="N9" s="80"/>
      <c r="O9" s="80"/>
      <c r="P9" s="81"/>
      <c r="Q9" s="113"/>
      <c r="R9" s="33"/>
      <c r="S9" s="40"/>
      <c r="T9" s="33"/>
    </row>
    <row r="10" s="2" customFormat="1" ht="24" customHeight="1" spans="1:20">
      <c r="A10" s="37"/>
      <c r="B10" s="31">
        <v>43728</v>
      </c>
      <c r="C10" s="38"/>
      <c r="D10" s="38"/>
      <c r="E10" s="34" t="s">
        <v>62</v>
      </c>
      <c r="F10" s="35" t="s">
        <v>63</v>
      </c>
      <c r="G10" s="36"/>
      <c r="H10" s="36"/>
      <c r="I10" s="36"/>
      <c r="J10" s="36"/>
      <c r="K10" s="36"/>
      <c r="L10" s="36"/>
      <c r="M10" s="36"/>
      <c r="N10" s="80"/>
      <c r="O10" s="80"/>
      <c r="P10" s="35" t="s">
        <v>64</v>
      </c>
      <c r="Q10" s="113"/>
      <c r="R10" s="33"/>
      <c r="S10" s="40">
        <v>114880</v>
      </c>
      <c r="T10" s="33"/>
    </row>
    <row r="11" ht="20.1" customHeight="1" spans="1:20">
      <c r="A11" s="39">
        <v>2</v>
      </c>
      <c r="B11" s="31">
        <v>43731</v>
      </c>
      <c r="C11" s="38"/>
      <c r="D11" s="33">
        <v>114880</v>
      </c>
      <c r="E11" s="34" t="s">
        <v>60</v>
      </c>
      <c r="F11" s="35" t="s">
        <v>61</v>
      </c>
      <c r="G11" s="36"/>
      <c r="H11" s="36"/>
      <c r="I11" s="36"/>
      <c r="J11" s="36"/>
      <c r="K11" s="36"/>
      <c r="L11" s="36"/>
      <c r="M11" s="36"/>
      <c r="N11" s="80"/>
      <c r="O11" s="80"/>
      <c r="P11" s="80"/>
      <c r="Q11" s="113"/>
      <c r="R11" s="33"/>
      <c r="S11" s="33"/>
      <c r="T11" s="33"/>
    </row>
    <row r="12" ht="20.1" customHeight="1" spans="1:20">
      <c r="A12" s="37"/>
      <c r="B12" s="31">
        <v>43731</v>
      </c>
      <c r="C12" s="38"/>
      <c r="D12" s="38"/>
      <c r="E12" s="40" t="s">
        <v>65</v>
      </c>
      <c r="F12" s="40" t="s">
        <v>66</v>
      </c>
      <c r="G12" s="36"/>
      <c r="H12" s="36"/>
      <c r="I12" s="36"/>
      <c r="J12" s="36"/>
      <c r="K12" s="36"/>
      <c r="L12" s="36"/>
      <c r="M12" s="36"/>
      <c r="N12" s="80"/>
      <c r="O12" s="80"/>
      <c r="P12" s="80" t="s">
        <v>67</v>
      </c>
      <c r="Q12" s="113"/>
      <c r="R12" s="33"/>
      <c r="S12" s="40">
        <v>114880</v>
      </c>
      <c r="T12" s="33"/>
    </row>
    <row r="13" ht="20.1" customHeight="1" spans="1:20">
      <c r="A13" s="39">
        <v>3</v>
      </c>
      <c r="B13" s="31">
        <v>43732</v>
      </c>
      <c r="C13" s="38"/>
      <c r="D13" s="33">
        <v>74398</v>
      </c>
      <c r="E13" s="36"/>
      <c r="F13" s="36"/>
      <c r="G13" s="36"/>
      <c r="H13" s="36"/>
      <c r="I13" s="36"/>
      <c r="J13" s="36"/>
      <c r="K13" s="36"/>
      <c r="L13" s="36"/>
      <c r="M13" s="36"/>
      <c r="N13" s="80"/>
      <c r="O13" s="80"/>
      <c r="P13" s="80"/>
      <c r="Q13" s="113"/>
      <c r="R13" s="33"/>
      <c r="S13" s="33"/>
      <c r="T13" s="33"/>
    </row>
    <row r="14" ht="20.1" customHeight="1" spans="1:20">
      <c r="A14" s="37"/>
      <c r="B14" s="31">
        <v>43732</v>
      </c>
      <c r="C14" s="38"/>
      <c r="D14" s="38"/>
      <c r="E14" s="36" t="s">
        <v>68</v>
      </c>
      <c r="F14" s="35" t="s">
        <v>69</v>
      </c>
      <c r="G14" s="36"/>
      <c r="H14" s="36"/>
      <c r="I14" s="36"/>
      <c r="J14" s="36"/>
      <c r="K14" s="36"/>
      <c r="L14" s="36"/>
      <c r="M14" s="36"/>
      <c r="N14" s="80"/>
      <c r="O14" s="80"/>
      <c r="P14" s="80" t="s">
        <v>70</v>
      </c>
      <c r="Q14" s="113"/>
      <c r="R14" s="33"/>
      <c r="S14" s="40">
        <v>74398</v>
      </c>
      <c r="T14" s="33"/>
    </row>
    <row r="15" ht="20.1" customHeight="1" spans="1:20">
      <c r="A15" s="39">
        <v>4</v>
      </c>
      <c r="B15" s="31">
        <v>43746</v>
      </c>
      <c r="C15" s="38"/>
      <c r="D15" s="33">
        <v>112000</v>
      </c>
      <c r="E15" s="34" t="s">
        <v>60</v>
      </c>
      <c r="F15" s="35" t="s">
        <v>61</v>
      </c>
      <c r="G15" s="36"/>
      <c r="H15" s="36"/>
      <c r="I15" s="36"/>
      <c r="J15" s="36"/>
      <c r="K15" s="36"/>
      <c r="L15" s="36"/>
      <c r="M15" s="36"/>
      <c r="N15" s="80"/>
      <c r="O15" s="80"/>
      <c r="P15" s="80"/>
      <c r="Q15" s="113"/>
      <c r="R15" s="33"/>
      <c r="T15" s="33"/>
    </row>
    <row r="16" ht="25" customHeight="1" spans="1:20">
      <c r="A16" s="37"/>
      <c r="B16" s="31">
        <v>43746</v>
      </c>
      <c r="C16" s="38"/>
      <c r="D16" s="38"/>
      <c r="E16" s="40" t="s">
        <v>65</v>
      </c>
      <c r="F16" s="40" t="s">
        <v>66</v>
      </c>
      <c r="G16" s="36"/>
      <c r="H16" s="36"/>
      <c r="I16" s="36"/>
      <c r="J16" s="36"/>
      <c r="K16" s="36"/>
      <c r="L16" s="36"/>
      <c r="M16" s="36"/>
      <c r="N16" s="80"/>
      <c r="O16" s="80"/>
      <c r="P16" s="80" t="s">
        <v>67</v>
      </c>
      <c r="Q16" s="113"/>
      <c r="R16" s="33"/>
      <c r="S16" s="40">
        <v>112000</v>
      </c>
      <c r="T16" s="33"/>
    </row>
    <row r="17" ht="25" customHeight="1" spans="1:20">
      <c r="A17" s="30">
        <v>5</v>
      </c>
      <c r="B17" s="31">
        <v>43769</v>
      </c>
      <c r="C17" s="38"/>
      <c r="D17" s="33">
        <v>201000</v>
      </c>
      <c r="E17" s="34" t="s">
        <v>60</v>
      </c>
      <c r="F17" s="35" t="s">
        <v>61</v>
      </c>
      <c r="G17" s="36"/>
      <c r="H17" s="36"/>
      <c r="I17" s="36"/>
      <c r="J17" s="36"/>
      <c r="K17" s="36"/>
      <c r="L17" s="36"/>
      <c r="M17" s="36"/>
      <c r="N17" s="80"/>
      <c r="O17" s="80"/>
      <c r="P17" s="80"/>
      <c r="Q17" s="113"/>
      <c r="R17" s="33"/>
      <c r="T17" s="114"/>
    </row>
    <row r="18" ht="25" customHeight="1" spans="1:20">
      <c r="A18" s="37"/>
      <c r="B18" s="31">
        <v>43769</v>
      </c>
      <c r="C18" s="38"/>
      <c r="D18" s="38"/>
      <c r="E18" s="40" t="s">
        <v>65</v>
      </c>
      <c r="F18" s="40" t="s">
        <v>66</v>
      </c>
      <c r="G18" s="36"/>
      <c r="H18" s="36"/>
      <c r="I18" s="36"/>
      <c r="J18" s="36"/>
      <c r="K18" s="36"/>
      <c r="L18" s="36"/>
      <c r="M18" s="36"/>
      <c r="N18" s="80"/>
      <c r="O18" s="80"/>
      <c r="P18" s="80" t="s">
        <v>67</v>
      </c>
      <c r="Q18" s="113"/>
      <c r="R18" s="33"/>
      <c r="S18" s="40">
        <v>201000</v>
      </c>
      <c r="T18" s="114"/>
    </row>
    <row r="19" ht="25" customHeight="1" spans="1:20">
      <c r="A19" s="30">
        <v>6</v>
      </c>
      <c r="B19" s="31">
        <v>43781</v>
      </c>
      <c r="C19" s="41">
        <v>1000000</v>
      </c>
      <c r="D19" s="42"/>
      <c r="E19" s="43" t="s">
        <v>55</v>
      </c>
      <c r="F19" s="44" t="s">
        <v>56</v>
      </c>
      <c r="G19" s="45"/>
      <c r="H19" s="46">
        <v>0.01</v>
      </c>
      <c r="I19" s="45">
        <v>136960</v>
      </c>
      <c r="J19" s="45" t="s">
        <v>71</v>
      </c>
      <c r="K19" s="45">
        <v>59219</v>
      </c>
      <c r="L19" s="45"/>
      <c r="M19" s="45"/>
      <c r="N19" s="82">
        <v>-31490</v>
      </c>
      <c r="O19" s="82"/>
      <c r="P19" s="83"/>
      <c r="Q19" s="115"/>
      <c r="R19" s="85"/>
      <c r="S19" s="85"/>
      <c r="T19" s="85"/>
    </row>
    <row r="20" ht="25" customHeight="1" spans="1:20">
      <c r="A20" s="37"/>
      <c r="B20" s="31">
        <v>43782</v>
      </c>
      <c r="C20" s="25"/>
      <c r="D20" s="38"/>
      <c r="E20" s="27" t="s">
        <v>72</v>
      </c>
      <c r="F20" s="28" t="s">
        <v>73</v>
      </c>
      <c r="G20" s="36"/>
      <c r="H20" s="29"/>
      <c r="I20" s="36"/>
      <c r="J20" s="40"/>
      <c r="K20" s="36"/>
      <c r="L20" s="36"/>
      <c r="M20" s="36"/>
      <c r="N20" s="80"/>
      <c r="O20" s="80"/>
      <c r="P20" s="84" t="s">
        <v>74</v>
      </c>
      <c r="Q20" s="115"/>
      <c r="R20" s="114"/>
      <c r="S20" s="85">
        <v>500000</v>
      </c>
      <c r="T20" s="114"/>
    </row>
    <row r="21" ht="25" customHeight="1" spans="1:20">
      <c r="A21" s="30">
        <v>7</v>
      </c>
      <c r="B21" s="47">
        <v>43783</v>
      </c>
      <c r="C21" s="41"/>
      <c r="D21" s="42"/>
      <c r="E21" s="43" t="s">
        <v>75</v>
      </c>
      <c r="F21" s="44" t="s">
        <v>76</v>
      </c>
      <c r="G21" s="48"/>
      <c r="H21" s="46"/>
      <c r="I21" s="48"/>
      <c r="J21" s="45"/>
      <c r="K21" s="48"/>
      <c r="L21" s="48"/>
      <c r="M21" s="48"/>
      <c r="N21" s="82"/>
      <c r="O21" s="82"/>
      <c r="P21" s="83" t="s">
        <v>77</v>
      </c>
      <c r="Q21" s="115"/>
      <c r="R21" s="114"/>
      <c r="S21" s="116">
        <v>15316</v>
      </c>
      <c r="T21" s="114"/>
    </row>
    <row r="22" ht="25" customHeight="1" spans="1:20">
      <c r="A22" s="30"/>
      <c r="B22" s="31">
        <v>43783</v>
      </c>
      <c r="C22" s="25"/>
      <c r="D22" s="38"/>
      <c r="E22" s="27" t="s">
        <v>78</v>
      </c>
      <c r="F22" s="28" t="s">
        <v>79</v>
      </c>
      <c r="G22" s="36"/>
      <c r="H22" s="29"/>
      <c r="I22" s="36"/>
      <c r="J22" s="40"/>
      <c r="K22" s="36"/>
      <c r="L22" s="36"/>
      <c r="M22" s="36"/>
      <c r="N22" s="80"/>
      <c r="O22" s="80"/>
      <c r="P22" s="84" t="s">
        <v>80</v>
      </c>
      <c r="Q22" s="115"/>
      <c r="R22" s="114"/>
      <c r="S22" s="85">
        <v>34909.6</v>
      </c>
      <c r="T22" s="114"/>
    </row>
    <row r="23" ht="25" customHeight="1" spans="1:20">
      <c r="A23" s="37"/>
      <c r="B23" s="31">
        <v>43783</v>
      </c>
      <c r="C23" s="25"/>
      <c r="D23" s="38"/>
      <c r="E23" s="27" t="s">
        <v>65</v>
      </c>
      <c r="F23" s="28" t="s">
        <v>66</v>
      </c>
      <c r="G23" s="36"/>
      <c r="H23" s="29"/>
      <c r="I23" s="36"/>
      <c r="J23" s="40"/>
      <c r="K23" s="36"/>
      <c r="L23" s="36"/>
      <c r="M23" s="36"/>
      <c r="N23" s="80"/>
      <c r="O23" s="80"/>
      <c r="P23" s="84" t="s">
        <v>67</v>
      </c>
      <c r="Q23" s="115"/>
      <c r="R23" s="114"/>
      <c r="S23" s="85">
        <v>107200</v>
      </c>
      <c r="T23" s="114"/>
    </row>
    <row r="24" s="2" customFormat="1" ht="25" customHeight="1" spans="1:20">
      <c r="A24" s="37">
        <v>8</v>
      </c>
      <c r="B24" s="31">
        <v>43787</v>
      </c>
      <c r="C24" s="25"/>
      <c r="D24" s="49">
        <v>-176422.5</v>
      </c>
      <c r="E24" s="27" t="s">
        <v>81</v>
      </c>
      <c r="F24" s="28" t="s">
        <v>82</v>
      </c>
      <c r="G24" s="36"/>
      <c r="H24" s="29"/>
      <c r="I24" s="36"/>
      <c r="J24" s="40"/>
      <c r="K24" s="36"/>
      <c r="L24" s="36">
        <v>1469.5</v>
      </c>
      <c r="M24" s="36" t="s">
        <v>83</v>
      </c>
      <c r="N24" s="80"/>
      <c r="O24" s="80"/>
      <c r="P24" s="84"/>
      <c r="Q24" s="115"/>
      <c r="R24" s="114"/>
      <c r="S24" s="85"/>
      <c r="T24" s="114"/>
    </row>
    <row r="25" s="2" customFormat="1" ht="25" customHeight="1" spans="1:20">
      <c r="A25" s="30">
        <v>9</v>
      </c>
      <c r="B25" s="50">
        <v>43808</v>
      </c>
      <c r="C25" s="25">
        <v>1341194.91</v>
      </c>
      <c r="D25" s="38"/>
      <c r="E25" s="27" t="s">
        <v>55</v>
      </c>
      <c r="F25" s="28" t="s">
        <v>56</v>
      </c>
      <c r="G25" s="40"/>
      <c r="H25" s="29"/>
      <c r="I25" s="40"/>
      <c r="J25" s="40" t="s">
        <v>84</v>
      </c>
      <c r="K25" s="40" t="s">
        <v>85</v>
      </c>
      <c r="L25" s="40"/>
      <c r="M25" s="40"/>
      <c r="N25" s="80"/>
      <c r="O25" s="80"/>
      <c r="P25" s="84"/>
      <c r="Q25" s="115"/>
      <c r="R25" s="85"/>
      <c r="S25" s="85"/>
      <c r="T25" s="85"/>
    </row>
    <row r="26" s="2" customFormat="1" ht="25" customHeight="1" spans="1:20">
      <c r="A26" s="30"/>
      <c r="B26" s="50">
        <v>43808</v>
      </c>
      <c r="C26" s="25"/>
      <c r="D26" s="38"/>
      <c r="E26" s="27" t="s">
        <v>86</v>
      </c>
      <c r="F26" s="28" t="s">
        <v>87</v>
      </c>
      <c r="G26" s="40"/>
      <c r="H26" s="29"/>
      <c r="I26" s="40"/>
      <c r="J26" s="40"/>
      <c r="K26" s="40"/>
      <c r="L26" s="40">
        <v>100</v>
      </c>
      <c r="M26" s="85" t="s">
        <v>88</v>
      </c>
      <c r="N26" s="80"/>
      <c r="O26" s="80"/>
      <c r="P26" s="84" t="s">
        <v>89</v>
      </c>
      <c r="Q26" s="115"/>
      <c r="R26" s="85"/>
      <c r="S26" s="85">
        <v>600000</v>
      </c>
      <c r="T26" s="85"/>
    </row>
    <row r="27" s="2" customFormat="1" ht="25" customHeight="1" spans="1:20">
      <c r="A27" s="37"/>
      <c r="B27" s="50">
        <v>43808</v>
      </c>
      <c r="C27" s="25"/>
      <c r="D27" s="38"/>
      <c r="E27" s="27" t="s">
        <v>90</v>
      </c>
      <c r="F27" s="28" t="s">
        <v>91</v>
      </c>
      <c r="G27" s="40"/>
      <c r="H27" s="29"/>
      <c r="I27" s="40"/>
      <c r="J27" s="40"/>
      <c r="K27" s="40"/>
      <c r="L27" s="40">
        <v>100</v>
      </c>
      <c r="M27" s="86"/>
      <c r="N27" s="80"/>
      <c r="O27" s="80"/>
      <c r="P27" s="84" t="s">
        <v>92</v>
      </c>
      <c r="Q27" s="115"/>
      <c r="R27" s="85"/>
      <c r="S27" s="85">
        <v>400000</v>
      </c>
      <c r="T27" s="85"/>
    </row>
    <row r="28" s="3" customFormat="1" ht="25" customHeight="1" spans="1:20">
      <c r="A28" s="30">
        <v>10</v>
      </c>
      <c r="B28" s="50">
        <v>43812</v>
      </c>
      <c r="C28" s="25"/>
      <c r="D28" s="38"/>
      <c r="E28" s="27" t="s">
        <v>68</v>
      </c>
      <c r="F28" s="28" t="s">
        <v>69</v>
      </c>
      <c r="G28" s="40"/>
      <c r="H28" s="29"/>
      <c r="I28" s="40"/>
      <c r="J28" s="40"/>
      <c r="K28" s="40"/>
      <c r="L28" s="40">
        <v>50</v>
      </c>
      <c r="M28" s="85" t="s">
        <v>88</v>
      </c>
      <c r="N28" s="80"/>
      <c r="O28" s="80"/>
      <c r="P28" s="84" t="s">
        <v>70</v>
      </c>
      <c r="Q28" s="115"/>
      <c r="R28" s="85"/>
      <c r="S28" s="85">
        <v>96236</v>
      </c>
      <c r="T28" s="85"/>
    </row>
    <row r="29" s="3" customFormat="1" ht="25" customHeight="1" spans="1:20">
      <c r="A29" s="37"/>
      <c r="B29" s="50">
        <v>43812</v>
      </c>
      <c r="C29" s="25"/>
      <c r="D29" s="38"/>
      <c r="E29" s="27" t="s">
        <v>93</v>
      </c>
      <c r="F29" s="28" t="s">
        <v>66</v>
      </c>
      <c r="G29" s="40"/>
      <c r="H29" s="29"/>
      <c r="I29" s="40"/>
      <c r="J29" s="40"/>
      <c r="K29" s="40"/>
      <c r="L29" s="40">
        <v>100</v>
      </c>
      <c r="M29" s="86"/>
      <c r="N29" s="80"/>
      <c r="O29" s="80"/>
      <c r="P29" s="84" t="s">
        <v>67</v>
      </c>
      <c r="Q29" s="115"/>
      <c r="R29" s="85"/>
      <c r="S29" s="85">
        <v>110400</v>
      </c>
      <c r="T29" s="85"/>
    </row>
    <row r="30" s="3" customFormat="1" ht="25" customHeight="1" spans="1:20">
      <c r="A30" s="37">
        <v>11</v>
      </c>
      <c r="B30" s="50">
        <v>43830</v>
      </c>
      <c r="C30" s="25"/>
      <c r="D30" s="38"/>
      <c r="E30" s="27" t="s">
        <v>93</v>
      </c>
      <c r="F30" s="28" t="s">
        <v>66</v>
      </c>
      <c r="G30" s="40"/>
      <c r="H30" s="29"/>
      <c r="I30" s="40"/>
      <c r="J30" s="40"/>
      <c r="K30" s="40"/>
      <c r="L30" s="40">
        <v>100</v>
      </c>
      <c r="M30" s="86" t="s">
        <v>88</v>
      </c>
      <c r="N30" s="80"/>
      <c r="O30" s="80"/>
      <c r="P30" s="84" t="s">
        <v>67</v>
      </c>
      <c r="Q30" s="115"/>
      <c r="R30" s="85"/>
      <c r="S30" s="85">
        <v>134100</v>
      </c>
      <c r="T30" s="85"/>
    </row>
    <row r="31" s="3" customFormat="1" ht="25" customHeight="1" spans="1:20">
      <c r="A31" s="30">
        <v>12</v>
      </c>
      <c r="B31" s="50">
        <v>43846</v>
      </c>
      <c r="C31" s="25">
        <v>3413192.48</v>
      </c>
      <c r="D31" s="38"/>
      <c r="E31" s="27" t="s">
        <v>55</v>
      </c>
      <c r="F31" s="28" t="s">
        <v>56</v>
      </c>
      <c r="G31" s="40"/>
      <c r="H31" s="29"/>
      <c r="I31" s="40"/>
      <c r="J31" s="40"/>
      <c r="K31" s="40">
        <v>120947</v>
      </c>
      <c r="L31" s="40">
        <v>6300</v>
      </c>
      <c r="M31" s="86" t="s">
        <v>94</v>
      </c>
      <c r="N31" s="80">
        <v>40462</v>
      </c>
      <c r="O31" s="80" t="s">
        <v>59</v>
      </c>
      <c r="P31" s="84"/>
      <c r="Q31" s="115"/>
      <c r="R31" s="85"/>
      <c r="S31" s="85"/>
      <c r="T31" s="85"/>
    </row>
    <row r="32" s="3" customFormat="1" ht="25" customHeight="1" spans="1:20">
      <c r="A32" s="30"/>
      <c r="B32" s="50">
        <v>43846</v>
      </c>
      <c r="C32" s="25"/>
      <c r="D32" s="38"/>
      <c r="E32" s="27" t="s">
        <v>95</v>
      </c>
      <c r="F32" s="28" t="s">
        <v>96</v>
      </c>
      <c r="G32" s="40"/>
      <c r="H32" s="29"/>
      <c r="I32" s="40"/>
      <c r="J32" s="40"/>
      <c r="K32" s="40"/>
      <c r="L32" s="40">
        <v>100</v>
      </c>
      <c r="M32" s="87" t="s">
        <v>88</v>
      </c>
      <c r="N32" s="80"/>
      <c r="O32" s="80"/>
      <c r="P32" s="84" t="s">
        <v>97</v>
      </c>
      <c r="Q32" s="115"/>
      <c r="R32" s="85"/>
      <c r="S32" s="85">
        <v>800000</v>
      </c>
      <c r="T32" s="85"/>
    </row>
    <row r="33" s="3" customFormat="1" ht="25" customHeight="1" spans="1:20">
      <c r="A33" s="30"/>
      <c r="B33" s="50">
        <v>43846</v>
      </c>
      <c r="C33" s="25"/>
      <c r="D33" s="38"/>
      <c r="E33" s="27" t="s">
        <v>90</v>
      </c>
      <c r="F33" s="28" t="s">
        <v>87</v>
      </c>
      <c r="G33" s="40"/>
      <c r="H33" s="29"/>
      <c r="I33" s="40"/>
      <c r="J33" s="40"/>
      <c r="K33" s="40"/>
      <c r="L33" s="40">
        <v>200</v>
      </c>
      <c r="M33" s="87"/>
      <c r="N33" s="80"/>
      <c r="O33" s="80"/>
      <c r="P33" s="84" t="s">
        <v>98</v>
      </c>
      <c r="Q33" s="115"/>
      <c r="R33" s="85"/>
      <c r="S33" s="85">
        <v>1000000</v>
      </c>
      <c r="T33" s="85"/>
    </row>
    <row r="34" s="3" customFormat="1" ht="25" customHeight="1" spans="1:20">
      <c r="A34" s="30"/>
      <c r="B34" s="50">
        <v>43846</v>
      </c>
      <c r="C34" s="25"/>
      <c r="D34" s="38"/>
      <c r="E34" s="27" t="s">
        <v>90</v>
      </c>
      <c r="F34" s="28" t="s">
        <v>99</v>
      </c>
      <c r="G34" s="40"/>
      <c r="H34" s="29"/>
      <c r="I34" s="40"/>
      <c r="J34" s="40"/>
      <c r="K34" s="40"/>
      <c r="L34" s="40">
        <v>100</v>
      </c>
      <c r="M34" s="87"/>
      <c r="N34" s="80"/>
      <c r="O34" s="80"/>
      <c r="P34" s="84" t="s">
        <v>100</v>
      </c>
      <c r="Q34" s="115"/>
      <c r="R34" s="85"/>
      <c r="S34" s="85">
        <v>500000</v>
      </c>
      <c r="T34" s="85"/>
    </row>
    <row r="35" s="3" customFormat="1" ht="25" customHeight="1" spans="1:20">
      <c r="A35" s="37"/>
      <c r="B35" s="50">
        <v>43847</v>
      </c>
      <c r="C35" s="25"/>
      <c r="D35" s="49"/>
      <c r="E35" s="27" t="s">
        <v>90</v>
      </c>
      <c r="F35" s="28" t="s">
        <v>91</v>
      </c>
      <c r="G35" s="40"/>
      <c r="H35" s="29"/>
      <c r="I35" s="40"/>
      <c r="J35" s="40"/>
      <c r="K35" s="40"/>
      <c r="L35" s="40">
        <v>100</v>
      </c>
      <c r="M35" s="86"/>
      <c r="N35" s="80"/>
      <c r="O35" s="80"/>
      <c r="P35" s="84" t="s">
        <v>92</v>
      </c>
      <c r="Q35" s="115"/>
      <c r="R35" s="85"/>
      <c r="S35" s="85">
        <v>944992</v>
      </c>
      <c r="T35" s="85"/>
    </row>
    <row r="36" s="4" customFormat="1" ht="25" customHeight="1" spans="1:20">
      <c r="A36" s="124">
        <v>11</v>
      </c>
      <c r="B36" s="51">
        <v>43922</v>
      </c>
      <c r="C36" s="41"/>
      <c r="D36" s="52">
        <v>168100</v>
      </c>
      <c r="E36" s="125" t="s">
        <v>60</v>
      </c>
      <c r="F36" s="126" t="s">
        <v>61</v>
      </c>
      <c r="G36" s="45"/>
      <c r="H36" s="46"/>
      <c r="I36" s="45"/>
      <c r="J36" s="45"/>
      <c r="K36" s="45"/>
      <c r="L36" s="45"/>
      <c r="M36" s="88"/>
      <c r="N36" s="82"/>
      <c r="O36" s="82"/>
      <c r="P36" s="83"/>
      <c r="Q36" s="117"/>
      <c r="R36" s="116"/>
      <c r="S36" s="116"/>
      <c r="T36" s="116"/>
    </row>
    <row r="37" s="4" customFormat="1" ht="25" customHeight="1" spans="1:20">
      <c r="A37" s="65"/>
      <c r="B37" s="51">
        <v>43922</v>
      </c>
      <c r="C37" s="41"/>
      <c r="D37" s="42"/>
      <c r="E37" s="43" t="s">
        <v>93</v>
      </c>
      <c r="F37" s="44" t="s">
        <v>66</v>
      </c>
      <c r="G37" s="45"/>
      <c r="H37" s="46"/>
      <c r="I37" s="45"/>
      <c r="J37" s="45"/>
      <c r="K37" s="45"/>
      <c r="L37" s="45">
        <v>100</v>
      </c>
      <c r="M37" s="88" t="s">
        <v>88</v>
      </c>
      <c r="N37" s="82"/>
      <c r="O37" s="82"/>
      <c r="P37" s="83" t="s">
        <v>67</v>
      </c>
      <c r="Q37" s="117"/>
      <c r="R37" s="116"/>
      <c r="S37" s="116">
        <v>168000</v>
      </c>
      <c r="T37" s="116"/>
    </row>
    <row r="38" s="3" customFormat="1" ht="25" customHeight="1" spans="1:20">
      <c r="A38" s="37"/>
      <c r="B38" s="50"/>
      <c r="C38" s="25"/>
      <c r="D38" s="49"/>
      <c r="E38" s="27"/>
      <c r="F38" s="28"/>
      <c r="G38" s="40"/>
      <c r="H38" s="29"/>
      <c r="I38" s="40"/>
      <c r="J38" s="40"/>
      <c r="K38" s="40"/>
      <c r="L38" s="40"/>
      <c r="M38" s="86"/>
      <c r="N38" s="80"/>
      <c r="O38" s="80"/>
      <c r="P38" s="84"/>
      <c r="Q38" s="115"/>
      <c r="R38" s="85"/>
      <c r="S38" s="85"/>
      <c r="T38" s="85"/>
    </row>
    <row r="39" s="3" customFormat="1" ht="25" customHeight="1" spans="1:20">
      <c r="A39" s="37"/>
      <c r="B39" s="50"/>
      <c r="C39" s="25"/>
      <c r="D39" s="49"/>
      <c r="E39" s="27"/>
      <c r="F39" s="28"/>
      <c r="G39" s="40"/>
      <c r="H39" s="29"/>
      <c r="I39" s="40"/>
      <c r="J39" s="40"/>
      <c r="K39" s="40"/>
      <c r="L39" s="40"/>
      <c r="M39" s="86"/>
      <c r="N39" s="80"/>
      <c r="O39" s="80"/>
      <c r="P39" s="84"/>
      <c r="Q39" s="115"/>
      <c r="R39" s="85"/>
      <c r="S39" s="85"/>
      <c r="T39" s="85"/>
    </row>
    <row r="40" s="3" customFormat="1" ht="25" customHeight="1" spans="1:20">
      <c r="A40" s="37"/>
      <c r="B40" s="50"/>
      <c r="C40" s="25"/>
      <c r="D40" s="49"/>
      <c r="E40" s="27"/>
      <c r="F40" s="28"/>
      <c r="G40" s="40"/>
      <c r="H40" s="29"/>
      <c r="I40" s="40"/>
      <c r="J40" s="40"/>
      <c r="K40" s="40"/>
      <c r="L40" s="40"/>
      <c r="M40" s="86"/>
      <c r="N40" s="80"/>
      <c r="O40" s="80"/>
      <c r="P40" s="84"/>
      <c r="Q40" s="115"/>
      <c r="R40" s="85"/>
      <c r="S40" s="85"/>
      <c r="T40" s="85"/>
    </row>
    <row r="41" s="3" customFormat="1" ht="25" customHeight="1" spans="1:20">
      <c r="A41" s="37"/>
      <c r="B41" s="50"/>
      <c r="C41" s="25"/>
      <c r="D41" s="49"/>
      <c r="E41" s="27"/>
      <c r="F41" s="28"/>
      <c r="G41" s="40"/>
      <c r="H41" s="29"/>
      <c r="I41" s="40"/>
      <c r="J41" s="40"/>
      <c r="K41" s="40"/>
      <c r="L41" s="40"/>
      <c r="M41" s="86"/>
      <c r="N41" s="80"/>
      <c r="O41" s="80"/>
      <c r="P41" s="84"/>
      <c r="Q41" s="115"/>
      <c r="R41" s="85"/>
      <c r="S41" s="85"/>
      <c r="T41" s="85"/>
    </row>
    <row r="42" ht="25" customHeight="1" spans="1:20">
      <c r="A42" s="37"/>
      <c r="B42" s="47"/>
      <c r="C42" s="42"/>
      <c r="D42" s="42"/>
      <c r="E42" s="45"/>
      <c r="F42" s="45"/>
      <c r="G42" s="48"/>
      <c r="H42" s="48"/>
      <c r="I42" s="48"/>
      <c r="J42" s="48"/>
      <c r="K42" s="48"/>
      <c r="L42" s="48"/>
      <c r="M42" s="48"/>
      <c r="N42" s="82"/>
      <c r="O42" s="82"/>
      <c r="P42" s="83"/>
      <c r="Q42" s="115"/>
      <c r="R42" s="114"/>
      <c r="S42" s="85"/>
      <c r="T42" s="114"/>
    </row>
    <row r="43" ht="30" customHeight="1" spans="1:20">
      <c r="A43" s="25" t="s">
        <v>101</v>
      </c>
      <c r="B43" s="25"/>
      <c r="C43" s="66">
        <f>SUM(C8:C42)</f>
        <v>12960675.32</v>
      </c>
      <c r="D43" s="67">
        <f>SUM(D8:D42)</f>
        <v>820958.88</v>
      </c>
      <c r="E43" s="68"/>
      <c r="F43" s="68"/>
      <c r="G43" s="68"/>
      <c r="H43" s="68"/>
      <c r="I43" s="92">
        <f>SUM(I8:I42)</f>
        <v>209023</v>
      </c>
      <c r="J43" s="93"/>
      <c r="K43" s="92">
        <f>SUM(K8:K42)</f>
        <v>316581</v>
      </c>
      <c r="L43" s="92">
        <f>SUM(L8:L42)</f>
        <v>9319.5</v>
      </c>
      <c r="M43" s="93"/>
      <c r="N43" s="94">
        <f>SUM(N8:N42)</f>
        <v>40462</v>
      </c>
      <c r="O43" s="80"/>
      <c r="P43" s="84"/>
      <c r="Q43" s="120"/>
      <c r="R43" s="121"/>
      <c r="S43" s="122">
        <f>SUM(S8:S42)</f>
        <v>13206248.02</v>
      </c>
      <c r="T43" s="123">
        <f>C43+D43-I43-K43-L43-N43-S43</f>
        <v>0.680000001564622</v>
      </c>
    </row>
    <row r="44" ht="30" customHeight="1" spans="1:20">
      <c r="A44" s="25" t="s">
        <v>102</v>
      </c>
      <c r="B44" s="25"/>
      <c r="C44" s="25" t="s">
        <v>103</v>
      </c>
      <c r="D44" s="25"/>
      <c r="E44" s="25"/>
      <c r="F44" s="69">
        <f>S37</f>
        <v>168000</v>
      </c>
      <c r="G44" s="70"/>
      <c r="H44" s="70"/>
      <c r="I44" s="70"/>
      <c r="J44" s="70"/>
      <c r="K44" s="95"/>
      <c r="L44" s="96" t="s">
        <v>104</v>
      </c>
      <c r="M44" s="97"/>
      <c r="N44" s="97"/>
      <c r="O44" s="98" t="s">
        <v>105</v>
      </c>
      <c r="P44" s="99">
        <f>F44</f>
        <v>168000</v>
      </c>
      <c r="Q44" s="99"/>
      <c r="R44" s="99"/>
      <c r="S44" s="99"/>
      <c r="T44" s="99"/>
    </row>
    <row r="45" ht="30" customHeight="1" spans="1:20">
      <c r="A45" s="25"/>
      <c r="B45" s="25"/>
      <c r="C45" s="25" t="s">
        <v>106</v>
      </c>
      <c r="D45" s="25"/>
      <c r="E45" s="25"/>
      <c r="F45" s="69">
        <v>0</v>
      </c>
      <c r="G45" s="70"/>
      <c r="H45" s="70"/>
      <c r="I45" s="70"/>
      <c r="J45" s="70"/>
      <c r="K45" s="95"/>
      <c r="L45" s="100"/>
      <c r="M45" s="101"/>
      <c r="N45" s="101"/>
      <c r="O45" s="98" t="s">
        <v>107</v>
      </c>
      <c r="P45" s="102" t="str">
        <f>SUBSTITUTE(SUBSTITUTE(TEXT(INT(P44),"[DBNum2][$-804]G/通用格式元"&amp;IF(INT(F52)=F52,"整",""))&amp;TEXT(MID(F52,FIND(".",F52&amp;".0")+1,1),"[DBNum2][$-804]G/通用格式角")&amp;TEXT(MID(F52,FIND(".",F52&amp;".0")+2,1),"[DBNum2][$-804]G/通用格式分"),"零角","零"),"零分","")</f>
        <v>壹拾陆万捌仟元整</v>
      </c>
      <c r="Q45" s="102"/>
      <c r="R45" s="102"/>
      <c r="S45" s="102"/>
      <c r="T45" s="102"/>
    </row>
    <row r="50" ht="13.5" spans="2:2">
      <c r="B50" s="71"/>
    </row>
  </sheetData>
  <mergeCells count="5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3:B43"/>
    <mergeCell ref="C44:E44"/>
    <mergeCell ref="F44:K44"/>
    <mergeCell ref="P44:T44"/>
    <mergeCell ref="C45:E45"/>
    <mergeCell ref="F45:K45"/>
    <mergeCell ref="P45:T45"/>
    <mergeCell ref="A5:A7"/>
    <mergeCell ref="A9:A10"/>
    <mergeCell ref="A11:A12"/>
    <mergeCell ref="A13:A14"/>
    <mergeCell ref="A15:A16"/>
    <mergeCell ref="A17:A18"/>
    <mergeCell ref="A19:A20"/>
    <mergeCell ref="A21:A23"/>
    <mergeCell ref="A25:A27"/>
    <mergeCell ref="A28:A29"/>
    <mergeCell ref="A31:A35"/>
    <mergeCell ref="A36:A37"/>
    <mergeCell ref="M26:M27"/>
    <mergeCell ref="M28:M29"/>
    <mergeCell ref="M32:M35"/>
    <mergeCell ref="S5:S7"/>
    <mergeCell ref="T5:T7"/>
    <mergeCell ref="A44:B45"/>
    <mergeCell ref="L44:N45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V55"/>
  <sheetViews>
    <sheetView tabSelected="1" zoomScale="85" zoomScaleNormal="85" topLeftCell="G1" workbookViewId="0">
      <pane ySplit="7" topLeftCell="A41" activePane="bottomLeft" state="frozen"/>
      <selection/>
      <selection pane="bottomLeft" activeCell="L45" sqref="L45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5.1583333333333" style="2" customWidth="1"/>
    <col min="4" max="4" width="12.675" style="2" customWidth="1"/>
    <col min="5" max="5" width="16.0833333333333" style="6" customWidth="1"/>
    <col min="6" max="6" width="30.6666666666667" style="6" customWidth="1"/>
    <col min="7" max="7" width="28.75" style="6" customWidth="1"/>
    <col min="8" max="8" width="7.44166666666667" style="6" customWidth="1"/>
    <col min="9" max="9" width="10.32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1.7416666666667" style="5" customWidth="1"/>
    <col min="16" max="16" width="38.575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72"/>
      <c r="J2" s="9" t="s">
        <v>4</v>
      </c>
      <c r="K2" s="9"/>
      <c r="L2" s="9"/>
      <c r="M2" s="9"/>
      <c r="N2" s="73" t="s">
        <v>5</v>
      </c>
      <c r="O2" s="73"/>
      <c r="P2" s="74">
        <v>10553</v>
      </c>
      <c r="Q2" s="79" t="s">
        <v>6</v>
      </c>
      <c r="R2" s="79"/>
      <c r="S2" s="103" t="s">
        <v>7</v>
      </c>
      <c r="T2" s="103"/>
    </row>
    <row r="3" s="1" customFormat="1" ht="27.9" customHeight="1" spans="1:20">
      <c r="A3" s="8" t="s">
        <v>8</v>
      </c>
      <c r="B3" s="8"/>
      <c r="C3" s="11">
        <v>20902300.43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75" t="s">
        <v>12</v>
      </c>
      <c r="K3" s="75"/>
      <c r="L3" s="75"/>
      <c r="M3" s="75"/>
      <c r="N3" s="8" t="s">
        <v>13</v>
      </c>
      <c r="O3" s="8"/>
      <c r="P3" s="75" t="s">
        <v>14</v>
      </c>
      <c r="Q3" s="104" t="s">
        <v>15</v>
      </c>
      <c r="R3" s="105"/>
      <c r="S3" s="106" t="s">
        <v>16</v>
      </c>
      <c r="T3" s="106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75" t="s">
        <v>20</v>
      </c>
      <c r="K4" s="75"/>
      <c r="L4" s="75"/>
      <c r="M4" s="75"/>
      <c r="N4" s="8" t="s">
        <v>21</v>
      </c>
      <c r="O4" s="8"/>
      <c r="P4" s="76" t="s">
        <v>22</v>
      </c>
      <c r="Q4" s="11" t="s">
        <v>23</v>
      </c>
      <c r="R4" s="76" t="s">
        <v>24</v>
      </c>
      <c r="S4" s="107" t="s">
        <v>25</v>
      </c>
      <c r="T4" s="108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77" t="s">
        <v>33</v>
      </c>
      <c r="Q5" s="109"/>
      <c r="R5" s="109"/>
      <c r="S5" s="107" t="s">
        <v>34</v>
      </c>
      <c r="T5" s="110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8" t="s">
        <v>41</v>
      </c>
      <c r="Q6" s="111"/>
      <c r="R6" s="111"/>
      <c r="S6" s="107"/>
      <c r="T6" s="110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9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07"/>
      <c r="T7" s="110"/>
    </row>
    <row r="8" s="2" customFormat="1" ht="38" customHeight="1" spans="1:20">
      <c r="A8" s="23"/>
      <c r="B8" s="24" t="s">
        <v>54</v>
      </c>
      <c r="C8" s="25">
        <v>7206287.93</v>
      </c>
      <c r="D8" s="26">
        <v>212123.38</v>
      </c>
      <c r="E8" s="27" t="s">
        <v>55</v>
      </c>
      <c r="F8" s="28" t="s">
        <v>56</v>
      </c>
      <c r="G8" s="26"/>
      <c r="H8" s="29">
        <v>0.01</v>
      </c>
      <c r="I8" s="26">
        <v>72063</v>
      </c>
      <c r="J8" s="26" t="s">
        <v>57</v>
      </c>
      <c r="K8" s="26">
        <v>136415</v>
      </c>
      <c r="L8" s="26">
        <v>500</v>
      </c>
      <c r="M8" s="26" t="s">
        <v>58</v>
      </c>
      <c r="N8" s="80">
        <v>31490</v>
      </c>
      <c r="O8" s="80" t="s">
        <v>59</v>
      </c>
      <c r="P8" s="80" t="s">
        <v>54</v>
      </c>
      <c r="Q8" s="112"/>
      <c r="R8" s="26"/>
      <c r="S8" s="26">
        <v>7177936.42</v>
      </c>
      <c r="T8" s="33"/>
    </row>
    <row r="9" s="2" customFormat="1" ht="28" customHeight="1" spans="1:20">
      <c r="A9" s="30">
        <v>1</v>
      </c>
      <c r="B9" s="31">
        <v>43728</v>
      </c>
      <c r="C9" s="32"/>
      <c r="D9" s="33">
        <v>114880</v>
      </c>
      <c r="E9" s="34" t="s">
        <v>60</v>
      </c>
      <c r="F9" s="35" t="s">
        <v>61</v>
      </c>
      <c r="G9" s="36"/>
      <c r="H9" s="36"/>
      <c r="I9" s="36"/>
      <c r="J9" s="36"/>
      <c r="K9" s="36"/>
      <c r="L9" s="36"/>
      <c r="M9" s="36"/>
      <c r="N9" s="80"/>
      <c r="O9" s="80"/>
      <c r="P9" s="81"/>
      <c r="Q9" s="113"/>
      <c r="R9" s="33"/>
      <c r="S9" s="40"/>
      <c r="T9" s="33"/>
    </row>
    <row r="10" s="2" customFormat="1" ht="24" customHeight="1" spans="1:20">
      <c r="A10" s="37"/>
      <c r="B10" s="31">
        <v>43728</v>
      </c>
      <c r="C10" s="38"/>
      <c r="D10" s="38"/>
      <c r="E10" s="34" t="s">
        <v>62</v>
      </c>
      <c r="F10" s="35" t="s">
        <v>63</v>
      </c>
      <c r="G10" s="36"/>
      <c r="H10" s="36"/>
      <c r="I10" s="36"/>
      <c r="J10" s="36"/>
      <c r="K10" s="36"/>
      <c r="L10" s="36"/>
      <c r="M10" s="36"/>
      <c r="N10" s="80"/>
      <c r="O10" s="80"/>
      <c r="P10" s="35" t="s">
        <v>64</v>
      </c>
      <c r="Q10" s="113"/>
      <c r="R10" s="33"/>
      <c r="S10" s="40">
        <v>114880</v>
      </c>
      <c r="T10" s="33"/>
    </row>
    <row r="11" ht="20.1" customHeight="1" spans="1:20">
      <c r="A11" s="39">
        <v>2</v>
      </c>
      <c r="B11" s="31">
        <v>43731</v>
      </c>
      <c r="C11" s="38"/>
      <c r="D11" s="33">
        <v>114880</v>
      </c>
      <c r="E11" s="34" t="s">
        <v>60</v>
      </c>
      <c r="F11" s="35" t="s">
        <v>61</v>
      </c>
      <c r="G11" s="36"/>
      <c r="H11" s="36"/>
      <c r="I11" s="36"/>
      <c r="J11" s="36"/>
      <c r="K11" s="36"/>
      <c r="L11" s="36"/>
      <c r="M11" s="36"/>
      <c r="N11" s="80"/>
      <c r="O11" s="80"/>
      <c r="P11" s="80"/>
      <c r="Q11" s="113"/>
      <c r="R11" s="33"/>
      <c r="S11" s="33"/>
      <c r="T11" s="33"/>
    </row>
    <row r="12" ht="20.1" customHeight="1" spans="1:20">
      <c r="A12" s="37"/>
      <c r="B12" s="31">
        <v>43731</v>
      </c>
      <c r="C12" s="38"/>
      <c r="D12" s="38"/>
      <c r="E12" s="40" t="s">
        <v>65</v>
      </c>
      <c r="F12" s="40" t="s">
        <v>66</v>
      </c>
      <c r="G12" s="36"/>
      <c r="H12" s="36"/>
      <c r="I12" s="36"/>
      <c r="J12" s="36"/>
      <c r="K12" s="36"/>
      <c r="L12" s="36"/>
      <c r="M12" s="36"/>
      <c r="N12" s="80"/>
      <c r="O12" s="80"/>
      <c r="P12" s="80" t="s">
        <v>67</v>
      </c>
      <c r="Q12" s="113"/>
      <c r="R12" s="33"/>
      <c r="S12" s="40">
        <v>114880</v>
      </c>
      <c r="T12" s="33"/>
    </row>
    <row r="13" ht="20.1" customHeight="1" spans="1:20">
      <c r="A13" s="39">
        <v>3</v>
      </c>
      <c r="B13" s="31">
        <v>43732</v>
      </c>
      <c r="C13" s="38"/>
      <c r="D13" s="33">
        <v>74398</v>
      </c>
      <c r="E13" s="36"/>
      <c r="F13" s="36"/>
      <c r="G13" s="36"/>
      <c r="H13" s="36"/>
      <c r="I13" s="36"/>
      <c r="J13" s="36"/>
      <c r="K13" s="36"/>
      <c r="L13" s="36"/>
      <c r="M13" s="36"/>
      <c r="N13" s="80"/>
      <c r="O13" s="80"/>
      <c r="P13" s="80"/>
      <c r="Q13" s="113"/>
      <c r="R13" s="33"/>
      <c r="S13" s="33"/>
      <c r="T13" s="33"/>
    </row>
    <row r="14" ht="20.1" customHeight="1" spans="1:20">
      <c r="A14" s="37"/>
      <c r="B14" s="31">
        <v>43732</v>
      </c>
      <c r="C14" s="38"/>
      <c r="D14" s="38"/>
      <c r="E14" s="36" t="s">
        <v>68</v>
      </c>
      <c r="F14" s="35" t="s">
        <v>69</v>
      </c>
      <c r="G14" s="36"/>
      <c r="H14" s="36"/>
      <c r="I14" s="36"/>
      <c r="J14" s="36"/>
      <c r="K14" s="36"/>
      <c r="L14" s="36"/>
      <c r="M14" s="36"/>
      <c r="N14" s="80"/>
      <c r="O14" s="80"/>
      <c r="P14" s="80" t="s">
        <v>70</v>
      </c>
      <c r="Q14" s="113"/>
      <c r="R14" s="33"/>
      <c r="S14" s="40">
        <v>74398</v>
      </c>
      <c r="T14" s="33"/>
    </row>
    <row r="15" ht="20.1" customHeight="1" spans="1:20">
      <c r="A15" s="39">
        <v>4</v>
      </c>
      <c r="B15" s="31">
        <v>43746</v>
      </c>
      <c r="C15" s="38"/>
      <c r="D15" s="33">
        <v>112000</v>
      </c>
      <c r="E15" s="34" t="s">
        <v>60</v>
      </c>
      <c r="F15" s="35" t="s">
        <v>61</v>
      </c>
      <c r="G15" s="36"/>
      <c r="H15" s="36"/>
      <c r="I15" s="36"/>
      <c r="J15" s="36"/>
      <c r="K15" s="36"/>
      <c r="L15" s="36"/>
      <c r="M15" s="36"/>
      <c r="N15" s="80"/>
      <c r="O15" s="80"/>
      <c r="P15" s="80"/>
      <c r="Q15" s="113"/>
      <c r="R15" s="33"/>
      <c r="T15" s="33"/>
    </row>
    <row r="16" ht="25" customHeight="1" spans="1:20">
      <c r="A16" s="37"/>
      <c r="B16" s="31">
        <v>43746</v>
      </c>
      <c r="C16" s="38"/>
      <c r="D16" s="38"/>
      <c r="E16" s="40" t="s">
        <v>65</v>
      </c>
      <c r="F16" s="40" t="s">
        <v>66</v>
      </c>
      <c r="G16" s="36"/>
      <c r="H16" s="36"/>
      <c r="I16" s="36"/>
      <c r="J16" s="36"/>
      <c r="K16" s="36"/>
      <c r="L16" s="36"/>
      <c r="M16" s="36"/>
      <c r="N16" s="80"/>
      <c r="O16" s="80"/>
      <c r="P16" s="80" t="s">
        <v>67</v>
      </c>
      <c r="Q16" s="113"/>
      <c r="R16" s="33"/>
      <c r="S16" s="40">
        <v>112000</v>
      </c>
      <c r="T16" s="33"/>
    </row>
    <row r="17" ht="25" customHeight="1" spans="1:20">
      <c r="A17" s="30">
        <v>5</v>
      </c>
      <c r="B17" s="31">
        <v>43769</v>
      </c>
      <c r="C17" s="38"/>
      <c r="D17" s="33">
        <v>201000</v>
      </c>
      <c r="E17" s="34" t="s">
        <v>60</v>
      </c>
      <c r="F17" s="35" t="s">
        <v>61</v>
      </c>
      <c r="G17" s="36"/>
      <c r="H17" s="36"/>
      <c r="I17" s="36"/>
      <c r="J17" s="36"/>
      <c r="K17" s="36"/>
      <c r="L17" s="36"/>
      <c r="M17" s="36"/>
      <c r="N17" s="80"/>
      <c r="O17" s="80"/>
      <c r="P17" s="80"/>
      <c r="Q17" s="113"/>
      <c r="R17" s="33"/>
      <c r="T17" s="114"/>
    </row>
    <row r="18" ht="25" customHeight="1" spans="1:20">
      <c r="A18" s="37"/>
      <c r="B18" s="31">
        <v>43769</v>
      </c>
      <c r="C18" s="38"/>
      <c r="D18" s="38"/>
      <c r="E18" s="40" t="s">
        <v>65</v>
      </c>
      <c r="F18" s="40" t="s">
        <v>66</v>
      </c>
      <c r="G18" s="36"/>
      <c r="H18" s="36"/>
      <c r="I18" s="36"/>
      <c r="J18" s="36"/>
      <c r="K18" s="36"/>
      <c r="L18" s="36"/>
      <c r="M18" s="36"/>
      <c r="N18" s="80"/>
      <c r="O18" s="80"/>
      <c r="P18" s="80" t="s">
        <v>67</v>
      </c>
      <c r="Q18" s="113"/>
      <c r="R18" s="33"/>
      <c r="S18" s="40">
        <v>201000</v>
      </c>
      <c r="T18" s="114"/>
    </row>
    <row r="19" ht="25" customHeight="1" spans="1:20">
      <c r="A19" s="30">
        <v>6</v>
      </c>
      <c r="B19" s="31">
        <v>43781</v>
      </c>
      <c r="C19" s="41">
        <v>1000000</v>
      </c>
      <c r="D19" s="42"/>
      <c r="E19" s="43" t="s">
        <v>55</v>
      </c>
      <c r="F19" s="44" t="s">
        <v>56</v>
      </c>
      <c r="G19" s="45"/>
      <c r="H19" s="46">
        <v>0.01</v>
      </c>
      <c r="I19" s="45">
        <v>136960</v>
      </c>
      <c r="J19" s="45" t="s">
        <v>71</v>
      </c>
      <c r="K19" s="45">
        <v>59219</v>
      </c>
      <c r="L19" s="45"/>
      <c r="M19" s="45"/>
      <c r="N19" s="82">
        <v>-31490</v>
      </c>
      <c r="O19" s="82"/>
      <c r="P19" s="83"/>
      <c r="Q19" s="115"/>
      <c r="R19" s="85"/>
      <c r="S19" s="85"/>
      <c r="T19" s="85"/>
    </row>
    <row r="20" ht="25" customHeight="1" spans="1:20">
      <c r="A20" s="37"/>
      <c r="B20" s="31">
        <v>43782</v>
      </c>
      <c r="C20" s="25"/>
      <c r="D20" s="38"/>
      <c r="E20" s="27" t="s">
        <v>72</v>
      </c>
      <c r="F20" s="28" t="s">
        <v>73</v>
      </c>
      <c r="G20" s="36"/>
      <c r="H20" s="29"/>
      <c r="I20" s="36"/>
      <c r="J20" s="40"/>
      <c r="K20" s="36"/>
      <c r="L20" s="36"/>
      <c r="M20" s="36"/>
      <c r="N20" s="80"/>
      <c r="O20" s="80"/>
      <c r="P20" s="84" t="s">
        <v>74</v>
      </c>
      <c r="Q20" s="115"/>
      <c r="R20" s="114"/>
      <c r="S20" s="85">
        <v>500000</v>
      </c>
      <c r="T20" s="114"/>
    </row>
    <row r="21" ht="25" customHeight="1" spans="1:20">
      <c r="A21" s="30">
        <v>7</v>
      </c>
      <c r="B21" s="47">
        <v>43783</v>
      </c>
      <c r="C21" s="41"/>
      <c r="D21" s="42"/>
      <c r="E21" s="43" t="s">
        <v>75</v>
      </c>
      <c r="F21" s="44" t="s">
        <v>76</v>
      </c>
      <c r="G21" s="48"/>
      <c r="H21" s="46"/>
      <c r="I21" s="48"/>
      <c r="J21" s="45"/>
      <c r="K21" s="48"/>
      <c r="L21" s="48"/>
      <c r="M21" s="48"/>
      <c r="N21" s="82"/>
      <c r="O21" s="82"/>
      <c r="P21" s="83" t="s">
        <v>77</v>
      </c>
      <c r="Q21" s="115"/>
      <c r="R21" s="114"/>
      <c r="S21" s="116">
        <v>15316</v>
      </c>
      <c r="T21" s="114"/>
    </row>
    <row r="22" ht="25" customHeight="1" spans="1:20">
      <c r="A22" s="30"/>
      <c r="B22" s="31">
        <v>43783</v>
      </c>
      <c r="C22" s="25"/>
      <c r="D22" s="38"/>
      <c r="E22" s="27" t="s">
        <v>78</v>
      </c>
      <c r="F22" s="28" t="s">
        <v>79</v>
      </c>
      <c r="G22" s="36"/>
      <c r="H22" s="29"/>
      <c r="I22" s="36"/>
      <c r="J22" s="40"/>
      <c r="K22" s="36"/>
      <c r="L22" s="36"/>
      <c r="M22" s="36"/>
      <c r="N22" s="80"/>
      <c r="O22" s="80"/>
      <c r="P22" s="84" t="s">
        <v>80</v>
      </c>
      <c r="Q22" s="115"/>
      <c r="R22" s="114"/>
      <c r="S22" s="85">
        <v>34909.6</v>
      </c>
      <c r="T22" s="114"/>
    </row>
    <row r="23" ht="25" customHeight="1" spans="1:20">
      <c r="A23" s="37"/>
      <c r="B23" s="31">
        <v>43783</v>
      </c>
      <c r="C23" s="25"/>
      <c r="D23" s="38"/>
      <c r="E23" s="27" t="s">
        <v>65</v>
      </c>
      <c r="F23" s="28" t="s">
        <v>66</v>
      </c>
      <c r="G23" s="36"/>
      <c r="H23" s="29"/>
      <c r="I23" s="36"/>
      <c r="J23" s="40"/>
      <c r="K23" s="36"/>
      <c r="L23" s="36"/>
      <c r="M23" s="36"/>
      <c r="N23" s="80"/>
      <c r="O23" s="80"/>
      <c r="P23" s="84" t="s">
        <v>67</v>
      </c>
      <c r="Q23" s="115"/>
      <c r="R23" s="114"/>
      <c r="S23" s="85">
        <v>107200</v>
      </c>
      <c r="T23" s="114"/>
    </row>
    <row r="24" s="2" customFormat="1" ht="25" customHeight="1" spans="1:20">
      <c r="A24" s="37">
        <v>8</v>
      </c>
      <c r="B24" s="31">
        <v>43787</v>
      </c>
      <c r="C24" s="25"/>
      <c r="D24" s="49">
        <v>-176422.5</v>
      </c>
      <c r="E24" s="27" t="s">
        <v>81</v>
      </c>
      <c r="F24" s="28" t="s">
        <v>82</v>
      </c>
      <c r="G24" s="36"/>
      <c r="H24" s="29"/>
      <c r="I24" s="36"/>
      <c r="J24" s="40"/>
      <c r="K24" s="36"/>
      <c r="L24" s="36">
        <v>1469.5</v>
      </c>
      <c r="M24" s="36" t="s">
        <v>83</v>
      </c>
      <c r="N24" s="80"/>
      <c r="O24" s="80"/>
      <c r="P24" s="84"/>
      <c r="Q24" s="115"/>
      <c r="R24" s="114"/>
      <c r="S24" s="85"/>
      <c r="T24" s="114"/>
    </row>
    <row r="25" s="2" customFormat="1" ht="25" customHeight="1" spans="1:20">
      <c r="A25" s="30">
        <v>9</v>
      </c>
      <c r="B25" s="50">
        <v>43808</v>
      </c>
      <c r="C25" s="25">
        <v>1341194.91</v>
      </c>
      <c r="D25" s="38"/>
      <c r="E25" s="27" t="s">
        <v>55</v>
      </c>
      <c r="F25" s="28" t="s">
        <v>56</v>
      </c>
      <c r="G25" s="40"/>
      <c r="H25" s="29"/>
      <c r="I25" s="40"/>
      <c r="J25" s="40" t="s">
        <v>84</v>
      </c>
      <c r="K25" s="40" t="s">
        <v>85</v>
      </c>
      <c r="L25" s="40"/>
      <c r="M25" s="40"/>
      <c r="N25" s="80"/>
      <c r="O25" s="80"/>
      <c r="P25" s="84"/>
      <c r="Q25" s="115"/>
      <c r="R25" s="85"/>
      <c r="S25" s="85"/>
      <c r="T25" s="85"/>
    </row>
    <row r="26" s="2" customFormat="1" ht="25" customHeight="1" spans="1:20">
      <c r="A26" s="30"/>
      <c r="B26" s="50">
        <v>43808</v>
      </c>
      <c r="C26" s="25"/>
      <c r="D26" s="38"/>
      <c r="E26" s="27" t="s">
        <v>86</v>
      </c>
      <c r="F26" s="28" t="s">
        <v>87</v>
      </c>
      <c r="G26" s="40"/>
      <c r="H26" s="29"/>
      <c r="I26" s="40"/>
      <c r="J26" s="40"/>
      <c r="K26" s="40"/>
      <c r="L26" s="40">
        <v>100</v>
      </c>
      <c r="M26" s="85" t="s">
        <v>88</v>
      </c>
      <c r="N26" s="80"/>
      <c r="O26" s="80"/>
      <c r="P26" s="84" t="s">
        <v>89</v>
      </c>
      <c r="Q26" s="115"/>
      <c r="R26" s="85"/>
      <c r="S26" s="85">
        <v>600000</v>
      </c>
      <c r="T26" s="85"/>
    </row>
    <row r="27" s="2" customFormat="1" ht="25" customHeight="1" spans="1:20">
      <c r="A27" s="37"/>
      <c r="B27" s="50">
        <v>43808</v>
      </c>
      <c r="C27" s="25"/>
      <c r="D27" s="38"/>
      <c r="E27" s="27" t="s">
        <v>90</v>
      </c>
      <c r="F27" s="28" t="s">
        <v>91</v>
      </c>
      <c r="G27" s="40"/>
      <c r="H27" s="29"/>
      <c r="I27" s="40"/>
      <c r="J27" s="40"/>
      <c r="K27" s="40"/>
      <c r="L27" s="40">
        <v>100</v>
      </c>
      <c r="M27" s="86"/>
      <c r="N27" s="80"/>
      <c r="O27" s="80"/>
      <c r="P27" s="84" t="s">
        <v>92</v>
      </c>
      <c r="Q27" s="115"/>
      <c r="R27" s="85"/>
      <c r="S27" s="85">
        <v>400000</v>
      </c>
      <c r="T27" s="85"/>
    </row>
    <row r="28" s="3" customFormat="1" ht="25" customHeight="1" spans="1:20">
      <c r="A28" s="30">
        <v>10</v>
      </c>
      <c r="B28" s="50">
        <v>43812</v>
      </c>
      <c r="C28" s="25"/>
      <c r="D28" s="38"/>
      <c r="E28" s="27" t="s">
        <v>68</v>
      </c>
      <c r="F28" s="28" t="s">
        <v>69</v>
      </c>
      <c r="G28" s="40"/>
      <c r="H28" s="29"/>
      <c r="I28" s="40"/>
      <c r="J28" s="40"/>
      <c r="K28" s="40"/>
      <c r="L28" s="40">
        <v>50</v>
      </c>
      <c r="M28" s="85" t="s">
        <v>88</v>
      </c>
      <c r="N28" s="80"/>
      <c r="O28" s="80"/>
      <c r="P28" s="84" t="s">
        <v>70</v>
      </c>
      <c r="Q28" s="115"/>
      <c r="R28" s="85"/>
      <c r="S28" s="85">
        <v>96236</v>
      </c>
      <c r="T28" s="85"/>
    </row>
    <row r="29" s="3" customFormat="1" ht="25" customHeight="1" spans="1:20">
      <c r="A29" s="37"/>
      <c r="B29" s="50">
        <v>43812</v>
      </c>
      <c r="C29" s="25"/>
      <c r="D29" s="38"/>
      <c r="E29" s="27" t="s">
        <v>93</v>
      </c>
      <c r="F29" s="28" t="s">
        <v>66</v>
      </c>
      <c r="G29" s="40"/>
      <c r="H29" s="29"/>
      <c r="I29" s="40"/>
      <c r="J29" s="40"/>
      <c r="K29" s="40"/>
      <c r="L29" s="40">
        <v>100</v>
      </c>
      <c r="M29" s="86"/>
      <c r="N29" s="80"/>
      <c r="O29" s="80"/>
      <c r="P29" s="84" t="s">
        <v>67</v>
      </c>
      <c r="Q29" s="115"/>
      <c r="R29" s="85"/>
      <c r="S29" s="85">
        <v>110400</v>
      </c>
      <c r="T29" s="85"/>
    </row>
    <row r="30" s="3" customFormat="1" ht="25" customHeight="1" spans="1:20">
      <c r="A30" s="37">
        <v>11</v>
      </c>
      <c r="B30" s="50">
        <v>43830</v>
      </c>
      <c r="C30" s="25"/>
      <c r="D30" s="38"/>
      <c r="E30" s="27" t="s">
        <v>93</v>
      </c>
      <c r="F30" s="28" t="s">
        <v>66</v>
      </c>
      <c r="G30" s="40"/>
      <c r="H30" s="29"/>
      <c r="I30" s="40"/>
      <c r="J30" s="40"/>
      <c r="K30" s="40"/>
      <c r="L30" s="40">
        <v>100</v>
      </c>
      <c r="M30" s="86" t="s">
        <v>88</v>
      </c>
      <c r="N30" s="80"/>
      <c r="O30" s="80"/>
      <c r="P30" s="84" t="s">
        <v>67</v>
      </c>
      <c r="Q30" s="115"/>
      <c r="R30" s="85"/>
      <c r="S30" s="85">
        <v>134100</v>
      </c>
      <c r="T30" s="85"/>
    </row>
    <row r="31" s="3" customFormat="1" ht="25" customHeight="1" spans="1:20">
      <c r="A31" s="30">
        <v>12</v>
      </c>
      <c r="B31" s="50">
        <v>43846</v>
      </c>
      <c r="C31" s="25">
        <v>3413192.48</v>
      </c>
      <c r="D31" s="38"/>
      <c r="E31" s="27" t="s">
        <v>55</v>
      </c>
      <c r="F31" s="28" t="s">
        <v>56</v>
      </c>
      <c r="G31" s="40"/>
      <c r="H31" s="29"/>
      <c r="I31" s="40"/>
      <c r="J31" s="40"/>
      <c r="K31" s="40">
        <v>120947</v>
      </c>
      <c r="L31" s="40">
        <v>6300</v>
      </c>
      <c r="M31" s="86" t="s">
        <v>94</v>
      </c>
      <c r="N31" s="80">
        <v>40462</v>
      </c>
      <c r="O31" s="80" t="s">
        <v>59</v>
      </c>
      <c r="P31" s="84"/>
      <c r="Q31" s="115"/>
      <c r="R31" s="85"/>
      <c r="S31" s="85"/>
      <c r="T31" s="85"/>
    </row>
    <row r="32" s="3" customFormat="1" ht="25" customHeight="1" spans="1:20">
      <c r="A32" s="30"/>
      <c r="B32" s="50">
        <v>43846</v>
      </c>
      <c r="C32" s="25"/>
      <c r="D32" s="38"/>
      <c r="E32" s="27" t="s">
        <v>95</v>
      </c>
      <c r="F32" s="28" t="s">
        <v>96</v>
      </c>
      <c r="G32" s="40"/>
      <c r="H32" s="29"/>
      <c r="I32" s="40"/>
      <c r="J32" s="40"/>
      <c r="K32" s="40"/>
      <c r="L32" s="40">
        <v>100</v>
      </c>
      <c r="M32" s="87" t="s">
        <v>88</v>
      </c>
      <c r="N32" s="80"/>
      <c r="O32" s="80"/>
      <c r="P32" s="84" t="s">
        <v>97</v>
      </c>
      <c r="Q32" s="115"/>
      <c r="R32" s="85"/>
      <c r="S32" s="85">
        <v>800000</v>
      </c>
      <c r="T32" s="85"/>
    </row>
    <row r="33" s="3" customFormat="1" ht="25" customHeight="1" spans="1:20">
      <c r="A33" s="30"/>
      <c r="B33" s="50">
        <v>43846</v>
      </c>
      <c r="C33" s="25"/>
      <c r="D33" s="38"/>
      <c r="E33" s="27" t="s">
        <v>90</v>
      </c>
      <c r="F33" s="28" t="s">
        <v>87</v>
      </c>
      <c r="G33" s="40"/>
      <c r="H33" s="29"/>
      <c r="I33" s="40"/>
      <c r="J33" s="40"/>
      <c r="K33" s="40"/>
      <c r="L33" s="40">
        <v>200</v>
      </c>
      <c r="M33" s="87"/>
      <c r="N33" s="80"/>
      <c r="O33" s="80"/>
      <c r="P33" s="84" t="s">
        <v>98</v>
      </c>
      <c r="Q33" s="115"/>
      <c r="R33" s="85"/>
      <c r="S33" s="85">
        <v>1000000</v>
      </c>
      <c r="T33" s="85"/>
    </row>
    <row r="34" s="3" customFormat="1" ht="25" customHeight="1" spans="1:20">
      <c r="A34" s="30"/>
      <c r="B34" s="50">
        <v>43846</v>
      </c>
      <c r="C34" s="25"/>
      <c r="D34" s="38"/>
      <c r="E34" s="27" t="s">
        <v>90</v>
      </c>
      <c r="F34" s="28" t="s">
        <v>99</v>
      </c>
      <c r="G34" s="40"/>
      <c r="H34" s="29"/>
      <c r="I34" s="40"/>
      <c r="J34" s="40"/>
      <c r="K34" s="40"/>
      <c r="L34" s="40">
        <v>100</v>
      </c>
      <c r="M34" s="87"/>
      <c r="N34" s="80"/>
      <c r="O34" s="80"/>
      <c r="P34" s="84" t="s">
        <v>100</v>
      </c>
      <c r="Q34" s="115"/>
      <c r="R34" s="85"/>
      <c r="S34" s="85">
        <v>500000</v>
      </c>
      <c r="T34" s="85"/>
    </row>
    <row r="35" s="3" customFormat="1" ht="25" customHeight="1" spans="1:20">
      <c r="A35" s="37"/>
      <c r="B35" s="50">
        <v>43847</v>
      </c>
      <c r="C35" s="25"/>
      <c r="D35" s="49"/>
      <c r="E35" s="27" t="s">
        <v>90</v>
      </c>
      <c r="F35" s="28" t="s">
        <v>91</v>
      </c>
      <c r="G35" s="40"/>
      <c r="H35" s="29"/>
      <c r="I35" s="40"/>
      <c r="J35" s="40"/>
      <c r="K35" s="40"/>
      <c r="L35" s="40">
        <v>100</v>
      </c>
      <c r="M35" s="86"/>
      <c r="N35" s="80"/>
      <c r="O35" s="80"/>
      <c r="P35" s="84" t="s">
        <v>92</v>
      </c>
      <c r="Q35" s="115"/>
      <c r="R35" s="85"/>
      <c r="S35" s="85">
        <v>944992</v>
      </c>
      <c r="T35" s="85"/>
    </row>
    <row r="36" s="3" customFormat="1" ht="25" customHeight="1" spans="1:20">
      <c r="A36" s="30">
        <v>11</v>
      </c>
      <c r="B36" s="50">
        <v>43922</v>
      </c>
      <c r="C36" s="25"/>
      <c r="D36" s="49">
        <v>168100</v>
      </c>
      <c r="E36" s="34" t="s">
        <v>60</v>
      </c>
      <c r="F36" s="35" t="s">
        <v>61</v>
      </c>
      <c r="G36" s="40"/>
      <c r="H36" s="29"/>
      <c r="I36" s="40"/>
      <c r="J36" s="40"/>
      <c r="K36" s="40"/>
      <c r="L36" s="40"/>
      <c r="M36" s="86"/>
      <c r="N36" s="80"/>
      <c r="O36" s="80"/>
      <c r="P36" s="84"/>
      <c r="Q36" s="115"/>
      <c r="R36" s="85"/>
      <c r="S36" s="85"/>
      <c r="T36" s="85"/>
    </row>
    <row r="37" s="3" customFormat="1" ht="25" customHeight="1" spans="1:20">
      <c r="A37" s="37"/>
      <c r="B37" s="50">
        <v>43922</v>
      </c>
      <c r="C37" s="25"/>
      <c r="D37" s="38"/>
      <c r="E37" s="27" t="s">
        <v>93</v>
      </c>
      <c r="F37" s="28" t="s">
        <v>66</v>
      </c>
      <c r="G37" s="40"/>
      <c r="H37" s="29"/>
      <c r="I37" s="40"/>
      <c r="J37" s="40"/>
      <c r="K37" s="40"/>
      <c r="L37" s="40">
        <v>100</v>
      </c>
      <c r="M37" s="86" t="s">
        <v>88</v>
      </c>
      <c r="N37" s="80"/>
      <c r="O37" s="80"/>
      <c r="P37" s="84" t="s">
        <v>67</v>
      </c>
      <c r="Q37" s="115"/>
      <c r="R37" s="85"/>
      <c r="S37" s="85">
        <v>168000</v>
      </c>
      <c r="T37" s="85"/>
    </row>
    <row r="38" s="4" customFormat="1" ht="25" customHeight="1" spans="1:20">
      <c r="A38" s="30">
        <v>12</v>
      </c>
      <c r="B38" s="51">
        <v>44225</v>
      </c>
      <c r="C38" s="41">
        <v>2416498.44</v>
      </c>
      <c r="D38" s="52"/>
      <c r="E38" s="43" t="s">
        <v>55</v>
      </c>
      <c r="F38" s="44" t="s">
        <v>56</v>
      </c>
      <c r="G38" s="45"/>
      <c r="H38" s="46"/>
      <c r="I38" s="45"/>
      <c r="J38" s="45" t="s">
        <v>84</v>
      </c>
      <c r="K38" s="45">
        <v>205806.54</v>
      </c>
      <c r="L38" s="45"/>
      <c r="M38" s="88"/>
      <c r="N38" s="82">
        <v>256277.15</v>
      </c>
      <c r="O38" s="82" t="s">
        <v>59</v>
      </c>
      <c r="P38" s="83"/>
      <c r="Q38" s="117"/>
      <c r="R38" s="116"/>
      <c r="S38" s="116"/>
      <c r="T38" s="116"/>
    </row>
    <row r="39" s="3" customFormat="1" ht="25" customHeight="1" spans="1:20">
      <c r="A39" s="30"/>
      <c r="B39" s="50">
        <v>44225</v>
      </c>
      <c r="C39" s="25"/>
      <c r="D39" s="49"/>
      <c r="E39" s="27" t="s">
        <v>108</v>
      </c>
      <c r="F39" s="28" t="s">
        <v>91</v>
      </c>
      <c r="G39" s="40"/>
      <c r="H39" s="29"/>
      <c r="I39" s="40"/>
      <c r="J39" s="40"/>
      <c r="K39" s="40"/>
      <c r="L39" s="40">
        <v>100</v>
      </c>
      <c r="M39" s="87" t="s">
        <v>88</v>
      </c>
      <c r="N39" s="80"/>
      <c r="O39" s="80"/>
      <c r="P39" s="84" t="s">
        <v>92</v>
      </c>
      <c r="Q39" s="115"/>
      <c r="R39" s="85"/>
      <c r="S39" s="85">
        <v>300000</v>
      </c>
      <c r="T39" s="85"/>
    </row>
    <row r="40" s="3" customFormat="1" ht="25" customHeight="1" spans="1:20">
      <c r="A40" s="37"/>
      <c r="B40" s="50">
        <v>44225</v>
      </c>
      <c r="C40" s="25"/>
      <c r="D40" s="49"/>
      <c r="E40" s="27" t="s">
        <v>108</v>
      </c>
      <c r="F40" s="28" t="s">
        <v>87</v>
      </c>
      <c r="G40" s="40"/>
      <c r="H40" s="29"/>
      <c r="I40" s="40"/>
      <c r="J40" s="40"/>
      <c r="K40" s="40"/>
      <c r="L40" s="40">
        <v>200</v>
      </c>
      <c r="M40" s="86"/>
      <c r="N40" s="80"/>
      <c r="O40" s="80"/>
      <c r="P40" s="84" t="s">
        <v>98</v>
      </c>
      <c r="Q40" s="115"/>
      <c r="R40" s="85"/>
      <c r="S40" s="85">
        <v>1650000</v>
      </c>
      <c r="T40" s="85"/>
    </row>
    <row r="41" s="4" customFormat="1" ht="25" customHeight="1" spans="1:20">
      <c r="A41" s="53">
        <v>13</v>
      </c>
      <c r="B41" s="54">
        <v>44231</v>
      </c>
      <c r="C41" s="55"/>
      <c r="D41" s="56"/>
      <c r="E41" s="57"/>
      <c r="F41" s="57"/>
      <c r="G41" s="58"/>
      <c r="H41" s="59"/>
      <c r="I41" s="58"/>
      <c r="J41" s="58"/>
      <c r="K41" s="58"/>
      <c r="L41" s="58"/>
      <c r="M41" s="89"/>
      <c r="N41" s="90">
        <v>-256277.15</v>
      </c>
      <c r="O41" s="90"/>
      <c r="P41" s="91"/>
      <c r="Q41" s="118"/>
      <c r="R41" s="119"/>
      <c r="S41" s="119"/>
      <c r="T41" s="116"/>
    </row>
    <row r="42" s="4" customFormat="1" ht="25" customHeight="1" spans="1:20">
      <c r="A42" s="60"/>
      <c r="B42" s="61"/>
      <c r="C42" s="55"/>
      <c r="D42" s="56"/>
      <c r="E42" s="62" t="s">
        <v>109</v>
      </c>
      <c r="F42" s="63" t="s">
        <v>96</v>
      </c>
      <c r="G42" s="58"/>
      <c r="H42" s="59"/>
      <c r="I42" s="58"/>
      <c r="J42" s="58"/>
      <c r="K42" s="58"/>
      <c r="L42" s="58">
        <v>100</v>
      </c>
      <c r="M42" s="89" t="s">
        <v>88</v>
      </c>
      <c r="N42" s="90"/>
      <c r="O42" s="90"/>
      <c r="P42" s="91" t="s">
        <v>97</v>
      </c>
      <c r="Q42" s="118"/>
      <c r="R42" s="119"/>
      <c r="S42" s="119">
        <v>260000</v>
      </c>
      <c r="T42" s="116"/>
    </row>
    <row r="43" s="3" customFormat="1" ht="25" customHeight="1" spans="1:20">
      <c r="A43" s="60"/>
      <c r="B43" s="64"/>
      <c r="C43" s="55"/>
      <c r="D43" s="56"/>
      <c r="E43" s="62"/>
      <c r="F43" s="63"/>
      <c r="G43" s="58"/>
      <c r="H43" s="59"/>
      <c r="I43" s="58"/>
      <c r="J43" s="58"/>
      <c r="K43" s="58"/>
      <c r="L43" s="58"/>
      <c r="M43" s="89"/>
      <c r="N43" s="90"/>
      <c r="O43" s="90"/>
      <c r="P43" s="91"/>
      <c r="Q43" s="118"/>
      <c r="R43" s="119"/>
      <c r="S43" s="119"/>
      <c r="T43" s="85"/>
    </row>
    <row r="44" s="3" customFormat="1" ht="25" customHeight="1" spans="1:22">
      <c r="A44" s="65">
        <v>14</v>
      </c>
      <c r="B44" s="51">
        <v>44342</v>
      </c>
      <c r="C44" s="41">
        <v>2000000</v>
      </c>
      <c r="D44" s="52"/>
      <c r="E44" s="43"/>
      <c r="F44" s="44"/>
      <c r="G44" s="45"/>
      <c r="H44" s="46"/>
      <c r="I44" s="45"/>
      <c r="J44" s="45"/>
      <c r="K44" s="45"/>
      <c r="L44" s="45">
        <v>500</v>
      </c>
      <c r="M44" s="88" t="s">
        <v>58</v>
      </c>
      <c r="N44" s="82"/>
      <c r="O44" s="82"/>
      <c r="P44" s="83"/>
      <c r="Q44" s="117"/>
      <c r="R44" s="116"/>
      <c r="S44" s="116"/>
      <c r="T44" s="116"/>
      <c r="U44" s="4"/>
      <c r="V44" s="4"/>
    </row>
    <row r="45" s="3" customFormat="1" ht="25" customHeight="1" spans="1:22">
      <c r="A45" s="65"/>
      <c r="B45" s="51"/>
      <c r="C45" s="41"/>
      <c r="D45" s="52"/>
      <c r="E45" s="43"/>
      <c r="F45" s="44"/>
      <c r="G45" s="45"/>
      <c r="H45" s="46"/>
      <c r="I45" s="45"/>
      <c r="J45" s="45"/>
      <c r="K45" s="45"/>
      <c r="L45" s="45"/>
      <c r="M45" s="88"/>
      <c r="N45" s="82"/>
      <c r="O45" s="82"/>
      <c r="P45" s="83"/>
      <c r="Q45" s="117"/>
      <c r="R45" s="116"/>
      <c r="S45" s="116"/>
      <c r="T45" s="116"/>
      <c r="U45" s="4"/>
      <c r="V45" s="4"/>
    </row>
    <row r="46" s="3" customFormat="1" ht="25" customHeight="1" spans="1:22">
      <c r="A46" s="65"/>
      <c r="B46" s="51"/>
      <c r="C46" s="41"/>
      <c r="D46" s="52"/>
      <c r="E46" s="43"/>
      <c r="F46" s="44"/>
      <c r="G46" s="45"/>
      <c r="H46" s="46"/>
      <c r="I46" s="45"/>
      <c r="J46" s="45"/>
      <c r="K46" s="45"/>
      <c r="L46" s="45"/>
      <c r="M46" s="88"/>
      <c r="N46" s="82"/>
      <c r="O46" s="82"/>
      <c r="P46" s="83"/>
      <c r="Q46" s="117"/>
      <c r="R46" s="116"/>
      <c r="S46" s="116"/>
      <c r="T46" s="116"/>
      <c r="U46" s="4"/>
      <c r="V46" s="4"/>
    </row>
    <row r="47" ht="25" customHeight="1" spans="1:20">
      <c r="A47" s="37"/>
      <c r="B47" s="47"/>
      <c r="C47" s="42"/>
      <c r="D47" s="42"/>
      <c r="E47" s="45"/>
      <c r="F47" s="45"/>
      <c r="G47" s="48"/>
      <c r="H47" s="48"/>
      <c r="I47" s="48"/>
      <c r="J47" s="48"/>
      <c r="K47" s="48"/>
      <c r="L47" s="48"/>
      <c r="M47" s="48"/>
      <c r="N47" s="82"/>
      <c r="O47" s="82"/>
      <c r="P47" s="83"/>
      <c r="Q47" s="115"/>
      <c r="R47" s="114"/>
      <c r="S47" s="85"/>
      <c r="T47" s="114"/>
    </row>
    <row r="48" ht="30" customHeight="1" spans="1:20">
      <c r="A48" s="25" t="s">
        <v>101</v>
      </c>
      <c r="B48" s="25"/>
      <c r="C48" s="66">
        <f>SUM(C8:C47)</f>
        <v>17377173.76</v>
      </c>
      <c r="D48" s="67">
        <f>SUM(D8:D47)</f>
        <v>820958.88</v>
      </c>
      <c r="E48" s="68"/>
      <c r="F48" s="68"/>
      <c r="G48" s="68"/>
      <c r="H48" s="68"/>
      <c r="I48" s="92">
        <f>SUM(I8:I47)</f>
        <v>209023</v>
      </c>
      <c r="J48" s="93"/>
      <c r="K48" s="92">
        <f>SUM(K8:K47)</f>
        <v>522387.54</v>
      </c>
      <c r="L48" s="92">
        <f>SUM(L8:L47)</f>
        <v>10219.5</v>
      </c>
      <c r="M48" s="93"/>
      <c r="N48" s="94">
        <f>SUM(N8:N47)</f>
        <v>40462</v>
      </c>
      <c r="O48" s="80"/>
      <c r="P48" s="84"/>
      <c r="Q48" s="120"/>
      <c r="R48" s="121"/>
      <c r="S48" s="122">
        <f>SUM(S8:S47)</f>
        <v>15416248.02</v>
      </c>
      <c r="T48" s="123">
        <f>C48+D48-I48-K48-L48-N48-S48</f>
        <v>1999792.58</v>
      </c>
    </row>
    <row r="49" ht="30" customHeight="1" spans="1:20">
      <c r="A49" s="25" t="s">
        <v>102</v>
      </c>
      <c r="B49" s="25"/>
      <c r="C49" s="25" t="s">
        <v>103</v>
      </c>
      <c r="D49" s="25"/>
      <c r="E49" s="25"/>
      <c r="F49" s="69">
        <f>S42</f>
        <v>260000</v>
      </c>
      <c r="G49" s="70"/>
      <c r="H49" s="70"/>
      <c r="I49" s="70"/>
      <c r="J49" s="70"/>
      <c r="K49" s="95"/>
      <c r="L49" s="96" t="s">
        <v>104</v>
      </c>
      <c r="M49" s="97"/>
      <c r="N49" s="97"/>
      <c r="O49" s="98" t="s">
        <v>105</v>
      </c>
      <c r="P49" s="99">
        <f>F49</f>
        <v>260000</v>
      </c>
      <c r="Q49" s="99"/>
      <c r="R49" s="99"/>
      <c r="S49" s="99"/>
      <c r="T49" s="99"/>
    </row>
    <row r="50" ht="30" customHeight="1" spans="1:20">
      <c r="A50" s="25"/>
      <c r="B50" s="25"/>
      <c r="C50" s="25" t="s">
        <v>106</v>
      </c>
      <c r="D50" s="25"/>
      <c r="E50" s="25"/>
      <c r="F50" s="69">
        <v>0</v>
      </c>
      <c r="G50" s="70"/>
      <c r="H50" s="70"/>
      <c r="I50" s="70"/>
      <c r="J50" s="70"/>
      <c r="K50" s="95"/>
      <c r="L50" s="100"/>
      <c r="M50" s="101"/>
      <c r="N50" s="101"/>
      <c r="O50" s="98" t="s">
        <v>107</v>
      </c>
      <c r="P50" s="102" t="str">
        <f>SUBSTITUTE(SUBSTITUTE(TEXT(INT(P49),"[DBNum2][$-804]G/通用格式元"&amp;IF(INT(F57)=F57,"整",""))&amp;TEXT(MID(F57,FIND(".",F57&amp;".0")+1,1),"[DBNum2][$-804]G/通用格式角")&amp;TEXT(MID(F57,FIND(".",F57&amp;".0")+2,1),"[DBNum2][$-804]G/通用格式分"),"零角","零"),"零分","")</f>
        <v>贰拾陆万元整</v>
      </c>
      <c r="Q50" s="102"/>
      <c r="R50" s="102"/>
      <c r="S50" s="102"/>
      <c r="T50" s="102"/>
    </row>
    <row r="55" ht="13.5" spans="2:2">
      <c r="B55" s="71"/>
    </row>
  </sheetData>
  <mergeCells count="60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8:B48"/>
    <mergeCell ref="C49:E49"/>
    <mergeCell ref="F49:K49"/>
    <mergeCell ref="P49:T49"/>
    <mergeCell ref="C50:E50"/>
    <mergeCell ref="F50:K50"/>
    <mergeCell ref="P50:T50"/>
    <mergeCell ref="A5:A7"/>
    <mergeCell ref="A9:A10"/>
    <mergeCell ref="A11:A12"/>
    <mergeCell ref="A13:A14"/>
    <mergeCell ref="A15:A16"/>
    <mergeCell ref="A17:A18"/>
    <mergeCell ref="A19:A20"/>
    <mergeCell ref="A21:A23"/>
    <mergeCell ref="A25:A27"/>
    <mergeCell ref="A28:A29"/>
    <mergeCell ref="A31:A35"/>
    <mergeCell ref="A36:A37"/>
    <mergeCell ref="A38:A40"/>
    <mergeCell ref="A41:A42"/>
    <mergeCell ref="B41:B42"/>
    <mergeCell ref="M26:M27"/>
    <mergeCell ref="M28:M29"/>
    <mergeCell ref="M32:M35"/>
    <mergeCell ref="M39:M40"/>
    <mergeCell ref="S5:S7"/>
    <mergeCell ref="T5:T7"/>
    <mergeCell ref="A49:B50"/>
    <mergeCell ref="L49:N5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3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> < r a n g e L i s t   s h e e t S t i d = " 1 "   m a s t e r = " " / > < r a n g e L i s t   s h e e t S t i d = " 2 "   m a s t e r = " " / > < / a l l o w E d i t U s e r > 
</file>

<file path=customXml/item5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customXml/itemProps5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2017-01-14T20:48:00Z</dcterms:created>
  <dcterms:modified xsi:type="dcterms:W3CDTF">2021-06-04T03:03:53Z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026E0EB1EF2D434C96C5D345711A493C</vt:lpwstr>
  </property>
</Properties>
</file>