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1" r:id="rId1"/>
    <sheet name="第2次 " sheetId="2" r:id="rId2"/>
    <sheet name="第3次  " sheetId="3" r:id="rId3"/>
  </sheets>
  <calcPr calcId="144525"/>
</workbook>
</file>

<file path=xl/sharedStrings.xml><?xml version="1.0" encoding="utf-8"?>
<sst xmlns="http://schemas.openxmlformats.org/spreadsheetml/2006/main" count="354" uniqueCount="90">
  <si>
    <t xml:space="preserve">工程款支付证书 </t>
  </si>
  <si>
    <t>工程名称</t>
  </si>
  <si>
    <t>平利县2018年交通脱贫攻坚项目10标段</t>
  </si>
  <si>
    <t>建设单位</t>
  </si>
  <si>
    <t>平利县交通运输局</t>
  </si>
  <si>
    <t>ERP编号</t>
  </si>
  <si>
    <t>档案编号</t>
  </si>
  <si>
    <t>2019012</t>
  </si>
  <si>
    <t>合同金额</t>
  </si>
  <si>
    <t>中标时间</t>
  </si>
  <si>
    <t>2018.6.27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</si>
  <si>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</si>
  <si>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</si>
  <si>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</si>
  <si>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</si>
  <si>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</si>
  <si>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</si>
  <si>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</si>
  <si>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</si>
  <si>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</si>
  <si>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</si>
  <si>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</si>
  <si>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李伟乾13991311190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</si>
  <si>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</si>
  <si>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</si>
  <si>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</si>
  <si>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</si>
  <si>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</si>
  <si>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</si>
  <si>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</si>
  <si>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</si>
  <si>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</si>
  <si>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</si>
  <si>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</si>
  <si>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</si>
  <si>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</si>
  <si>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</si>
  <si>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</si>
  <si>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</si>
  <si>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</si>
  <si>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</si>
  <si>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</si>
  <si>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</si>
  <si>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</si>
  <si>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</si>
  <si>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</si>
  <si>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</si>
  <si>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</si>
  <si>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</si>
  <si>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</si>
  <si>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</si>
  <si>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</si>
  <si>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</si>
  <si>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</si>
  <si>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</si>
  <si>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</si>
  <si>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</si>
  <si>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合同价2%全部扣除</t>
  </si>
  <si>
    <t>前期支付</t>
  </si>
  <si>
    <t>徽商银行</t>
  </si>
  <si>
    <t>农行冠县崇文分理处</t>
  </si>
  <si>
    <t>冠县如通市政工程有限公司</t>
  </si>
  <si>
    <t>建行安康江北支行</t>
  </si>
  <si>
    <t>6217 0041 7000 390 7970</t>
  </si>
  <si>
    <t>杨建军</t>
  </si>
  <si>
    <t>手续费</t>
  </si>
  <si>
    <t>1582 2101 0400 07561</t>
  </si>
  <si>
    <t>招商银行西安分行未央路支行</t>
  </si>
  <si>
    <t>6225 8812 9608 4568</t>
  </si>
  <si>
    <t>刘秋虹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</si>
  <si>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</si>
  <si>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</si>
  <si>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</si>
  <si>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</si>
  <si>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</si>
  <si>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</si>
  <si>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</si>
  <si>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2次外经证费用</t>
  </si>
  <si>
    <t>杨建军（砂石料）</t>
  </si>
  <si>
    <t>中标书、施工合同、审计表、内部承包协议、不领章承诺书</t>
  </si>
  <si>
    <t>无</t>
  </si>
  <si>
    <t>合同价1%全部扣除</t>
  </si>
  <si>
    <t>3次外经证费用</t>
  </si>
  <si>
    <t>冠县如通市政工程有限公司（护栏款）</t>
  </si>
  <si>
    <t>刘秋虹(退投资款）</t>
  </si>
  <si>
    <t>建行西安长缨东路支行</t>
  </si>
  <si>
    <t>6236 6842 2001 2019 270</t>
  </si>
  <si>
    <t>手续费，合作人交50到王光如卡</t>
  </si>
  <si>
    <t>李伟乾（零星费用）</t>
  </si>
  <si>
    <t>刘秋虹-招商银行西安分行未央路支行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</si>
</sst>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yy/m/d;@"/>
    <numFmt numFmtId="178" formatCode="yyyy&quot;年&quot;m&quot;月&quot;d&quot;日&quot;;@"/>
    <numFmt numFmtId="179" formatCode="0_ "/>
    <numFmt numFmtId="180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26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8" borderId="18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2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35" fillId="17" borderId="21" applyNumberFormat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0" borderId="0">
      <protection locked="0"/>
    </xf>
  </cellStyleXfs>
  <cellXfs count="12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6" xfId="50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 wrapText="1"/>
    </xf>
    <xf numFmtId="10" fontId="4" fillId="2" borderId="2" xfId="50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177" fontId="6" fillId="3" borderId="4" xfId="50" applyNumberFormat="1" applyFont="1" applyFill="1" applyBorder="1" applyAlignment="1" applyProtection="1">
      <alignment horizontal="center" vertical="center" shrinkToFit="1"/>
    </xf>
    <xf numFmtId="176" fontId="6" fillId="3" borderId="2" xfId="50" applyNumberFormat="1" applyFont="1" applyFill="1" applyBorder="1" applyAlignment="1" applyProtection="1">
      <alignment horizontal="right" vertical="center" shrinkToFit="1"/>
    </xf>
    <xf numFmtId="176" fontId="6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76" fontId="6" fillId="3" borderId="2" xfId="50" applyNumberFormat="1" applyFont="1" applyFill="1" applyBorder="1" applyAlignment="1" applyProtection="1">
      <alignment vertical="center" shrinkToFit="1"/>
    </xf>
    <xf numFmtId="179" fontId="8" fillId="2" borderId="4" xfId="50" applyNumberFormat="1" applyFont="1" applyFill="1" applyBorder="1" applyAlignment="1" applyProtection="1">
      <alignment horizontal="center" vertical="center"/>
    </xf>
    <xf numFmtId="0" fontId="6" fillId="3" borderId="6" xfId="50" applyFont="1" applyFill="1" applyBorder="1" applyAlignment="1" applyProtection="1">
      <alignment horizontal="center" vertical="center" wrapText="1"/>
    </xf>
    <xf numFmtId="177" fontId="6" fillId="3" borderId="7" xfId="50" applyNumberFormat="1" applyFont="1" applyFill="1" applyBorder="1" applyAlignment="1" applyProtection="1">
      <alignment horizontal="center" vertical="center" shrinkToFit="1"/>
    </xf>
    <xf numFmtId="0" fontId="6" fillId="3" borderId="8" xfId="50" applyFont="1" applyFill="1" applyBorder="1" applyAlignment="1" applyProtection="1">
      <alignment horizontal="center" vertical="center" wrapText="1"/>
    </xf>
    <xf numFmtId="177" fontId="6" fillId="3" borderId="9" xfId="50" applyNumberFormat="1" applyFont="1" applyFill="1" applyBorder="1" applyAlignment="1" applyProtection="1">
      <alignment horizontal="center" vertical="center" shrinkToFit="1"/>
    </xf>
    <xf numFmtId="0" fontId="6" fillId="3" borderId="10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9" fillId="3" borderId="2" xfId="50" applyNumberFormat="1" applyFont="1" applyFill="1" applyBorder="1" applyAlignment="1" applyProtection="1">
      <alignment horizontal="center" vertical="center" wrapText="1" shrinkToFit="1"/>
    </xf>
    <xf numFmtId="179" fontId="10" fillId="3" borderId="2" xfId="50" applyNumberFormat="1" applyFont="1" applyFill="1" applyBorder="1" applyAlignment="1" applyProtection="1">
      <alignment horizontal="center" vertical="center" shrinkToFit="1"/>
    </xf>
    <xf numFmtId="179" fontId="4" fillId="2" borderId="4" xfId="50" applyNumberFormat="1" applyFont="1" applyFill="1" applyBorder="1" applyAlignment="1" applyProtection="1">
      <alignment horizontal="center" vertical="center"/>
    </xf>
    <xf numFmtId="0" fontId="2" fillId="3" borderId="6" xfId="50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0" fontId="2" fillId="3" borderId="10" xfId="50" applyFont="1" applyFill="1" applyBorder="1" applyAlignment="1" applyProtection="1">
      <alignment horizontal="center" vertical="center" wrapText="1"/>
    </xf>
    <xf numFmtId="0" fontId="1" fillId="3" borderId="10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wrapText="1" shrinkToFit="1"/>
    </xf>
    <xf numFmtId="177" fontId="1" fillId="3" borderId="11" xfId="50" applyNumberFormat="1" applyFont="1" applyFill="1" applyBorder="1" applyAlignment="1" applyProtection="1">
      <alignment horizontal="center" vertical="center" wrapText="1" shrinkToFit="1"/>
    </xf>
    <xf numFmtId="177" fontId="1" fillId="3" borderId="9" xfId="50" applyNumberFormat="1" applyFont="1" applyFill="1" applyBorder="1" applyAlignment="1" applyProtection="1">
      <alignment horizontal="center" vertical="center" wrapText="1" shrinkToFit="1"/>
    </xf>
    <xf numFmtId="0" fontId="2" fillId="3" borderId="8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11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vertical="center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6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12" fillId="3" borderId="2" xfId="50" applyNumberFormat="1" applyFont="1" applyFill="1" applyBorder="1" applyAlignment="1" applyProtection="1">
      <alignment horizontal="right" vertical="center" shrinkToFit="1"/>
    </xf>
    <xf numFmtId="176" fontId="13" fillId="3" borderId="3" xfId="50" applyNumberFormat="1" applyFont="1" applyFill="1" applyBorder="1" applyAlignment="1" applyProtection="1">
      <alignment horizontal="center" vertical="center" shrinkToFit="1"/>
    </xf>
    <xf numFmtId="176" fontId="13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176" fontId="12" fillId="4" borderId="2" xfId="50" applyNumberFormat="1" applyFont="1" applyFill="1" applyBorder="1" applyAlignment="1" applyProtection="1">
      <alignment horizontal="center" vertical="center" shrinkToFit="1"/>
    </xf>
    <xf numFmtId="176" fontId="12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6" xfId="50" applyNumberFormat="1" applyFont="1" applyFill="1" applyBorder="1" applyAlignment="1" applyProtection="1">
      <alignment horizontal="center" vertical="center" wrapText="1"/>
    </xf>
    <xf numFmtId="176" fontId="13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3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6" fillId="3" borderId="2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12" fillId="4" borderId="6" xfId="50" applyNumberFormat="1" applyFont="1" applyFill="1" applyBorder="1" applyAlignment="1" applyProtection="1">
      <alignment horizontal="center" vertical="center" shrinkToFit="1"/>
    </xf>
    <xf numFmtId="176" fontId="12" fillId="3" borderId="6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0" fontId="1" fillId="3" borderId="6" xfId="50" applyFont="1" applyFill="1" applyBorder="1" applyAlignment="1" applyProtection="1">
      <alignment horizontal="center" vertical="center"/>
    </xf>
    <xf numFmtId="0" fontId="1" fillId="3" borderId="8" xfId="50" applyFont="1" applyFill="1" applyBorder="1" applyAlignment="1" applyProtection="1">
      <alignment horizontal="center" vertical="center"/>
    </xf>
    <xf numFmtId="0" fontId="1" fillId="3" borderId="10" xfId="50" applyFont="1" applyFill="1" applyBorder="1" applyAlignment="1" applyProtection="1">
      <alignment horizontal="center" vertical="center"/>
    </xf>
    <xf numFmtId="0" fontId="2" fillId="3" borderId="10" xfId="50" applyFont="1" applyFill="1" applyBorder="1" applyAlignment="1" applyProtection="1">
      <alignment horizontal="center" vertical="center"/>
    </xf>
    <xf numFmtId="0" fontId="2" fillId="3" borderId="8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84455</xdr:colOff>
      <xdr:row>12</xdr:row>
      <xdr:rowOff>137795</xdr:rowOff>
    </xdr:from>
    <xdr:to>
      <xdr:col>28</xdr:col>
      <xdr:colOff>400685</xdr:colOff>
      <xdr:row>24</xdr:row>
      <xdr:rowOff>162560</xdr:rowOff>
    </xdr:to>
    <xdr:pic>
      <xdr:nvPicPr>
        <xdr:cNvPr id="3" name="图片 2" descr="f25ef79487b4231d4620e18bab1e7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30765" y="4192905"/>
          <a:ext cx="5802630" cy="3099435"/>
        </a:xfrm>
        <a:prstGeom prst="rect">
          <a:avLst/>
        </a:prstGeom>
      </xdr:spPr>
    </xdr:pic>
    <xdr:clientData/>
  </xdr:twoCellAnchor>
  <xdr:twoCellAnchor editAs="oneCell">
    <xdr:from>
      <xdr:col>8</xdr:col>
      <xdr:colOff>474345</xdr:colOff>
      <xdr:row>21</xdr:row>
      <xdr:rowOff>46990</xdr:rowOff>
    </xdr:from>
    <xdr:to>
      <xdr:col>10</xdr:col>
      <xdr:colOff>720725</xdr:colOff>
      <xdr:row>22</xdr:row>
      <xdr:rowOff>225425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02065" y="6399530"/>
          <a:ext cx="2257425" cy="433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84455</xdr:colOff>
      <xdr:row>12</xdr:row>
      <xdr:rowOff>137795</xdr:rowOff>
    </xdr:from>
    <xdr:to>
      <xdr:col>28</xdr:col>
      <xdr:colOff>400685</xdr:colOff>
      <xdr:row>24</xdr:row>
      <xdr:rowOff>173990</xdr:rowOff>
    </xdr:to>
    <xdr:pic>
      <xdr:nvPicPr>
        <xdr:cNvPr id="2" name="图片 1" descr="f25ef79487b4231d4620e18bab1e7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30765" y="4192905"/>
          <a:ext cx="5802630" cy="3099435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16</xdr:row>
      <xdr:rowOff>234950</xdr:rowOff>
    </xdr:from>
    <xdr:to>
      <xdr:col>10</xdr:col>
      <xdr:colOff>684530</xdr:colOff>
      <xdr:row>18</xdr:row>
      <xdr:rowOff>158115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5870" y="5311140"/>
          <a:ext cx="225742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168910</xdr:colOff>
      <xdr:row>14</xdr:row>
      <xdr:rowOff>242570</xdr:rowOff>
    </xdr:from>
    <xdr:to>
      <xdr:col>27</xdr:col>
      <xdr:colOff>600075</xdr:colOff>
      <xdr:row>26</xdr:row>
      <xdr:rowOff>171450</xdr:rowOff>
    </xdr:to>
    <xdr:pic>
      <xdr:nvPicPr>
        <xdr:cNvPr id="4" name="图片 3" descr="EYX2)%_~02(@UPA38R6CTI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715220" y="4808220"/>
          <a:ext cx="5231765" cy="2992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438150</xdr:colOff>
      <xdr:row>22</xdr:row>
      <xdr:rowOff>225425</xdr:rowOff>
    </xdr:from>
    <xdr:to>
      <xdr:col>10</xdr:col>
      <xdr:colOff>684530</xdr:colOff>
      <xdr:row>24</xdr:row>
      <xdr:rowOff>148590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16695" y="6800215"/>
          <a:ext cx="225742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140335</xdr:colOff>
      <xdr:row>22</xdr:row>
      <xdr:rowOff>229870</xdr:rowOff>
    </xdr:from>
    <xdr:to>
      <xdr:col>28</xdr:col>
      <xdr:colOff>496570</xdr:colOff>
      <xdr:row>35</xdr:row>
      <xdr:rowOff>198120</xdr:rowOff>
    </xdr:to>
    <xdr:pic>
      <xdr:nvPicPr>
        <xdr:cNvPr id="5" name="图片 4" descr="A%K]K449}__0U7[1OJ[0[X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84230" y="6804660"/>
          <a:ext cx="5842635" cy="3286760"/>
        </a:xfrm>
        <a:prstGeom prst="rect">
          <a:avLst/>
        </a:prstGeom>
      </xdr:spPr>
    </xdr:pic>
    <xdr:clientData/>
  </xdr:twoCellAnchor>
  <xdr:twoCellAnchor editAs="oneCell">
    <xdr:from>
      <xdr:col>8</xdr:col>
      <xdr:colOff>150495</xdr:colOff>
      <xdr:row>29</xdr:row>
      <xdr:rowOff>250190</xdr:rowOff>
    </xdr:from>
    <xdr:to>
      <xdr:col>9</xdr:col>
      <xdr:colOff>798830</xdr:colOff>
      <xdr:row>31</xdr:row>
      <xdr:rowOff>71755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29040" y="8611870"/>
          <a:ext cx="157416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78105</xdr:colOff>
      <xdr:row>30</xdr:row>
      <xdr:rowOff>113030</xdr:rowOff>
    </xdr:from>
    <xdr:to>
      <xdr:col>28</xdr:col>
      <xdr:colOff>7620</xdr:colOff>
      <xdr:row>41</xdr:row>
      <xdr:rowOff>210820</xdr:rowOff>
    </xdr:to>
    <xdr:pic>
      <xdr:nvPicPr>
        <xdr:cNvPr id="4" name="图片 3" descr="F9HDV(HPC8}SAR_@V$N5~(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622000" y="8729980"/>
          <a:ext cx="5415915" cy="300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2"/>
  <sheetViews>
    <sheetView zoomScale="85" zoomScaleNormal="85" topLeftCell="L1" workbookViewId="0">
      <pane ySplit="7" topLeftCell="A16" activePane="bottomLeft" state="frozen"/>
      <selection/>
      <selection pane="bottomLeft" activeCell="Q31" sqref="Q31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16.0833333333333" style="6" customWidth="1"/>
    <col min="6" max="6" width="25.358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4.2416666666667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7.05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1"/>
      <c r="J2" s="71" t="s">
        <v>4</v>
      </c>
      <c r="K2" s="71"/>
      <c r="L2" s="71"/>
      <c r="M2" s="72"/>
      <c r="N2" s="73" t="s">
        <v>5</v>
      </c>
      <c r="O2" s="73"/>
      <c r="P2" s="74">
        <v>9929</v>
      </c>
      <c r="Q2" s="78" t="s">
        <v>6</v>
      </c>
      <c r="R2" s="78"/>
      <c r="S2" s="101" t="s">
        <v>7</v>
      </c>
      <c r="T2" s="101"/>
    </row>
    <row r="3" s="1" customFormat="1" ht="27.9" customHeight="1" spans="1:20">
      <c r="A3" s="8" t="s">
        <v>8</v>
      </c>
      <c r="B3" s="8"/>
      <c r="C3" s="11">
        <v>20129011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2" t="s">
        <v>15</v>
      </c>
      <c r="R3" s="103"/>
      <c r="S3" s="104" t="s">
        <v>16</v>
      </c>
      <c r="T3" s="105"/>
    </row>
    <row r="4" s="1" customFormat="1" ht="27.9" customHeight="1" spans="1:20">
      <c r="A4" s="8" t="s">
        <v>17</v>
      </c>
      <c r="B4" s="8"/>
      <c r="C4" s="118"/>
      <c r="D4" s="118"/>
      <c r="E4" s="118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13" t="s">
        <v>22</v>
      </c>
      <c r="Q4" s="11" t="s">
        <v>23</v>
      </c>
      <c r="R4" s="13" t="s">
        <v>24</v>
      </c>
      <c r="S4" s="106" t="s">
        <v>25</v>
      </c>
      <c r="T4" s="107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6" t="s">
        <v>33</v>
      </c>
      <c r="Q5" s="108"/>
      <c r="R5" s="108"/>
      <c r="S5" s="106" t="s">
        <v>34</v>
      </c>
      <c r="T5" s="109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7" t="s">
        <v>41</v>
      </c>
      <c r="Q6" s="110"/>
      <c r="R6" s="110"/>
      <c r="S6" s="106"/>
      <c r="T6" s="109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8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6"/>
      <c r="T7" s="109"/>
    </row>
    <row r="8" s="1" customFormat="1" ht="27.9" customHeight="1" spans="1:20">
      <c r="A8" s="23"/>
      <c r="B8" s="24" t="s">
        <v>54</v>
      </c>
      <c r="C8" s="8">
        <v>9900000</v>
      </c>
      <c r="D8" s="8"/>
      <c r="E8" s="24" t="s">
        <v>55</v>
      </c>
      <c r="F8" s="24" t="s">
        <v>56</v>
      </c>
      <c r="G8" s="22"/>
      <c r="H8" s="25">
        <v>0.01</v>
      </c>
      <c r="I8" s="11">
        <v>201291</v>
      </c>
      <c r="J8" s="11" t="s">
        <v>57</v>
      </c>
      <c r="K8" s="78">
        <v>99030</v>
      </c>
      <c r="L8" s="11">
        <v>500</v>
      </c>
      <c r="M8" s="8"/>
      <c r="N8" s="8"/>
      <c r="O8" s="79"/>
      <c r="P8" s="11" t="s">
        <v>58</v>
      </c>
      <c r="Q8" s="11"/>
      <c r="R8" s="11"/>
      <c r="S8" s="106">
        <f>C8-I8-K8-L8-N8</f>
        <v>9599179</v>
      </c>
      <c r="T8" s="109"/>
    </row>
    <row r="9" s="2" customFormat="1" ht="23" customHeight="1" spans="1:20">
      <c r="A9" s="33">
        <v>1</v>
      </c>
      <c r="B9" s="27">
        <v>43710</v>
      </c>
      <c r="C9" s="26"/>
      <c r="D9" s="28">
        <v>200000</v>
      </c>
      <c r="E9" s="29" t="s">
        <v>59</v>
      </c>
      <c r="F9" s="30">
        <v>1.02050102100041e+18</v>
      </c>
      <c r="G9" s="31"/>
      <c r="H9" s="31"/>
      <c r="I9" s="31"/>
      <c r="J9" s="31"/>
      <c r="K9" s="31"/>
      <c r="L9" s="31"/>
      <c r="M9" s="31"/>
      <c r="N9" s="31"/>
      <c r="O9" s="31"/>
      <c r="P9" s="80"/>
      <c r="Q9" s="111"/>
      <c r="R9" s="28"/>
      <c r="S9" s="29"/>
      <c r="T9" s="40"/>
    </row>
    <row r="10" s="2" customFormat="1" ht="28" customHeight="1" spans="1:20">
      <c r="A10" s="37"/>
      <c r="B10" s="27">
        <v>43710</v>
      </c>
      <c r="C10" s="26"/>
      <c r="D10" s="29"/>
      <c r="E10" s="29" t="s">
        <v>60</v>
      </c>
      <c r="F10" s="32">
        <v>1.58221010400075e+16</v>
      </c>
      <c r="G10" s="31"/>
      <c r="H10" s="31"/>
      <c r="I10" s="29"/>
      <c r="J10" s="29"/>
      <c r="K10" s="29"/>
      <c r="L10" s="31"/>
      <c r="M10" s="31"/>
      <c r="N10" s="80"/>
      <c r="O10" s="80"/>
      <c r="P10" s="80" t="s">
        <v>61</v>
      </c>
      <c r="Q10" s="111"/>
      <c r="R10" s="28"/>
      <c r="S10" s="29">
        <v>200000</v>
      </c>
      <c r="T10" s="40"/>
    </row>
    <row r="11" s="2" customFormat="1" ht="28" customHeight="1" spans="1:20">
      <c r="A11" s="119">
        <v>2</v>
      </c>
      <c r="B11" s="38">
        <v>43734</v>
      </c>
      <c r="C11" s="39">
        <v>500000</v>
      </c>
      <c r="D11" s="40"/>
      <c r="E11" s="41" t="s">
        <v>55</v>
      </c>
      <c r="F11" s="41" t="s">
        <v>56</v>
      </c>
      <c r="G11" s="42"/>
      <c r="H11" s="42"/>
      <c r="I11" s="42"/>
      <c r="J11" s="42"/>
      <c r="K11" s="42"/>
      <c r="L11" s="42"/>
      <c r="M11" s="42"/>
      <c r="N11" s="82"/>
      <c r="O11" s="82"/>
      <c r="P11" s="83"/>
      <c r="Q11" s="112"/>
      <c r="R11" s="40"/>
      <c r="S11" s="41"/>
      <c r="T11" s="40"/>
    </row>
    <row r="12" s="2" customFormat="1" ht="20.1" customHeight="1" spans="1:20">
      <c r="A12" s="120"/>
      <c r="B12" s="38">
        <v>43735</v>
      </c>
      <c r="C12" s="43"/>
      <c r="D12" s="43"/>
      <c r="E12" s="44" t="s">
        <v>62</v>
      </c>
      <c r="F12" s="45" t="s">
        <v>63</v>
      </c>
      <c r="G12" s="42"/>
      <c r="H12" s="42"/>
      <c r="I12" s="42"/>
      <c r="J12" s="42"/>
      <c r="K12" s="42"/>
      <c r="L12" s="42"/>
      <c r="M12" s="42"/>
      <c r="N12" s="82"/>
      <c r="O12" s="82"/>
      <c r="P12" s="83" t="s">
        <v>64</v>
      </c>
      <c r="Q12" s="112"/>
      <c r="R12" s="40"/>
      <c r="S12" s="41">
        <v>500000</v>
      </c>
      <c r="T12" s="40"/>
    </row>
    <row r="13" ht="20.1" customHeight="1" spans="1:20">
      <c r="A13" s="119">
        <v>3</v>
      </c>
      <c r="B13" s="38">
        <v>43754</v>
      </c>
      <c r="C13" s="39"/>
      <c r="D13" s="40">
        <v>200000</v>
      </c>
      <c r="E13" s="41" t="s">
        <v>59</v>
      </c>
      <c r="F13" s="46">
        <v>1.02050102100041e+18</v>
      </c>
      <c r="G13" s="42"/>
      <c r="H13" s="42"/>
      <c r="I13" s="42"/>
      <c r="J13" s="42"/>
      <c r="K13" s="42"/>
      <c r="L13" s="42"/>
      <c r="M13" s="42"/>
      <c r="N13" s="42"/>
      <c r="O13" s="42"/>
      <c r="P13" s="82"/>
      <c r="Q13" s="112"/>
      <c r="R13" s="40"/>
      <c r="S13" s="41"/>
      <c r="T13" s="40"/>
    </row>
    <row r="14" ht="20.1" customHeight="1" spans="1:20">
      <c r="A14" s="120"/>
      <c r="B14" s="38">
        <v>43754</v>
      </c>
      <c r="C14" s="39"/>
      <c r="D14" s="41"/>
      <c r="E14" s="41" t="s">
        <v>60</v>
      </c>
      <c r="F14" s="47">
        <v>1.58221010400075e+16</v>
      </c>
      <c r="G14" s="42"/>
      <c r="H14" s="42"/>
      <c r="I14" s="41"/>
      <c r="J14" s="41"/>
      <c r="K14" s="41"/>
      <c r="L14" s="42"/>
      <c r="M14" s="42"/>
      <c r="N14" s="82"/>
      <c r="O14" s="82"/>
      <c r="P14" s="82" t="s">
        <v>61</v>
      </c>
      <c r="Q14" s="112"/>
      <c r="R14" s="40"/>
      <c r="S14" s="41">
        <v>200000</v>
      </c>
      <c r="T14" s="40"/>
    </row>
    <row r="15" s="2" customFormat="1" ht="20.1" customHeight="1" spans="1:20">
      <c r="A15" s="119">
        <v>4</v>
      </c>
      <c r="B15" s="38">
        <v>43802</v>
      </c>
      <c r="C15" s="39"/>
      <c r="D15" s="40">
        <v>200000</v>
      </c>
      <c r="E15" s="41" t="s">
        <v>59</v>
      </c>
      <c r="F15" s="46">
        <v>1.02050102100041e+18</v>
      </c>
      <c r="G15" s="42"/>
      <c r="H15" s="42"/>
      <c r="I15" s="42"/>
      <c r="J15" s="42"/>
      <c r="K15" s="42"/>
      <c r="L15" s="41">
        <v>100</v>
      </c>
      <c r="M15" s="41" t="s">
        <v>65</v>
      </c>
      <c r="N15" s="42"/>
      <c r="O15" s="42"/>
      <c r="P15" s="82"/>
      <c r="Q15" s="112"/>
      <c r="R15" s="40"/>
      <c r="S15" s="41"/>
      <c r="T15" s="40"/>
    </row>
    <row r="16" s="2" customFormat="1" ht="20.1" customHeight="1" spans="1:20">
      <c r="A16" s="120"/>
      <c r="B16" s="38">
        <v>43802</v>
      </c>
      <c r="C16" s="39"/>
      <c r="D16" s="41"/>
      <c r="E16" s="41" t="s">
        <v>60</v>
      </c>
      <c r="F16" s="47">
        <v>1.58221010400075e+16</v>
      </c>
      <c r="G16" s="42"/>
      <c r="H16" s="42"/>
      <c r="I16" s="41"/>
      <c r="J16" s="41"/>
      <c r="K16" s="41"/>
      <c r="L16" s="41"/>
      <c r="M16" s="41"/>
      <c r="N16" s="82"/>
      <c r="O16" s="82"/>
      <c r="P16" s="82" t="s">
        <v>61</v>
      </c>
      <c r="Q16" s="112"/>
      <c r="R16" s="40"/>
      <c r="S16" s="41">
        <v>200000</v>
      </c>
      <c r="T16" s="40"/>
    </row>
    <row r="17" s="2" customFormat="1" ht="20.1" customHeight="1" spans="1:20">
      <c r="A17" s="119">
        <v>5</v>
      </c>
      <c r="B17" s="38">
        <v>43803</v>
      </c>
      <c r="C17" s="43"/>
      <c r="D17" s="41">
        <v>90000</v>
      </c>
      <c r="E17" s="41" t="s">
        <v>59</v>
      </c>
      <c r="F17" s="46">
        <v>1.02050102100041e+18</v>
      </c>
      <c r="G17" s="41"/>
      <c r="H17" s="41"/>
      <c r="I17" s="41"/>
      <c r="J17" s="41"/>
      <c r="K17" s="41"/>
      <c r="L17" s="41">
        <v>50</v>
      </c>
      <c r="M17" s="41" t="s">
        <v>65</v>
      </c>
      <c r="N17" s="41"/>
      <c r="O17" s="41"/>
      <c r="P17" s="82"/>
      <c r="Q17" s="112"/>
      <c r="R17" s="41"/>
      <c r="S17" s="41"/>
      <c r="T17" s="41"/>
    </row>
    <row r="18" s="2" customFormat="1" ht="20.1" customHeight="1" spans="1:20">
      <c r="A18" s="120"/>
      <c r="B18" s="38">
        <v>43803</v>
      </c>
      <c r="C18" s="43"/>
      <c r="D18" s="41"/>
      <c r="E18" s="41" t="s">
        <v>60</v>
      </c>
      <c r="F18" s="47">
        <v>1.58221010400075e+16</v>
      </c>
      <c r="G18" s="41"/>
      <c r="H18" s="41"/>
      <c r="I18" s="41"/>
      <c r="J18" s="41"/>
      <c r="K18" s="41"/>
      <c r="L18" s="41"/>
      <c r="M18" s="41"/>
      <c r="N18" s="82"/>
      <c r="O18" s="82"/>
      <c r="P18" s="82" t="s">
        <v>61</v>
      </c>
      <c r="Q18" s="112"/>
      <c r="R18" s="41"/>
      <c r="S18" s="41">
        <v>90000</v>
      </c>
      <c r="T18" s="41"/>
    </row>
    <row r="19" s="3" customFormat="1" ht="20.1" customHeight="1" spans="1:20">
      <c r="A19" s="121">
        <v>6</v>
      </c>
      <c r="B19" s="38">
        <v>43845</v>
      </c>
      <c r="C19" s="43"/>
      <c r="D19" s="41">
        <v>60000</v>
      </c>
      <c r="E19" s="41" t="s">
        <v>59</v>
      </c>
      <c r="F19" s="46">
        <v>1.02050102100041e+18</v>
      </c>
      <c r="G19" s="41"/>
      <c r="H19" s="41"/>
      <c r="I19" s="41"/>
      <c r="J19" s="41"/>
      <c r="K19" s="41"/>
      <c r="L19" s="41">
        <v>50</v>
      </c>
      <c r="M19" s="41" t="s">
        <v>65</v>
      </c>
      <c r="N19" s="82"/>
      <c r="O19" s="82"/>
      <c r="P19" s="82"/>
      <c r="Q19" s="112"/>
      <c r="R19" s="41"/>
      <c r="S19" s="41"/>
      <c r="T19" s="41"/>
    </row>
    <row r="20" s="3" customFormat="1" ht="20.1" customHeight="1" spans="1:20">
      <c r="A20" s="120"/>
      <c r="B20" s="38">
        <v>43845</v>
      </c>
      <c r="C20" s="43"/>
      <c r="D20" s="41"/>
      <c r="E20" s="41" t="s">
        <v>60</v>
      </c>
      <c r="F20" s="47" t="s">
        <v>66</v>
      </c>
      <c r="G20" s="41"/>
      <c r="H20" s="41"/>
      <c r="I20" s="41"/>
      <c r="J20" s="41"/>
      <c r="K20" s="41"/>
      <c r="L20" s="41"/>
      <c r="M20" s="41"/>
      <c r="N20" s="82"/>
      <c r="O20" s="82"/>
      <c r="P20" s="82" t="s">
        <v>61</v>
      </c>
      <c r="Q20" s="112"/>
      <c r="R20" s="41"/>
      <c r="S20" s="41">
        <v>60000</v>
      </c>
      <c r="T20" s="41"/>
    </row>
    <row r="21" s="4" customFormat="1" ht="20.1" customHeight="1" spans="1:20">
      <c r="A21" s="122">
        <v>7</v>
      </c>
      <c r="B21" s="49">
        <v>43851</v>
      </c>
      <c r="C21" s="50">
        <v>700000</v>
      </c>
      <c r="D21" s="51"/>
      <c r="E21" s="51" t="s">
        <v>55</v>
      </c>
      <c r="F21" s="51" t="s">
        <v>56</v>
      </c>
      <c r="G21" s="51"/>
      <c r="H21" s="51"/>
      <c r="I21" s="51"/>
      <c r="J21" s="51"/>
      <c r="K21" s="51">
        <v>61430</v>
      </c>
      <c r="L21" s="51"/>
      <c r="M21" s="51"/>
      <c r="N21" s="84"/>
      <c r="O21" s="84"/>
      <c r="P21" s="84"/>
      <c r="Q21" s="113"/>
      <c r="R21" s="51"/>
      <c r="S21" s="51"/>
      <c r="T21" s="51"/>
    </row>
    <row r="22" s="4" customFormat="1" ht="20.1" customHeight="1" spans="1:20">
      <c r="A22" s="123"/>
      <c r="B22" s="49">
        <v>43851</v>
      </c>
      <c r="C22" s="59"/>
      <c r="D22" s="51">
        <v>-638270</v>
      </c>
      <c r="E22" s="51" t="s">
        <v>67</v>
      </c>
      <c r="F22" s="61" t="s">
        <v>68</v>
      </c>
      <c r="G22" s="51"/>
      <c r="H22" s="51"/>
      <c r="I22" s="51"/>
      <c r="J22" s="51"/>
      <c r="K22" s="51"/>
      <c r="L22" s="51">
        <v>100</v>
      </c>
      <c r="M22" s="51" t="s">
        <v>65</v>
      </c>
      <c r="N22" s="84"/>
      <c r="O22" s="84"/>
      <c r="P22" s="84" t="s">
        <v>69</v>
      </c>
      <c r="Q22" s="113"/>
      <c r="R22" s="51"/>
      <c r="S22" s="51"/>
      <c r="T22" s="51"/>
    </row>
    <row r="23" ht="20.1" customHeight="1" spans="1:20">
      <c r="A23" s="62"/>
      <c r="B23" s="63"/>
      <c r="C23" s="43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82"/>
      <c r="O23" s="82"/>
      <c r="P23" s="82"/>
      <c r="Q23" s="112"/>
      <c r="R23" s="40"/>
      <c r="S23" s="51"/>
      <c r="T23" s="40"/>
    </row>
    <row r="24" ht="21" customHeight="1" spans="1:20">
      <c r="A24" s="62"/>
      <c r="B24" s="63"/>
      <c r="C24" s="43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82"/>
      <c r="O24" s="82"/>
      <c r="P24" s="82"/>
      <c r="Q24" s="112"/>
      <c r="R24" s="40"/>
      <c r="S24" s="51"/>
      <c r="T24" s="40"/>
    </row>
    <row r="25" ht="30" customHeight="1" spans="1:20">
      <c r="A25" s="64" t="s">
        <v>70</v>
      </c>
      <c r="B25" s="64"/>
      <c r="C25" s="65">
        <f>SUM(C8:C24)</f>
        <v>11100000</v>
      </c>
      <c r="D25" s="66">
        <f>SUM(D9:D24)</f>
        <v>111730</v>
      </c>
      <c r="E25" s="67"/>
      <c r="F25" s="67"/>
      <c r="G25" s="67"/>
      <c r="H25" s="67"/>
      <c r="I25" s="89">
        <f>SUM(I8:I24)</f>
        <v>201291</v>
      </c>
      <c r="J25" s="90"/>
      <c r="K25" s="89">
        <f>SUM(K8:K24)</f>
        <v>160460</v>
      </c>
      <c r="L25" s="89">
        <f>SUM(L8:L24)</f>
        <v>800</v>
      </c>
      <c r="M25" s="90"/>
      <c r="N25" s="91">
        <f>SUM(N8:N24)</f>
        <v>0</v>
      </c>
      <c r="O25" s="82"/>
      <c r="P25" s="92"/>
      <c r="Q25" s="114"/>
      <c r="R25" s="115"/>
      <c r="S25" s="116">
        <f>SUM(S8:S24)</f>
        <v>10849179</v>
      </c>
      <c r="T25" s="117">
        <f>C25+D25-I25-K25-L25-N25-S25</f>
        <v>0</v>
      </c>
    </row>
    <row r="26" ht="30" customHeight="1" spans="1:20">
      <c r="A26" s="64" t="s">
        <v>71</v>
      </c>
      <c r="B26" s="64"/>
      <c r="C26" s="64" t="s">
        <v>72</v>
      </c>
      <c r="D26" s="64"/>
      <c r="E26" s="64"/>
      <c r="F26" s="68">
        <f>-D22</f>
        <v>638270</v>
      </c>
      <c r="G26" s="69"/>
      <c r="H26" s="69"/>
      <c r="I26" s="69"/>
      <c r="J26" s="69"/>
      <c r="K26" s="93"/>
      <c r="L26" s="94" t="s">
        <v>73</v>
      </c>
      <c r="M26" s="95"/>
      <c r="N26" s="95"/>
      <c r="O26" s="96" t="s">
        <v>74</v>
      </c>
      <c r="P26" s="97">
        <f>F26</f>
        <v>638270</v>
      </c>
      <c r="Q26" s="97"/>
      <c r="R26" s="97"/>
      <c r="S26" s="97"/>
      <c r="T26" s="97"/>
    </row>
    <row r="27" ht="30" customHeight="1" spans="1:20">
      <c r="A27" s="64"/>
      <c r="B27" s="64"/>
      <c r="C27" s="64" t="s">
        <v>75</v>
      </c>
      <c r="D27" s="64"/>
      <c r="E27" s="64"/>
      <c r="F27" s="68">
        <v>0</v>
      </c>
      <c r="G27" s="69"/>
      <c r="H27" s="69"/>
      <c r="I27" s="69"/>
      <c r="J27" s="69"/>
      <c r="K27" s="93"/>
      <c r="L27" s="98"/>
      <c r="M27" s="99"/>
      <c r="N27" s="99"/>
      <c r="O27" s="96" t="s">
        <v>76</v>
      </c>
      <c r="P27" s="100" t="str">
        <f>SUBSTITUTE(SUBSTITUTE(TEXT(INT(P26),"[DBNum2][$-804]G/通用格式元"&amp;IF(INT(F34)=F34,"整",""))&amp;TEXT(MID(F34,FIND(".",F34&amp;".0")+1,1),"[DBNum2][$-804]G/通用格式角")&amp;TEXT(MID(F34,FIND(".",F34&amp;".0")+2,1),"[DBNum2][$-804]G/通用格式分"),"零角","零"),"零分","")</f>
        <v>陆拾叁万捌仟贰佰柒拾元整</v>
      </c>
      <c r="Q27" s="100"/>
      <c r="R27" s="100"/>
      <c r="S27" s="100"/>
      <c r="T27" s="100"/>
    </row>
    <row r="32" ht="13.5" spans="2:2">
      <c r="B32" s="70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5:B25"/>
    <mergeCell ref="C26:E26"/>
    <mergeCell ref="F26:K26"/>
    <mergeCell ref="P26:T26"/>
    <mergeCell ref="C27:E27"/>
    <mergeCell ref="F27:K27"/>
    <mergeCell ref="P27:T27"/>
    <mergeCell ref="A5:A7"/>
    <mergeCell ref="A9:A10"/>
    <mergeCell ref="A11:A12"/>
    <mergeCell ref="A13:A14"/>
    <mergeCell ref="A15:A16"/>
    <mergeCell ref="A17:A18"/>
    <mergeCell ref="A19:A20"/>
    <mergeCell ref="A21:A22"/>
    <mergeCell ref="S5:S7"/>
    <mergeCell ref="T5:T7"/>
    <mergeCell ref="A26:B27"/>
    <mergeCell ref="L26:N2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zoomScale="85" zoomScaleNormal="85" topLeftCell="B1" workbookViewId="0">
      <pane ySplit="7" topLeftCell="A18" activePane="bottomLeft" state="frozen"/>
      <selection/>
      <selection pane="bottomLeft" activeCell="P24" sqref="P24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16.0833333333333" style="6" customWidth="1"/>
    <col min="6" max="6" width="25.358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4.2416666666667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7.05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1"/>
      <c r="J2" s="71" t="s">
        <v>4</v>
      </c>
      <c r="K2" s="71"/>
      <c r="L2" s="71"/>
      <c r="M2" s="72"/>
      <c r="N2" s="73" t="s">
        <v>5</v>
      </c>
      <c r="O2" s="73"/>
      <c r="P2" s="74">
        <v>9929</v>
      </c>
      <c r="Q2" s="78" t="s">
        <v>6</v>
      </c>
      <c r="R2" s="78"/>
      <c r="S2" s="101" t="s">
        <v>7</v>
      </c>
      <c r="T2" s="101"/>
    </row>
    <row r="3" s="1" customFormat="1" ht="27.9" customHeight="1" spans="1:20">
      <c r="A3" s="8" t="s">
        <v>8</v>
      </c>
      <c r="B3" s="8"/>
      <c r="C3" s="11">
        <v>20129011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02" t="s">
        <v>15</v>
      </c>
      <c r="R3" s="103"/>
      <c r="S3" s="104" t="s">
        <v>16</v>
      </c>
      <c r="T3" s="105"/>
    </row>
    <row r="4" s="1" customFormat="1" ht="27.9" customHeight="1" spans="1:20">
      <c r="A4" s="8" t="s">
        <v>17</v>
      </c>
      <c r="B4" s="8"/>
      <c r="C4" s="118"/>
      <c r="D4" s="118"/>
      <c r="E4" s="118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13" t="s">
        <v>22</v>
      </c>
      <c r="Q4" s="11" t="s">
        <v>23</v>
      </c>
      <c r="R4" s="13" t="s">
        <v>24</v>
      </c>
      <c r="S4" s="106" t="s">
        <v>25</v>
      </c>
      <c r="T4" s="107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6" t="s">
        <v>33</v>
      </c>
      <c r="Q5" s="108"/>
      <c r="R5" s="108"/>
      <c r="S5" s="106" t="s">
        <v>34</v>
      </c>
      <c r="T5" s="109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7" t="s">
        <v>41</v>
      </c>
      <c r="Q6" s="110"/>
      <c r="R6" s="110"/>
      <c r="S6" s="106"/>
      <c r="T6" s="109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8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6"/>
      <c r="T7" s="109"/>
    </row>
    <row r="8" s="1" customFormat="1" ht="27.9" customHeight="1" spans="1:20">
      <c r="A8" s="23"/>
      <c r="B8" s="24" t="s">
        <v>54</v>
      </c>
      <c r="C8" s="8">
        <v>9900000</v>
      </c>
      <c r="D8" s="8"/>
      <c r="E8" s="24" t="s">
        <v>55</v>
      </c>
      <c r="F8" s="24" t="s">
        <v>56</v>
      </c>
      <c r="G8" s="22"/>
      <c r="H8" s="25">
        <v>0.01</v>
      </c>
      <c r="I8" s="11">
        <v>201291</v>
      </c>
      <c r="J8" s="11" t="s">
        <v>57</v>
      </c>
      <c r="K8" s="78">
        <v>99030</v>
      </c>
      <c r="L8" s="11">
        <v>500</v>
      </c>
      <c r="M8" s="8"/>
      <c r="N8" s="8"/>
      <c r="O8" s="79"/>
      <c r="P8" s="11" t="s">
        <v>58</v>
      </c>
      <c r="Q8" s="11"/>
      <c r="R8" s="11"/>
      <c r="S8" s="106">
        <f>C8-I8-K8-L8-N8</f>
        <v>9599179</v>
      </c>
      <c r="T8" s="109"/>
    </row>
    <row r="9" s="2" customFormat="1" ht="23" customHeight="1" spans="1:20">
      <c r="A9" s="33">
        <v>1</v>
      </c>
      <c r="B9" s="27">
        <v>43710</v>
      </c>
      <c r="C9" s="26"/>
      <c r="D9" s="28">
        <v>200000</v>
      </c>
      <c r="E9" s="29" t="s">
        <v>59</v>
      </c>
      <c r="F9" s="30">
        <v>1.02050102100041e+18</v>
      </c>
      <c r="G9" s="31"/>
      <c r="H9" s="31"/>
      <c r="I9" s="31"/>
      <c r="J9" s="31"/>
      <c r="K9" s="31"/>
      <c r="L9" s="31"/>
      <c r="M9" s="31"/>
      <c r="N9" s="31"/>
      <c r="O9" s="31"/>
      <c r="P9" s="80"/>
      <c r="Q9" s="111"/>
      <c r="R9" s="28"/>
      <c r="S9" s="29"/>
      <c r="T9" s="40"/>
    </row>
    <row r="10" s="2" customFormat="1" ht="28" customHeight="1" spans="1:20">
      <c r="A10" s="37"/>
      <c r="B10" s="27">
        <v>43710</v>
      </c>
      <c r="C10" s="26"/>
      <c r="D10" s="29"/>
      <c r="E10" s="29" t="s">
        <v>60</v>
      </c>
      <c r="F10" s="32">
        <v>1.58221010400075e+16</v>
      </c>
      <c r="G10" s="31"/>
      <c r="H10" s="31"/>
      <c r="I10" s="29"/>
      <c r="J10" s="29"/>
      <c r="K10" s="29"/>
      <c r="L10" s="31"/>
      <c r="M10" s="31"/>
      <c r="N10" s="80"/>
      <c r="O10" s="80"/>
      <c r="P10" s="80" t="s">
        <v>61</v>
      </c>
      <c r="Q10" s="111"/>
      <c r="R10" s="28"/>
      <c r="S10" s="29">
        <v>200000</v>
      </c>
      <c r="T10" s="40"/>
    </row>
    <row r="11" s="2" customFormat="1" ht="28" customHeight="1" spans="1:20">
      <c r="A11" s="119">
        <v>2</v>
      </c>
      <c r="B11" s="38">
        <v>43734</v>
      </c>
      <c r="C11" s="39">
        <v>500000</v>
      </c>
      <c r="D11" s="40"/>
      <c r="E11" s="41" t="s">
        <v>55</v>
      </c>
      <c r="F11" s="41" t="s">
        <v>56</v>
      </c>
      <c r="G11" s="42"/>
      <c r="H11" s="42"/>
      <c r="I11" s="42"/>
      <c r="J11" s="42"/>
      <c r="K11" s="42"/>
      <c r="L11" s="42"/>
      <c r="M11" s="42"/>
      <c r="N11" s="82"/>
      <c r="O11" s="82"/>
      <c r="P11" s="83"/>
      <c r="Q11" s="112"/>
      <c r="R11" s="40"/>
      <c r="S11" s="41"/>
      <c r="T11" s="40"/>
    </row>
    <row r="12" s="2" customFormat="1" ht="20.1" customHeight="1" spans="1:20">
      <c r="A12" s="120"/>
      <c r="B12" s="38">
        <v>43735</v>
      </c>
      <c r="C12" s="43"/>
      <c r="D12" s="43"/>
      <c r="E12" s="44" t="s">
        <v>62</v>
      </c>
      <c r="F12" s="45" t="s">
        <v>63</v>
      </c>
      <c r="G12" s="42"/>
      <c r="H12" s="42"/>
      <c r="I12" s="42"/>
      <c r="J12" s="42"/>
      <c r="K12" s="42"/>
      <c r="L12" s="42"/>
      <c r="M12" s="42"/>
      <c r="N12" s="82"/>
      <c r="O12" s="82"/>
      <c r="P12" s="83" t="s">
        <v>64</v>
      </c>
      <c r="Q12" s="112"/>
      <c r="R12" s="40"/>
      <c r="S12" s="41">
        <v>500000</v>
      </c>
      <c r="T12" s="40"/>
    </row>
    <row r="13" ht="20.1" customHeight="1" spans="1:20">
      <c r="A13" s="119">
        <v>3</v>
      </c>
      <c r="B13" s="38">
        <v>43754</v>
      </c>
      <c r="C13" s="39"/>
      <c r="D13" s="40">
        <v>200000</v>
      </c>
      <c r="E13" s="41" t="s">
        <v>59</v>
      </c>
      <c r="F13" s="46">
        <v>1.02050102100041e+18</v>
      </c>
      <c r="G13" s="42"/>
      <c r="H13" s="42"/>
      <c r="I13" s="42"/>
      <c r="J13" s="42"/>
      <c r="K13" s="42"/>
      <c r="L13" s="42"/>
      <c r="M13" s="42"/>
      <c r="N13" s="42"/>
      <c r="O13" s="42"/>
      <c r="P13" s="82"/>
      <c r="Q13" s="112"/>
      <c r="R13" s="40"/>
      <c r="S13" s="41"/>
      <c r="T13" s="40"/>
    </row>
    <row r="14" ht="20.1" customHeight="1" spans="1:20">
      <c r="A14" s="120"/>
      <c r="B14" s="38">
        <v>43754</v>
      </c>
      <c r="C14" s="39"/>
      <c r="D14" s="41"/>
      <c r="E14" s="41" t="s">
        <v>60</v>
      </c>
      <c r="F14" s="47">
        <v>1.58221010400075e+16</v>
      </c>
      <c r="G14" s="42"/>
      <c r="H14" s="42"/>
      <c r="I14" s="41"/>
      <c r="J14" s="41"/>
      <c r="K14" s="41"/>
      <c r="L14" s="42"/>
      <c r="M14" s="42"/>
      <c r="N14" s="82"/>
      <c r="O14" s="82"/>
      <c r="P14" s="82" t="s">
        <v>61</v>
      </c>
      <c r="Q14" s="112"/>
      <c r="R14" s="40"/>
      <c r="S14" s="41">
        <v>200000</v>
      </c>
      <c r="T14" s="40"/>
    </row>
    <row r="15" s="2" customFormat="1" ht="20.1" customHeight="1" spans="1:20">
      <c r="A15" s="119">
        <v>4</v>
      </c>
      <c r="B15" s="38">
        <v>43802</v>
      </c>
      <c r="C15" s="39"/>
      <c r="D15" s="40">
        <v>200000</v>
      </c>
      <c r="E15" s="41" t="s">
        <v>59</v>
      </c>
      <c r="F15" s="46">
        <v>1.02050102100041e+18</v>
      </c>
      <c r="G15" s="42"/>
      <c r="H15" s="42"/>
      <c r="I15" s="42"/>
      <c r="J15" s="42"/>
      <c r="K15" s="42"/>
      <c r="L15" s="41">
        <v>100</v>
      </c>
      <c r="M15" s="41" t="s">
        <v>65</v>
      </c>
      <c r="N15" s="42"/>
      <c r="O15" s="42"/>
      <c r="P15" s="82"/>
      <c r="Q15" s="112"/>
      <c r="R15" s="40"/>
      <c r="S15" s="41"/>
      <c r="T15" s="40"/>
    </row>
    <row r="16" s="2" customFormat="1" ht="20.1" customHeight="1" spans="1:20">
      <c r="A16" s="120"/>
      <c r="B16" s="38">
        <v>43802</v>
      </c>
      <c r="C16" s="39"/>
      <c r="D16" s="41"/>
      <c r="E16" s="41" t="s">
        <v>60</v>
      </c>
      <c r="F16" s="47">
        <v>1.58221010400075e+16</v>
      </c>
      <c r="G16" s="42"/>
      <c r="H16" s="42"/>
      <c r="I16" s="41"/>
      <c r="J16" s="41"/>
      <c r="K16" s="41"/>
      <c r="L16" s="41"/>
      <c r="M16" s="41"/>
      <c r="N16" s="82"/>
      <c r="O16" s="82"/>
      <c r="P16" s="82" t="s">
        <v>61</v>
      </c>
      <c r="Q16" s="112"/>
      <c r="R16" s="40"/>
      <c r="S16" s="41">
        <v>200000</v>
      </c>
      <c r="T16" s="40"/>
    </row>
    <row r="17" s="2" customFormat="1" ht="20.1" customHeight="1" spans="1:20">
      <c r="A17" s="119">
        <v>5</v>
      </c>
      <c r="B17" s="38">
        <v>43803</v>
      </c>
      <c r="C17" s="43"/>
      <c r="D17" s="41">
        <v>90000</v>
      </c>
      <c r="E17" s="41" t="s">
        <v>59</v>
      </c>
      <c r="F17" s="46">
        <v>1.02050102100041e+18</v>
      </c>
      <c r="G17" s="41"/>
      <c r="H17" s="41"/>
      <c r="I17" s="41"/>
      <c r="J17" s="41"/>
      <c r="K17" s="41"/>
      <c r="L17" s="41">
        <v>50</v>
      </c>
      <c r="M17" s="41" t="s">
        <v>65</v>
      </c>
      <c r="N17" s="41"/>
      <c r="O17" s="41"/>
      <c r="P17" s="82"/>
      <c r="Q17" s="112"/>
      <c r="R17" s="41"/>
      <c r="S17" s="41"/>
      <c r="T17" s="41"/>
    </row>
    <row r="18" s="2" customFormat="1" ht="20.1" customHeight="1" spans="1:20">
      <c r="A18" s="120"/>
      <c r="B18" s="38">
        <v>43803</v>
      </c>
      <c r="C18" s="43"/>
      <c r="D18" s="41"/>
      <c r="E18" s="41" t="s">
        <v>60</v>
      </c>
      <c r="F18" s="47">
        <v>1.58221010400075e+16</v>
      </c>
      <c r="G18" s="41"/>
      <c r="H18" s="41"/>
      <c r="I18" s="41"/>
      <c r="J18" s="41"/>
      <c r="K18" s="41"/>
      <c r="L18" s="41"/>
      <c r="M18" s="41"/>
      <c r="N18" s="82"/>
      <c r="O18" s="82"/>
      <c r="P18" s="82" t="s">
        <v>61</v>
      </c>
      <c r="Q18" s="112"/>
      <c r="R18" s="41"/>
      <c r="S18" s="41">
        <v>90000</v>
      </c>
      <c r="T18" s="41"/>
    </row>
    <row r="19" s="3" customFormat="1" ht="20.1" customHeight="1" spans="1:20">
      <c r="A19" s="121">
        <v>6</v>
      </c>
      <c r="B19" s="38">
        <v>43845</v>
      </c>
      <c r="C19" s="43"/>
      <c r="D19" s="41">
        <v>60000</v>
      </c>
      <c r="E19" s="41" t="s">
        <v>59</v>
      </c>
      <c r="F19" s="46">
        <v>1.02050102100041e+18</v>
      </c>
      <c r="G19" s="41"/>
      <c r="H19" s="41"/>
      <c r="I19" s="41"/>
      <c r="J19" s="41"/>
      <c r="K19" s="41"/>
      <c r="L19" s="41">
        <v>50</v>
      </c>
      <c r="M19" s="41" t="s">
        <v>65</v>
      </c>
      <c r="N19" s="82"/>
      <c r="O19" s="82"/>
      <c r="P19" s="82"/>
      <c r="Q19" s="112"/>
      <c r="R19" s="41"/>
      <c r="S19" s="41"/>
      <c r="T19" s="41"/>
    </row>
    <row r="20" s="3" customFormat="1" ht="20.1" customHeight="1" spans="1:20">
      <c r="A20" s="120"/>
      <c r="B20" s="38">
        <v>43845</v>
      </c>
      <c r="C20" s="43"/>
      <c r="D20" s="41"/>
      <c r="E20" s="41" t="s">
        <v>60</v>
      </c>
      <c r="F20" s="47" t="s">
        <v>66</v>
      </c>
      <c r="G20" s="41"/>
      <c r="H20" s="41"/>
      <c r="I20" s="41"/>
      <c r="J20" s="41"/>
      <c r="K20" s="41"/>
      <c r="L20" s="41"/>
      <c r="M20" s="41"/>
      <c r="N20" s="82"/>
      <c r="O20" s="82"/>
      <c r="P20" s="82" t="s">
        <v>61</v>
      </c>
      <c r="Q20" s="112"/>
      <c r="R20" s="41"/>
      <c r="S20" s="41">
        <v>60000</v>
      </c>
      <c r="T20" s="41"/>
    </row>
    <row r="21" s="3" customFormat="1" ht="20.1" customHeight="1" spans="1:20">
      <c r="A21" s="121">
        <v>7</v>
      </c>
      <c r="B21" s="38">
        <v>43851</v>
      </c>
      <c r="C21" s="39">
        <v>700000</v>
      </c>
      <c r="D21" s="41"/>
      <c r="E21" s="41" t="s">
        <v>55</v>
      </c>
      <c r="F21" s="41" t="s">
        <v>56</v>
      </c>
      <c r="G21" s="41"/>
      <c r="H21" s="41"/>
      <c r="I21" s="41"/>
      <c r="J21" s="41"/>
      <c r="K21" s="41">
        <v>61430</v>
      </c>
      <c r="L21" s="41"/>
      <c r="M21" s="41"/>
      <c r="N21" s="82"/>
      <c r="O21" s="82"/>
      <c r="P21" s="82"/>
      <c r="Q21" s="112"/>
      <c r="R21" s="41"/>
      <c r="S21" s="41"/>
      <c r="T21" s="41"/>
    </row>
    <row r="22" s="3" customFormat="1" ht="20.1" customHeight="1" spans="1:20">
      <c r="A22" s="120"/>
      <c r="B22" s="38">
        <v>43851</v>
      </c>
      <c r="C22" s="43"/>
      <c r="D22" s="41">
        <v>-638270</v>
      </c>
      <c r="E22" s="41" t="s">
        <v>67</v>
      </c>
      <c r="F22" s="47" t="s">
        <v>68</v>
      </c>
      <c r="G22" s="41"/>
      <c r="H22" s="41"/>
      <c r="I22" s="41"/>
      <c r="J22" s="41"/>
      <c r="K22" s="41"/>
      <c r="L22" s="41">
        <v>100</v>
      </c>
      <c r="M22" s="41" t="s">
        <v>65</v>
      </c>
      <c r="N22" s="82"/>
      <c r="O22" s="82"/>
      <c r="P22" s="82" t="s">
        <v>69</v>
      </c>
      <c r="Q22" s="112"/>
      <c r="R22" s="41"/>
      <c r="S22" s="41"/>
      <c r="T22" s="41"/>
    </row>
    <row r="23" s="4" customFormat="1" ht="20.1" customHeight="1" spans="1:20">
      <c r="A23" s="122">
        <v>8</v>
      </c>
      <c r="B23" s="49">
        <v>44166</v>
      </c>
      <c r="C23" s="50">
        <v>1000000</v>
      </c>
      <c r="D23" s="51"/>
      <c r="E23" s="51" t="s">
        <v>55</v>
      </c>
      <c r="F23" s="51" t="s">
        <v>56</v>
      </c>
      <c r="G23" s="51"/>
      <c r="H23" s="51"/>
      <c r="I23" s="51"/>
      <c r="J23" s="51"/>
      <c r="K23" s="51"/>
      <c r="L23" s="51">
        <v>1000</v>
      </c>
      <c r="M23" s="51" t="s">
        <v>77</v>
      </c>
      <c r="N23" s="84"/>
      <c r="O23" s="84"/>
      <c r="P23" s="84"/>
      <c r="Q23" s="113"/>
      <c r="R23" s="51"/>
      <c r="S23" s="51"/>
      <c r="T23" s="51"/>
    </row>
    <row r="24" s="4" customFormat="1" ht="20.1" customHeight="1" spans="1:20">
      <c r="A24" s="123"/>
      <c r="B24" s="49">
        <v>44167</v>
      </c>
      <c r="C24" s="59"/>
      <c r="D24" s="51"/>
      <c r="E24" s="51" t="s">
        <v>62</v>
      </c>
      <c r="F24" s="61" t="s">
        <v>63</v>
      </c>
      <c r="G24" s="51"/>
      <c r="H24" s="51"/>
      <c r="I24" s="51"/>
      <c r="J24" s="51"/>
      <c r="K24" s="51"/>
      <c r="L24" s="51">
        <v>100</v>
      </c>
      <c r="M24" s="51" t="s">
        <v>65</v>
      </c>
      <c r="N24" s="84"/>
      <c r="O24" s="84"/>
      <c r="P24" s="84" t="s">
        <v>78</v>
      </c>
      <c r="Q24" s="113"/>
      <c r="R24" s="51"/>
      <c r="S24" s="51">
        <v>998900</v>
      </c>
      <c r="T24" s="51"/>
    </row>
    <row r="25" s="3" customFormat="1" ht="20.1" customHeight="1" spans="1:20">
      <c r="A25" s="120"/>
      <c r="B25" s="38"/>
      <c r="C25" s="43"/>
      <c r="D25" s="41"/>
      <c r="E25" s="41"/>
      <c r="F25" s="47"/>
      <c r="G25" s="41"/>
      <c r="H25" s="41"/>
      <c r="I25" s="41"/>
      <c r="J25" s="41"/>
      <c r="K25" s="41"/>
      <c r="L25" s="41"/>
      <c r="M25" s="41"/>
      <c r="N25" s="82"/>
      <c r="O25" s="82"/>
      <c r="P25" s="82"/>
      <c r="Q25" s="112"/>
      <c r="R25" s="41"/>
      <c r="S25" s="41"/>
      <c r="T25" s="41"/>
    </row>
    <row r="26" s="3" customFormat="1" ht="20.1" customHeight="1" spans="1:20">
      <c r="A26" s="120"/>
      <c r="B26" s="38"/>
      <c r="C26" s="43"/>
      <c r="D26" s="41"/>
      <c r="E26" s="41"/>
      <c r="F26" s="47"/>
      <c r="G26" s="41"/>
      <c r="H26" s="41"/>
      <c r="I26" s="41"/>
      <c r="J26" s="41"/>
      <c r="K26" s="41"/>
      <c r="L26" s="41"/>
      <c r="M26" s="41"/>
      <c r="N26" s="82"/>
      <c r="O26" s="82"/>
      <c r="P26" s="82"/>
      <c r="Q26" s="112"/>
      <c r="R26" s="41"/>
      <c r="S26" s="41"/>
      <c r="T26" s="41"/>
    </row>
    <row r="27" s="3" customFormat="1" ht="20.1" customHeight="1" spans="1:20">
      <c r="A27" s="120"/>
      <c r="B27" s="38"/>
      <c r="C27" s="43"/>
      <c r="D27" s="41"/>
      <c r="E27" s="41"/>
      <c r="F27" s="47"/>
      <c r="G27" s="41"/>
      <c r="H27" s="41"/>
      <c r="I27" s="41"/>
      <c r="J27" s="41"/>
      <c r="K27" s="41"/>
      <c r="L27" s="41"/>
      <c r="M27" s="41"/>
      <c r="N27" s="82"/>
      <c r="O27" s="82"/>
      <c r="P27" s="82"/>
      <c r="Q27" s="112"/>
      <c r="R27" s="41"/>
      <c r="S27" s="41"/>
      <c r="T27" s="41"/>
    </row>
    <row r="28" ht="20.1" customHeight="1" spans="1:20">
      <c r="A28" s="62"/>
      <c r="B28" s="63"/>
      <c r="C28" s="43"/>
      <c r="D28" s="43"/>
      <c r="E28" s="42"/>
      <c r="F28" s="42"/>
      <c r="G28" s="42"/>
      <c r="H28" s="42"/>
      <c r="I28" s="42"/>
      <c r="J28" s="42"/>
      <c r="K28" s="42"/>
      <c r="L28" s="42"/>
      <c r="M28" s="42"/>
      <c r="N28" s="82"/>
      <c r="O28" s="82"/>
      <c r="P28" s="82"/>
      <c r="Q28" s="112"/>
      <c r="R28" s="40"/>
      <c r="S28" s="51"/>
      <c r="T28" s="40"/>
    </row>
    <row r="29" ht="21" customHeight="1" spans="1:20">
      <c r="A29" s="62"/>
      <c r="B29" s="63"/>
      <c r="C29" s="43"/>
      <c r="D29" s="43"/>
      <c r="E29" s="42"/>
      <c r="F29" s="42"/>
      <c r="G29" s="42"/>
      <c r="H29" s="42"/>
      <c r="I29" s="42"/>
      <c r="J29" s="42"/>
      <c r="K29" s="42"/>
      <c r="L29" s="42"/>
      <c r="M29" s="42"/>
      <c r="N29" s="82"/>
      <c r="O29" s="82"/>
      <c r="P29" s="82"/>
      <c r="Q29" s="112"/>
      <c r="R29" s="40"/>
      <c r="S29" s="51"/>
      <c r="T29" s="40"/>
    </row>
    <row r="30" ht="30" customHeight="1" spans="1:20">
      <c r="A30" s="64" t="s">
        <v>70</v>
      </c>
      <c r="B30" s="64"/>
      <c r="C30" s="65">
        <f>SUM(C8:C29)</f>
        <v>12100000</v>
      </c>
      <c r="D30" s="66">
        <f>SUM(D9:D29)</f>
        <v>111730</v>
      </c>
      <c r="E30" s="67"/>
      <c r="F30" s="67"/>
      <c r="G30" s="67"/>
      <c r="H30" s="67"/>
      <c r="I30" s="89">
        <f>SUM(I8:I29)</f>
        <v>201291</v>
      </c>
      <c r="J30" s="90"/>
      <c r="K30" s="89">
        <f>SUM(K8:K29)</f>
        <v>160460</v>
      </c>
      <c r="L30" s="89">
        <f>SUM(L8:L29)</f>
        <v>1900</v>
      </c>
      <c r="M30" s="90"/>
      <c r="N30" s="91">
        <f>SUM(N8:N29)</f>
        <v>0</v>
      </c>
      <c r="O30" s="82"/>
      <c r="P30" s="92"/>
      <c r="Q30" s="114"/>
      <c r="R30" s="115"/>
      <c r="S30" s="116">
        <f>SUM(S8:S29)</f>
        <v>11848079</v>
      </c>
      <c r="T30" s="117">
        <f>C30+D30-I30-K30-L30-N30-S30</f>
        <v>0</v>
      </c>
    </row>
    <row r="31" ht="30" customHeight="1" spans="1:20">
      <c r="A31" s="64" t="s">
        <v>71</v>
      </c>
      <c r="B31" s="64"/>
      <c r="C31" s="64" t="s">
        <v>72</v>
      </c>
      <c r="D31" s="64"/>
      <c r="E31" s="64"/>
      <c r="F31" s="68">
        <f>S24</f>
        <v>998900</v>
      </c>
      <c r="G31" s="69"/>
      <c r="H31" s="69"/>
      <c r="I31" s="69"/>
      <c r="J31" s="69"/>
      <c r="K31" s="93"/>
      <c r="L31" s="94" t="s">
        <v>73</v>
      </c>
      <c r="M31" s="95"/>
      <c r="N31" s="95"/>
      <c r="O31" s="96" t="s">
        <v>74</v>
      </c>
      <c r="P31" s="97">
        <f>F31</f>
        <v>998900</v>
      </c>
      <c r="Q31" s="97"/>
      <c r="R31" s="97"/>
      <c r="S31" s="97"/>
      <c r="T31" s="97"/>
    </row>
    <row r="32" ht="30" customHeight="1" spans="1:20">
      <c r="A32" s="64"/>
      <c r="B32" s="64"/>
      <c r="C32" s="64" t="s">
        <v>75</v>
      </c>
      <c r="D32" s="64"/>
      <c r="E32" s="64"/>
      <c r="F32" s="68">
        <v>0</v>
      </c>
      <c r="G32" s="69"/>
      <c r="H32" s="69"/>
      <c r="I32" s="69"/>
      <c r="J32" s="69"/>
      <c r="K32" s="93"/>
      <c r="L32" s="98"/>
      <c r="M32" s="99"/>
      <c r="N32" s="99"/>
      <c r="O32" s="96" t="s">
        <v>76</v>
      </c>
      <c r="P32" s="100" t="str">
        <f>SUBSTITUTE(SUBSTITUTE(TEXT(INT(P31),"[DBNum2][$-804]G/通用格式元"&amp;IF(INT(F39)=F39,"整",""))&amp;TEXT(MID(F39,FIND(".",F39&amp;".0")+1,1),"[DBNum2][$-804]G/通用格式角")&amp;TEXT(MID(F39,FIND(".",F39&amp;".0")+2,1),"[DBNum2][$-804]G/通用格式分"),"零角","零"),"零分","")</f>
        <v>玖拾玖万捌仟玖佰元整</v>
      </c>
      <c r="Q32" s="100"/>
      <c r="R32" s="100"/>
      <c r="S32" s="100"/>
      <c r="T32" s="100"/>
    </row>
    <row r="37" ht="13.5" spans="2:2">
      <c r="B37" s="70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K31"/>
    <mergeCell ref="P31:T31"/>
    <mergeCell ref="C32:E32"/>
    <mergeCell ref="F32:K32"/>
    <mergeCell ref="P32:T32"/>
    <mergeCell ref="A5:A7"/>
    <mergeCell ref="A9:A10"/>
    <mergeCell ref="A11:A12"/>
    <mergeCell ref="A13:A14"/>
    <mergeCell ref="A15:A16"/>
    <mergeCell ref="A17:A18"/>
    <mergeCell ref="A19:A20"/>
    <mergeCell ref="A21:A22"/>
    <mergeCell ref="A23:A24"/>
    <mergeCell ref="S5:S7"/>
    <mergeCell ref="T5:T7"/>
    <mergeCell ref="A31:B32"/>
    <mergeCell ref="L31:N3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9"/>
  <sheetViews>
    <sheetView tabSelected="1" topLeftCell="H1" workbookViewId="0">
      <pane ySplit="7" topLeftCell="A35" activePane="bottomLeft" state="frozen"/>
      <selection/>
      <selection pane="bottomLeft" activeCell="P44" sqref="P44:T44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19.375" style="6" customWidth="1"/>
    <col min="6" max="6" width="25.358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4.2416666666667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6.85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1"/>
      <c r="J2" s="71" t="s">
        <v>4</v>
      </c>
      <c r="K2" s="71"/>
      <c r="L2" s="71"/>
      <c r="M2" s="72"/>
      <c r="N2" s="73" t="s">
        <v>5</v>
      </c>
      <c r="O2" s="73"/>
      <c r="P2" s="74">
        <v>9929</v>
      </c>
      <c r="Q2" s="78" t="s">
        <v>6</v>
      </c>
      <c r="R2" s="78"/>
      <c r="S2" s="101" t="s">
        <v>7</v>
      </c>
      <c r="T2" s="101"/>
    </row>
    <row r="3" s="1" customFormat="1" ht="27.9" customHeight="1" spans="1:20">
      <c r="A3" s="8" t="s">
        <v>8</v>
      </c>
      <c r="B3" s="8"/>
      <c r="C3" s="11">
        <v>20129011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79</v>
      </c>
      <c r="K3" s="75"/>
      <c r="L3" s="75"/>
      <c r="M3" s="75"/>
      <c r="N3" s="8" t="s">
        <v>13</v>
      </c>
      <c r="O3" s="8"/>
      <c r="P3" s="75" t="s">
        <v>14</v>
      </c>
      <c r="Q3" s="102" t="s">
        <v>15</v>
      </c>
      <c r="R3" s="103"/>
      <c r="S3" s="104" t="s">
        <v>16</v>
      </c>
      <c r="T3" s="105"/>
    </row>
    <row r="4" s="1" customFormat="1" ht="27.9" customHeight="1" spans="1:20">
      <c r="A4" s="8" t="s">
        <v>17</v>
      </c>
      <c r="B4" s="8"/>
      <c r="C4" s="13">
        <v>19386417</v>
      </c>
      <c r="D4" s="13"/>
      <c r="E4" s="13"/>
      <c r="F4" s="11" t="s">
        <v>18</v>
      </c>
      <c r="G4" s="14"/>
      <c r="H4" s="8" t="s">
        <v>19</v>
      </c>
      <c r="I4" s="8"/>
      <c r="J4" s="75" t="s">
        <v>80</v>
      </c>
      <c r="K4" s="75"/>
      <c r="L4" s="75"/>
      <c r="M4" s="75"/>
      <c r="N4" s="8" t="s">
        <v>21</v>
      </c>
      <c r="O4" s="8"/>
      <c r="P4" s="13" t="s">
        <v>22</v>
      </c>
      <c r="Q4" s="11" t="s">
        <v>23</v>
      </c>
      <c r="R4" s="13" t="s">
        <v>24</v>
      </c>
      <c r="S4" s="106" t="s">
        <v>25</v>
      </c>
      <c r="T4" s="107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6" t="s">
        <v>33</v>
      </c>
      <c r="Q5" s="108"/>
      <c r="R5" s="108"/>
      <c r="S5" s="106" t="s">
        <v>34</v>
      </c>
      <c r="T5" s="109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7" t="s">
        <v>41</v>
      </c>
      <c r="Q6" s="110"/>
      <c r="R6" s="110"/>
      <c r="S6" s="106"/>
      <c r="T6" s="109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8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6"/>
      <c r="T7" s="109"/>
    </row>
    <row r="8" s="1" customFormat="1" ht="27.9" customHeight="1" spans="1:20">
      <c r="A8" s="23"/>
      <c r="B8" s="24" t="s">
        <v>54</v>
      </c>
      <c r="C8" s="8">
        <v>9900000</v>
      </c>
      <c r="D8" s="8"/>
      <c r="E8" s="24" t="s">
        <v>55</v>
      </c>
      <c r="F8" s="24" t="s">
        <v>56</v>
      </c>
      <c r="G8" s="22"/>
      <c r="H8" s="25">
        <v>0.01</v>
      </c>
      <c r="I8" s="11">
        <v>201291</v>
      </c>
      <c r="J8" s="11" t="s">
        <v>81</v>
      </c>
      <c r="K8" s="78">
        <v>99030</v>
      </c>
      <c r="L8" s="11">
        <v>500</v>
      </c>
      <c r="M8" s="8"/>
      <c r="N8" s="8"/>
      <c r="O8" s="79"/>
      <c r="P8" s="11" t="s">
        <v>58</v>
      </c>
      <c r="Q8" s="11"/>
      <c r="R8" s="11"/>
      <c r="S8" s="106">
        <f>C8-I8-K8-L8-N8</f>
        <v>9599179</v>
      </c>
      <c r="T8" s="109"/>
    </row>
    <row r="9" s="2" customFormat="1" ht="23" customHeight="1" spans="1:20">
      <c r="A9" s="26">
        <v>1</v>
      </c>
      <c r="B9" s="27">
        <v>43710</v>
      </c>
      <c r="C9" s="26"/>
      <c r="D9" s="28">
        <v>200000</v>
      </c>
      <c r="E9" s="29" t="s">
        <v>59</v>
      </c>
      <c r="F9" s="30">
        <v>1.02050102100041e+18</v>
      </c>
      <c r="G9" s="31"/>
      <c r="H9" s="31"/>
      <c r="I9" s="31"/>
      <c r="J9" s="31"/>
      <c r="K9" s="31"/>
      <c r="L9" s="31"/>
      <c r="M9" s="31"/>
      <c r="N9" s="31"/>
      <c r="O9" s="31"/>
      <c r="P9" s="80"/>
      <c r="Q9" s="111"/>
      <c r="R9" s="28"/>
      <c r="S9" s="29"/>
      <c r="T9" s="40"/>
    </row>
    <row r="10" s="2" customFormat="1" ht="28" customHeight="1" spans="1:20">
      <c r="A10" s="26"/>
      <c r="B10" s="27">
        <v>43710</v>
      </c>
      <c r="C10" s="26"/>
      <c r="D10" s="29"/>
      <c r="E10" s="29" t="s">
        <v>60</v>
      </c>
      <c r="F10" s="32">
        <v>1.58221010400075e+16</v>
      </c>
      <c r="G10" s="31"/>
      <c r="H10" s="31"/>
      <c r="I10" s="29"/>
      <c r="J10" s="29"/>
      <c r="K10" s="29"/>
      <c r="L10" s="31"/>
      <c r="M10" s="31"/>
      <c r="N10" s="80"/>
      <c r="O10" s="80"/>
      <c r="P10" s="81"/>
      <c r="Q10" s="81"/>
      <c r="R10" s="81"/>
      <c r="S10" s="81"/>
      <c r="T10" s="40"/>
    </row>
    <row r="11" s="2" customFormat="1" ht="19" customHeight="1" spans="1:20">
      <c r="A11" s="33">
        <v>2</v>
      </c>
      <c r="B11" s="34">
        <v>44056</v>
      </c>
      <c r="C11" s="26"/>
      <c r="D11" s="29">
        <v>300000</v>
      </c>
      <c r="E11" s="29" t="s">
        <v>59</v>
      </c>
      <c r="F11" s="30">
        <v>1.02050102100041e+18</v>
      </c>
      <c r="G11" s="31"/>
      <c r="H11" s="31"/>
      <c r="I11" s="29"/>
      <c r="J11" s="29"/>
      <c r="K11" s="29"/>
      <c r="L11" s="31"/>
      <c r="M11" s="31"/>
      <c r="N11" s="80"/>
      <c r="O11" s="80"/>
      <c r="P11" s="80" t="s">
        <v>61</v>
      </c>
      <c r="Q11" s="111"/>
      <c r="R11" s="28"/>
      <c r="S11" s="29">
        <v>300000</v>
      </c>
      <c r="T11" s="40"/>
    </row>
    <row r="12" s="2" customFormat="1" ht="19" customHeight="1" spans="1:20">
      <c r="A12" s="35"/>
      <c r="B12" s="36"/>
      <c r="C12" s="26"/>
      <c r="D12" s="29"/>
      <c r="E12" s="29" t="s">
        <v>60</v>
      </c>
      <c r="F12" s="32">
        <v>1.58221010400075e+16</v>
      </c>
      <c r="G12" s="31"/>
      <c r="H12" s="31"/>
      <c r="I12" s="29"/>
      <c r="J12" s="29"/>
      <c r="K12" s="29"/>
      <c r="L12" s="31"/>
      <c r="M12" s="31"/>
      <c r="N12" s="80"/>
      <c r="O12" s="80"/>
      <c r="P12" s="81"/>
      <c r="Q12" s="81"/>
      <c r="R12" s="81"/>
      <c r="S12" s="81"/>
      <c r="T12" s="40"/>
    </row>
    <row r="13" s="2" customFormat="1" ht="22" customHeight="1" spans="1:20">
      <c r="A13" s="33">
        <v>3</v>
      </c>
      <c r="B13" s="34">
        <v>44069</v>
      </c>
      <c r="C13" s="26"/>
      <c r="D13" s="29">
        <v>300000</v>
      </c>
      <c r="E13" s="29" t="s">
        <v>59</v>
      </c>
      <c r="F13" s="30">
        <v>1.02050102100041e+18</v>
      </c>
      <c r="G13" s="31"/>
      <c r="H13" s="31"/>
      <c r="I13" s="29"/>
      <c r="J13" s="29"/>
      <c r="K13" s="29"/>
      <c r="L13" s="31"/>
      <c r="M13" s="31"/>
      <c r="N13" s="80"/>
      <c r="O13" s="80"/>
      <c r="P13" s="80" t="s">
        <v>61</v>
      </c>
      <c r="Q13" s="111"/>
      <c r="R13" s="28"/>
      <c r="S13" s="29">
        <v>300000</v>
      </c>
      <c r="T13" s="40"/>
    </row>
    <row r="14" s="2" customFormat="1" ht="22" customHeight="1" spans="1:20">
      <c r="A14" s="35"/>
      <c r="B14" s="36"/>
      <c r="C14" s="26"/>
      <c r="D14" s="29"/>
      <c r="E14" s="29" t="s">
        <v>60</v>
      </c>
      <c r="F14" s="32">
        <v>1.58221010400075e+16</v>
      </c>
      <c r="G14" s="31"/>
      <c r="H14" s="31"/>
      <c r="I14" s="29"/>
      <c r="J14" s="29"/>
      <c r="K14" s="29"/>
      <c r="L14" s="31"/>
      <c r="M14" s="31"/>
      <c r="N14" s="80"/>
      <c r="O14" s="80"/>
      <c r="P14" s="81"/>
      <c r="Q14" s="81"/>
      <c r="R14" s="81"/>
      <c r="S14" s="81"/>
      <c r="T14" s="40"/>
    </row>
    <row r="15" s="2" customFormat="1" ht="18" customHeight="1" spans="1:20">
      <c r="A15" s="33">
        <v>4</v>
      </c>
      <c r="B15" s="34">
        <v>44077</v>
      </c>
      <c r="C15" s="26"/>
      <c r="D15" s="29">
        <v>200000</v>
      </c>
      <c r="E15" s="29" t="s">
        <v>59</v>
      </c>
      <c r="F15" s="30">
        <v>1.02050102100041e+18</v>
      </c>
      <c r="G15" s="31"/>
      <c r="H15" s="31"/>
      <c r="I15" s="29"/>
      <c r="J15" s="29"/>
      <c r="K15" s="29"/>
      <c r="L15" s="31"/>
      <c r="M15" s="31"/>
      <c r="N15" s="80"/>
      <c r="O15" s="80"/>
      <c r="P15" s="80" t="s">
        <v>61</v>
      </c>
      <c r="Q15" s="111"/>
      <c r="R15" s="28"/>
      <c r="S15" s="29">
        <v>200000</v>
      </c>
      <c r="T15" s="40"/>
    </row>
    <row r="16" s="2" customFormat="1" ht="18" customHeight="1" spans="1:20">
      <c r="A16" s="37"/>
      <c r="B16" s="36"/>
      <c r="C16" s="26"/>
      <c r="D16" s="29"/>
      <c r="E16" s="29" t="s">
        <v>60</v>
      </c>
      <c r="F16" s="32">
        <v>1.58221010400075e+16</v>
      </c>
      <c r="G16" s="31"/>
      <c r="H16" s="31"/>
      <c r="I16" s="29"/>
      <c r="J16" s="29"/>
      <c r="K16" s="29"/>
      <c r="L16" s="31"/>
      <c r="M16" s="31"/>
      <c r="N16" s="80"/>
      <c r="O16" s="80"/>
      <c r="P16" s="81"/>
      <c r="Q16" s="81"/>
      <c r="R16" s="81"/>
      <c r="S16" s="81"/>
      <c r="T16" s="40"/>
    </row>
    <row r="17" s="2" customFormat="1" ht="28" customHeight="1" spans="1:20">
      <c r="A17" s="33">
        <v>5</v>
      </c>
      <c r="B17" s="38">
        <v>43734</v>
      </c>
      <c r="C17" s="39">
        <v>500000</v>
      </c>
      <c r="D17" s="40"/>
      <c r="E17" s="41" t="s">
        <v>55</v>
      </c>
      <c r="F17" s="41" t="s">
        <v>56</v>
      </c>
      <c r="G17" s="42"/>
      <c r="H17" s="42"/>
      <c r="I17" s="42"/>
      <c r="J17" s="42"/>
      <c r="K17" s="42"/>
      <c r="L17" s="42"/>
      <c r="M17" s="42"/>
      <c r="N17" s="82"/>
      <c r="O17" s="82"/>
      <c r="P17" s="80" t="s">
        <v>61</v>
      </c>
      <c r="Q17" s="111"/>
      <c r="R17" s="28"/>
      <c r="S17" s="29">
        <v>200000</v>
      </c>
      <c r="T17" s="40"/>
    </row>
    <row r="18" s="2" customFormat="1" ht="20.1" customHeight="1" spans="1:20">
      <c r="A18" s="37"/>
      <c r="B18" s="38">
        <v>43735</v>
      </c>
      <c r="C18" s="43"/>
      <c r="D18" s="43"/>
      <c r="E18" s="44" t="s">
        <v>62</v>
      </c>
      <c r="F18" s="45" t="s">
        <v>63</v>
      </c>
      <c r="G18" s="42"/>
      <c r="H18" s="42"/>
      <c r="I18" s="42"/>
      <c r="J18" s="42"/>
      <c r="K18" s="42"/>
      <c r="L18" s="42"/>
      <c r="M18" s="42"/>
      <c r="N18" s="82"/>
      <c r="O18" s="82"/>
      <c r="P18" s="83" t="s">
        <v>64</v>
      </c>
      <c r="Q18" s="112"/>
      <c r="R18" s="40"/>
      <c r="S18" s="41">
        <v>500000</v>
      </c>
      <c r="T18" s="40"/>
    </row>
    <row r="19" ht="20.1" customHeight="1" spans="1:20">
      <c r="A19" s="33">
        <v>6</v>
      </c>
      <c r="B19" s="38">
        <v>43754</v>
      </c>
      <c r="C19" s="39"/>
      <c r="D19" s="40">
        <v>200000</v>
      </c>
      <c r="E19" s="41" t="s">
        <v>59</v>
      </c>
      <c r="F19" s="46">
        <v>1.02050102100041e+18</v>
      </c>
      <c r="G19" s="42"/>
      <c r="H19" s="42"/>
      <c r="I19" s="42"/>
      <c r="J19" s="42"/>
      <c r="K19" s="42"/>
      <c r="L19" s="42"/>
      <c r="M19" s="42"/>
      <c r="N19" s="42"/>
      <c r="O19" s="42"/>
      <c r="P19" s="82"/>
      <c r="Q19" s="112"/>
      <c r="R19" s="40"/>
      <c r="S19" s="41"/>
      <c r="T19" s="40"/>
    </row>
    <row r="20" ht="20.1" customHeight="1" spans="1:20">
      <c r="A20" s="37"/>
      <c r="B20" s="38">
        <v>43754</v>
      </c>
      <c r="C20" s="39"/>
      <c r="D20" s="41"/>
      <c r="E20" s="41" t="s">
        <v>60</v>
      </c>
      <c r="F20" s="47">
        <v>1.58221010400075e+16</v>
      </c>
      <c r="G20" s="42"/>
      <c r="H20" s="42"/>
      <c r="I20" s="41"/>
      <c r="J20" s="41"/>
      <c r="K20" s="41"/>
      <c r="L20" s="42"/>
      <c r="M20" s="42"/>
      <c r="N20" s="82"/>
      <c r="O20" s="82"/>
      <c r="P20" s="82" t="s">
        <v>61</v>
      </c>
      <c r="Q20" s="112"/>
      <c r="R20" s="40"/>
      <c r="S20" s="41">
        <v>200000</v>
      </c>
      <c r="T20" s="40"/>
    </row>
    <row r="21" s="2" customFormat="1" ht="20.1" customHeight="1" spans="1:20">
      <c r="A21" s="33">
        <v>7</v>
      </c>
      <c r="B21" s="38">
        <v>43802</v>
      </c>
      <c r="C21" s="39"/>
      <c r="D21" s="40">
        <v>200000</v>
      </c>
      <c r="E21" s="41" t="s">
        <v>59</v>
      </c>
      <c r="F21" s="46">
        <v>1.02050102100041e+18</v>
      </c>
      <c r="G21" s="42"/>
      <c r="H21" s="42"/>
      <c r="I21" s="42"/>
      <c r="J21" s="42"/>
      <c r="K21" s="42"/>
      <c r="L21" s="41">
        <v>100</v>
      </c>
      <c r="M21" s="41" t="s">
        <v>65</v>
      </c>
      <c r="N21" s="42"/>
      <c r="O21" s="42"/>
      <c r="P21" s="82"/>
      <c r="Q21" s="112"/>
      <c r="R21" s="40"/>
      <c r="S21" s="41"/>
      <c r="T21" s="40"/>
    </row>
    <row r="22" s="2" customFormat="1" ht="20.1" customHeight="1" spans="1:20">
      <c r="A22" s="37"/>
      <c r="B22" s="38">
        <v>43802</v>
      </c>
      <c r="C22" s="39"/>
      <c r="D22" s="41"/>
      <c r="E22" s="41" t="s">
        <v>60</v>
      </c>
      <c r="F22" s="47">
        <v>1.58221010400075e+16</v>
      </c>
      <c r="G22" s="42"/>
      <c r="H22" s="42"/>
      <c r="I22" s="41"/>
      <c r="J22" s="41"/>
      <c r="K22" s="41"/>
      <c r="L22" s="41"/>
      <c r="M22" s="41"/>
      <c r="N22" s="82"/>
      <c r="O22" s="82"/>
      <c r="P22" s="82" t="s">
        <v>61</v>
      </c>
      <c r="Q22" s="112"/>
      <c r="R22" s="40"/>
      <c r="S22" s="41">
        <v>200000</v>
      </c>
      <c r="T22" s="40"/>
    </row>
    <row r="23" s="2" customFormat="1" ht="20.1" customHeight="1" spans="1:20">
      <c r="A23" s="33">
        <v>8</v>
      </c>
      <c r="B23" s="38">
        <v>43803</v>
      </c>
      <c r="C23" s="43"/>
      <c r="D23" s="41">
        <v>90000</v>
      </c>
      <c r="E23" s="41" t="s">
        <v>59</v>
      </c>
      <c r="F23" s="46">
        <v>1.02050102100041e+18</v>
      </c>
      <c r="G23" s="41"/>
      <c r="H23" s="41"/>
      <c r="I23" s="41"/>
      <c r="J23" s="41"/>
      <c r="K23" s="41"/>
      <c r="L23" s="41">
        <v>50</v>
      </c>
      <c r="M23" s="41" t="s">
        <v>65</v>
      </c>
      <c r="N23" s="41"/>
      <c r="O23" s="41"/>
      <c r="P23" s="82"/>
      <c r="Q23" s="112"/>
      <c r="R23" s="41"/>
      <c r="S23" s="41"/>
      <c r="T23" s="41"/>
    </row>
    <row r="24" s="2" customFormat="1" ht="20.1" customHeight="1" spans="1:20">
      <c r="A24" s="37"/>
      <c r="B24" s="38">
        <v>43803</v>
      </c>
      <c r="C24" s="43"/>
      <c r="D24" s="41"/>
      <c r="E24" s="41" t="s">
        <v>60</v>
      </c>
      <c r="F24" s="47">
        <v>1.58221010400075e+16</v>
      </c>
      <c r="G24" s="41"/>
      <c r="H24" s="41"/>
      <c r="I24" s="41"/>
      <c r="J24" s="41"/>
      <c r="K24" s="41"/>
      <c r="L24" s="41"/>
      <c r="M24" s="41"/>
      <c r="N24" s="82"/>
      <c r="O24" s="82"/>
      <c r="P24" s="82" t="s">
        <v>61</v>
      </c>
      <c r="Q24" s="112"/>
      <c r="R24" s="41"/>
      <c r="S24" s="41">
        <v>90000</v>
      </c>
      <c r="T24" s="41"/>
    </row>
    <row r="25" s="3" customFormat="1" ht="20.1" customHeight="1" spans="1:20">
      <c r="A25" s="33">
        <v>9</v>
      </c>
      <c r="B25" s="38">
        <v>43845</v>
      </c>
      <c r="C25" s="43"/>
      <c r="D25" s="41">
        <v>60000</v>
      </c>
      <c r="E25" s="41" t="s">
        <v>59</v>
      </c>
      <c r="F25" s="46">
        <v>1.02050102100041e+18</v>
      </c>
      <c r="G25" s="41"/>
      <c r="H25" s="41"/>
      <c r="I25" s="41"/>
      <c r="J25" s="41"/>
      <c r="K25" s="41"/>
      <c r="L25" s="41">
        <v>50</v>
      </c>
      <c r="M25" s="41" t="s">
        <v>65</v>
      </c>
      <c r="N25" s="82"/>
      <c r="O25" s="82"/>
      <c r="P25" s="82"/>
      <c r="Q25" s="112"/>
      <c r="R25" s="41"/>
      <c r="S25" s="41"/>
      <c r="T25" s="41"/>
    </row>
    <row r="26" s="3" customFormat="1" ht="20.1" customHeight="1" spans="1:20">
      <c r="A26" s="37"/>
      <c r="B26" s="38">
        <v>43845</v>
      </c>
      <c r="C26" s="43"/>
      <c r="D26" s="41"/>
      <c r="E26" s="41" t="s">
        <v>60</v>
      </c>
      <c r="F26" s="47" t="s">
        <v>66</v>
      </c>
      <c r="G26" s="41"/>
      <c r="H26" s="41"/>
      <c r="I26" s="41"/>
      <c r="J26" s="41"/>
      <c r="K26" s="41"/>
      <c r="L26" s="41"/>
      <c r="M26" s="41"/>
      <c r="N26" s="82"/>
      <c r="O26" s="82"/>
      <c r="P26" s="82" t="s">
        <v>61</v>
      </c>
      <c r="Q26" s="112"/>
      <c r="R26" s="41"/>
      <c r="S26" s="41">
        <v>60000</v>
      </c>
      <c r="T26" s="41"/>
    </row>
    <row r="27" s="3" customFormat="1" ht="20.1" customHeight="1" spans="1:20">
      <c r="A27" s="33">
        <v>10</v>
      </c>
      <c r="B27" s="38">
        <v>43851</v>
      </c>
      <c r="C27" s="39">
        <v>700000</v>
      </c>
      <c r="D27" s="41"/>
      <c r="E27" s="41" t="s">
        <v>55</v>
      </c>
      <c r="F27" s="41" t="s">
        <v>56</v>
      </c>
      <c r="G27" s="41"/>
      <c r="H27" s="41"/>
      <c r="I27" s="41"/>
      <c r="J27" s="41"/>
      <c r="K27" s="41">
        <v>61430</v>
      </c>
      <c r="L27" s="41"/>
      <c r="M27" s="41"/>
      <c r="N27" s="82"/>
      <c r="O27" s="82"/>
      <c r="P27" s="82"/>
      <c r="Q27" s="112"/>
      <c r="R27" s="41"/>
      <c r="S27" s="41"/>
      <c r="T27" s="41"/>
    </row>
    <row r="28" s="3" customFormat="1" ht="20.1" customHeight="1" spans="1:20">
      <c r="A28" s="37"/>
      <c r="B28" s="38">
        <v>43851</v>
      </c>
      <c r="C28" s="43"/>
      <c r="D28" s="41">
        <v>-638270</v>
      </c>
      <c r="E28" s="41" t="s">
        <v>67</v>
      </c>
      <c r="F28" s="47" t="s">
        <v>68</v>
      </c>
      <c r="G28" s="41"/>
      <c r="H28" s="41"/>
      <c r="I28" s="41"/>
      <c r="J28" s="41"/>
      <c r="K28" s="41"/>
      <c r="L28" s="41">
        <v>100</v>
      </c>
      <c r="M28" s="41" t="s">
        <v>65</v>
      </c>
      <c r="N28" s="82"/>
      <c r="O28" s="82"/>
      <c r="P28" s="82" t="s">
        <v>69</v>
      </c>
      <c r="Q28" s="112"/>
      <c r="R28" s="41"/>
      <c r="S28" s="41"/>
      <c r="T28" s="41"/>
    </row>
    <row r="29" s="3" customFormat="1" ht="20.1" customHeight="1" spans="1:20">
      <c r="A29" s="33">
        <v>11</v>
      </c>
      <c r="B29" s="38">
        <v>44166</v>
      </c>
      <c r="C29" s="39">
        <v>1000000</v>
      </c>
      <c r="D29" s="41"/>
      <c r="E29" s="41" t="s">
        <v>55</v>
      </c>
      <c r="F29" s="41" t="s">
        <v>56</v>
      </c>
      <c r="G29" s="41"/>
      <c r="H29" s="41"/>
      <c r="I29" s="41"/>
      <c r="J29" s="41"/>
      <c r="K29" s="41"/>
      <c r="L29" s="41">
        <v>1500</v>
      </c>
      <c r="M29" s="41" t="s">
        <v>82</v>
      </c>
      <c r="N29" s="82"/>
      <c r="O29" s="82"/>
      <c r="P29" s="82"/>
      <c r="Q29" s="112"/>
      <c r="R29" s="41"/>
      <c r="S29" s="41"/>
      <c r="T29" s="41"/>
    </row>
    <row r="30" s="3" customFormat="1" ht="20.1" customHeight="1" spans="1:20">
      <c r="A30" s="37"/>
      <c r="B30" s="38">
        <v>44167</v>
      </c>
      <c r="C30" s="43"/>
      <c r="D30" s="41"/>
      <c r="E30" s="41" t="s">
        <v>62</v>
      </c>
      <c r="F30" s="47" t="s">
        <v>63</v>
      </c>
      <c r="G30" s="41"/>
      <c r="H30" s="41"/>
      <c r="I30" s="41"/>
      <c r="J30" s="41"/>
      <c r="K30" s="41"/>
      <c r="L30" s="41">
        <v>100</v>
      </c>
      <c r="M30" s="41" t="s">
        <v>65</v>
      </c>
      <c r="N30" s="82"/>
      <c r="O30" s="82"/>
      <c r="P30" s="82" t="s">
        <v>78</v>
      </c>
      <c r="Q30" s="112"/>
      <c r="R30" s="41"/>
      <c r="S30" s="41">
        <v>998900</v>
      </c>
      <c r="T30" s="41"/>
    </row>
    <row r="31" s="4" customFormat="1" ht="20.1" customHeight="1" spans="1:20">
      <c r="A31" s="48">
        <v>12</v>
      </c>
      <c r="B31" s="49">
        <v>44195</v>
      </c>
      <c r="C31" s="50">
        <v>300000</v>
      </c>
      <c r="D31" s="51"/>
      <c r="E31" s="51" t="s">
        <v>55</v>
      </c>
      <c r="F31" s="51" t="s">
        <v>56</v>
      </c>
      <c r="G31" s="51"/>
      <c r="H31" s="51"/>
      <c r="I31" s="51"/>
      <c r="J31" s="51"/>
      <c r="K31" s="51">
        <v>-52428</v>
      </c>
      <c r="L31" s="51"/>
      <c r="M31" s="51"/>
      <c r="N31" s="84"/>
      <c r="O31" s="84"/>
      <c r="P31" s="84"/>
      <c r="Q31" s="113"/>
      <c r="R31" s="51"/>
      <c r="S31" s="51"/>
      <c r="T31" s="51"/>
    </row>
    <row r="32" s="3" customFormat="1" ht="20.1" customHeight="1" spans="1:20">
      <c r="A32" s="52"/>
      <c r="B32" s="38">
        <v>44208</v>
      </c>
      <c r="C32" s="43"/>
      <c r="D32" s="41"/>
      <c r="E32" s="41" t="s">
        <v>60</v>
      </c>
      <c r="F32" s="47" t="s">
        <v>66</v>
      </c>
      <c r="G32" s="41"/>
      <c r="H32" s="41"/>
      <c r="I32" s="41"/>
      <c r="J32" s="41"/>
      <c r="K32" s="41"/>
      <c r="L32" s="41">
        <v>50</v>
      </c>
      <c r="M32" s="41" t="s">
        <v>65</v>
      </c>
      <c r="N32" s="82"/>
      <c r="O32" s="82"/>
      <c r="P32" s="82" t="s">
        <v>83</v>
      </c>
      <c r="Q32" s="112"/>
      <c r="R32" s="41"/>
      <c r="S32" s="41">
        <v>8653</v>
      </c>
      <c r="T32" s="41"/>
    </row>
    <row r="33" s="4" customFormat="1" ht="20.1" customHeight="1" spans="1:20">
      <c r="A33" s="53"/>
      <c r="B33" s="49">
        <v>44234</v>
      </c>
      <c r="C33" s="50">
        <v>300000</v>
      </c>
      <c r="D33" s="51"/>
      <c r="E33" s="41" t="s">
        <v>55</v>
      </c>
      <c r="F33" s="51" t="s">
        <v>56</v>
      </c>
      <c r="G33" s="51"/>
      <c r="H33" s="51"/>
      <c r="I33" s="51"/>
      <c r="J33" s="51"/>
      <c r="K33" s="51"/>
      <c r="L33" s="51"/>
      <c r="M33" s="51"/>
      <c r="N33" s="84"/>
      <c r="O33" s="84"/>
      <c r="P33" s="84"/>
      <c r="Q33" s="113"/>
      <c r="R33" s="51"/>
      <c r="S33" s="51"/>
      <c r="T33" s="51"/>
    </row>
    <row r="34" s="3" customFormat="1" ht="20.1" customHeight="1" spans="1:20">
      <c r="A34" s="54">
        <v>13</v>
      </c>
      <c r="B34" s="55">
        <v>44235</v>
      </c>
      <c r="C34" s="43"/>
      <c r="D34" s="41">
        <v>-127569</v>
      </c>
      <c r="E34" s="41" t="s">
        <v>67</v>
      </c>
      <c r="F34" s="47" t="s">
        <v>68</v>
      </c>
      <c r="G34" s="41"/>
      <c r="H34" s="41"/>
      <c r="I34" s="41"/>
      <c r="J34" s="41"/>
      <c r="K34" s="41"/>
      <c r="L34" s="41">
        <v>100</v>
      </c>
      <c r="M34" s="85" t="s">
        <v>65</v>
      </c>
      <c r="N34" s="82"/>
      <c r="O34" s="82"/>
      <c r="P34" s="82" t="s">
        <v>84</v>
      </c>
      <c r="Q34" s="112"/>
      <c r="R34" s="41"/>
      <c r="S34" s="41"/>
      <c r="T34" s="41"/>
    </row>
    <row r="35" s="3" customFormat="1" ht="20.1" customHeight="1" spans="1:20">
      <c r="A35" s="54"/>
      <c r="B35" s="56"/>
      <c r="C35" s="43"/>
      <c r="D35" s="41"/>
      <c r="E35" s="41" t="s">
        <v>62</v>
      </c>
      <c r="F35" s="47" t="s">
        <v>63</v>
      </c>
      <c r="G35" s="41"/>
      <c r="H35" s="41"/>
      <c r="I35" s="41"/>
      <c r="J35" s="41"/>
      <c r="K35" s="41"/>
      <c r="L35" s="41">
        <v>100</v>
      </c>
      <c r="M35" s="86"/>
      <c r="N35" s="82"/>
      <c r="O35" s="82"/>
      <c r="P35" s="82" t="s">
        <v>78</v>
      </c>
      <c r="Q35" s="112"/>
      <c r="R35" s="41"/>
      <c r="S35" s="41">
        <v>163528</v>
      </c>
      <c r="T35" s="41"/>
    </row>
    <row r="36" s="3" customFormat="1" ht="20.1" customHeight="1" spans="1:20">
      <c r="A36" s="52"/>
      <c r="B36" s="57"/>
      <c r="C36" s="43"/>
      <c r="D36" s="41">
        <v>-51878</v>
      </c>
      <c r="E36" s="41" t="s">
        <v>67</v>
      </c>
      <c r="F36" s="47" t="s">
        <v>68</v>
      </c>
      <c r="G36" s="41"/>
      <c r="H36" s="41"/>
      <c r="I36" s="41"/>
      <c r="J36" s="41"/>
      <c r="K36" s="41"/>
      <c r="L36" s="41">
        <v>50</v>
      </c>
      <c r="M36" s="41" t="s">
        <v>65</v>
      </c>
      <c r="N36" s="82"/>
      <c r="O36" s="82"/>
      <c r="P36" s="82" t="s">
        <v>84</v>
      </c>
      <c r="Q36" s="112"/>
      <c r="R36" s="41"/>
      <c r="S36" s="41"/>
      <c r="T36" s="41"/>
    </row>
    <row r="37" s="4" customFormat="1" ht="20.1" customHeight="1" spans="1:20">
      <c r="A37" s="58"/>
      <c r="B37" s="49">
        <v>44235</v>
      </c>
      <c r="C37" s="59"/>
      <c r="D37" s="51"/>
      <c r="E37" s="51" t="s">
        <v>85</v>
      </c>
      <c r="F37" s="51" t="s">
        <v>86</v>
      </c>
      <c r="G37" s="51"/>
      <c r="H37" s="51"/>
      <c r="I37" s="51"/>
      <c r="J37" s="51"/>
      <c r="K37" s="51"/>
      <c r="L37" s="51">
        <v>150</v>
      </c>
      <c r="M37" s="87" t="s">
        <v>87</v>
      </c>
      <c r="N37" s="84"/>
      <c r="O37" s="84"/>
      <c r="P37" s="84" t="s">
        <v>88</v>
      </c>
      <c r="Q37" s="113"/>
      <c r="R37" s="51"/>
      <c r="S37" s="51">
        <v>22526.6</v>
      </c>
      <c r="T37" s="51"/>
    </row>
    <row r="38" s="4" customFormat="1" ht="27" customHeight="1" spans="1:20">
      <c r="A38" s="58"/>
      <c r="B38" s="49"/>
      <c r="C38" s="59"/>
      <c r="D38" s="51">
        <v>-277373.4</v>
      </c>
      <c r="E38" s="60" t="s">
        <v>89</v>
      </c>
      <c r="F38" s="61" t="s">
        <v>68</v>
      </c>
      <c r="G38" s="51"/>
      <c r="H38" s="51"/>
      <c r="I38" s="51"/>
      <c r="J38" s="51"/>
      <c r="K38" s="51"/>
      <c r="L38" s="51">
        <v>-50</v>
      </c>
      <c r="M38" s="88"/>
      <c r="N38" s="84"/>
      <c r="O38" s="84"/>
      <c r="P38" s="84"/>
      <c r="Q38" s="113"/>
      <c r="R38" s="51"/>
      <c r="T38" s="51"/>
    </row>
    <row r="39" s="4" customFormat="1" ht="20.1" customHeight="1" spans="1:20">
      <c r="A39" s="58"/>
      <c r="B39" s="49"/>
      <c r="C39" s="59"/>
      <c r="D39" s="51"/>
      <c r="E39" s="51"/>
      <c r="F39" s="61"/>
      <c r="G39" s="51"/>
      <c r="H39" s="51"/>
      <c r="I39" s="51"/>
      <c r="J39" s="51"/>
      <c r="K39" s="51"/>
      <c r="L39" s="51"/>
      <c r="M39" s="51"/>
      <c r="N39" s="84"/>
      <c r="O39" s="84"/>
      <c r="P39" s="84"/>
      <c r="Q39" s="113"/>
      <c r="R39" s="51"/>
      <c r="S39" s="51"/>
      <c r="T39" s="51"/>
    </row>
    <row r="40" ht="20.1" customHeight="1" spans="1:20">
      <c r="A40" s="62"/>
      <c r="B40" s="63"/>
      <c r="C40" s="43"/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82"/>
      <c r="O40" s="82"/>
      <c r="P40" s="82"/>
      <c r="Q40" s="112"/>
      <c r="R40" s="40"/>
      <c r="S40" s="51"/>
      <c r="T40" s="40"/>
    </row>
    <row r="41" ht="21" customHeight="1" spans="1:20">
      <c r="A41" s="62"/>
      <c r="B41" s="63"/>
      <c r="C41" s="43"/>
      <c r="D41" s="43"/>
      <c r="E41" s="42"/>
      <c r="F41" s="42"/>
      <c r="G41" s="42"/>
      <c r="H41" s="42"/>
      <c r="I41" s="42"/>
      <c r="J41" s="42"/>
      <c r="K41" s="42"/>
      <c r="L41" s="42"/>
      <c r="M41" s="42"/>
      <c r="N41" s="82"/>
      <c r="O41" s="82"/>
      <c r="P41" s="82"/>
      <c r="Q41" s="112"/>
      <c r="R41" s="40"/>
      <c r="S41" s="51"/>
      <c r="T41" s="40"/>
    </row>
    <row r="42" ht="30" customHeight="1" spans="1:20">
      <c r="A42" s="64" t="s">
        <v>70</v>
      </c>
      <c r="B42" s="64"/>
      <c r="C42" s="65">
        <f>SUM(C8:C41)</f>
        <v>12700000</v>
      </c>
      <c r="D42" s="66">
        <f>SUM(D9:D41)</f>
        <v>454909.6</v>
      </c>
      <c r="E42" s="67"/>
      <c r="F42" s="67"/>
      <c r="G42" s="67"/>
      <c r="H42" s="67"/>
      <c r="I42" s="89">
        <f>SUM(I8:I41)</f>
        <v>201291</v>
      </c>
      <c r="J42" s="90"/>
      <c r="K42" s="89">
        <f>SUM(K8:K41)</f>
        <v>108032</v>
      </c>
      <c r="L42" s="89">
        <f>SUM(L8:L41)</f>
        <v>2800</v>
      </c>
      <c r="M42" s="90"/>
      <c r="N42" s="91">
        <f>SUM(N8:N41)</f>
        <v>0</v>
      </c>
      <c r="O42" s="82"/>
      <c r="P42" s="92"/>
      <c r="Q42" s="114"/>
      <c r="R42" s="115"/>
      <c r="S42" s="116">
        <f>SUM(S8:S41)</f>
        <v>12842786.6</v>
      </c>
      <c r="T42" s="117">
        <f>C42+D42-I42-K42-L42-N42-S42</f>
        <v>0</v>
      </c>
    </row>
    <row r="43" ht="30" customHeight="1" spans="1:20">
      <c r="A43" s="64" t="s">
        <v>71</v>
      </c>
      <c r="B43" s="64"/>
      <c r="C43" s="64" t="s">
        <v>72</v>
      </c>
      <c r="D43" s="64"/>
      <c r="E43" s="64"/>
      <c r="F43" s="68">
        <f>S37+-D38</f>
        <v>299900</v>
      </c>
      <c r="G43" s="69"/>
      <c r="H43" s="69"/>
      <c r="I43" s="69"/>
      <c r="J43" s="69"/>
      <c r="K43" s="93"/>
      <c r="L43" s="94" t="s">
        <v>73</v>
      </c>
      <c r="M43" s="95"/>
      <c r="N43" s="95"/>
      <c r="O43" s="96" t="s">
        <v>74</v>
      </c>
      <c r="P43" s="97">
        <f>F43</f>
        <v>299900</v>
      </c>
      <c r="Q43" s="97"/>
      <c r="R43" s="97"/>
      <c r="S43" s="97"/>
      <c r="T43" s="97"/>
    </row>
    <row r="44" ht="30" customHeight="1" spans="1:20">
      <c r="A44" s="64"/>
      <c r="B44" s="64"/>
      <c r="C44" s="64" t="s">
        <v>75</v>
      </c>
      <c r="D44" s="64"/>
      <c r="E44" s="64"/>
      <c r="F44" s="68">
        <v>0</v>
      </c>
      <c r="G44" s="69"/>
      <c r="H44" s="69"/>
      <c r="I44" s="69"/>
      <c r="J44" s="69"/>
      <c r="K44" s="93"/>
      <c r="L44" s="98"/>
      <c r="M44" s="99"/>
      <c r="N44" s="99"/>
      <c r="O44" s="96" t="s">
        <v>76</v>
      </c>
      <c r="P44" s="100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贰拾玖万玖仟玖佰元整</v>
      </c>
      <c r="Q44" s="100"/>
      <c r="R44" s="100"/>
      <c r="S44" s="100"/>
      <c r="T44" s="100"/>
    </row>
    <row r="49" ht="13.5" spans="2:2">
      <c r="B49" s="70"/>
    </row>
  </sheetData>
  <mergeCells count="6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2:B42"/>
    <mergeCell ref="C43:E43"/>
    <mergeCell ref="F43:K43"/>
    <mergeCell ref="P43:T43"/>
    <mergeCell ref="C44:E44"/>
    <mergeCell ref="F44:K44"/>
    <mergeCell ref="P44:T44"/>
    <mergeCell ref="A5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4:A36"/>
    <mergeCell ref="B11:B12"/>
    <mergeCell ref="B13:B14"/>
    <mergeCell ref="B15:B16"/>
    <mergeCell ref="B34:B36"/>
    <mergeCell ref="M34:M35"/>
    <mergeCell ref="M37:M38"/>
    <mergeCell ref="S5:S7"/>
    <mergeCell ref="T5:T7"/>
    <mergeCell ref="A43:B44"/>
    <mergeCell ref="L43:N4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第2次 </vt:lpstr>
      <vt:lpstr>第3次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地平线</cp:lastModifiedBy>
  <dcterms:created xsi:type="dcterms:W3CDTF">2017-01-14T12:48:00Z</dcterms:created>
  <dcterms:modified xsi:type="dcterms:W3CDTF">2021-03-01T03:11:12Z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6E815F8DE2A145E9AB320CFE053D38D1</vt:lpwstr>
  </property>
</Properties>
</file>