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第1次" sheetId="2" r:id="rId1"/>
    <sheet name="1-1" sheetId="3" r:id="rId2"/>
    <sheet name="第二次" sheetId="4" r:id="rId3"/>
  </sheet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R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2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R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S2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</commentList>
</comments>
</file>

<file path=xl/sharedStrings.xml><?xml version="1.0" encoding="utf-8"?>
<sst xmlns="http://schemas.openxmlformats.org/spreadsheetml/2006/main" count="293" uniqueCount="90">
  <si>
    <t xml:space="preserve">工程款支付证书 </t>
  </si>
  <si>
    <t>工程名称</t>
  </si>
  <si>
    <t>长安镇桑亭路（胡长公路）改建工程信号灯电子警察杆</t>
  </si>
  <si>
    <t>建设单位</t>
  </si>
  <si>
    <t>ERP编号</t>
  </si>
  <si>
    <t>档案编号</t>
  </si>
  <si>
    <t>2018037</t>
  </si>
  <si>
    <t>合同金额</t>
  </si>
  <si>
    <t>中标时间</t>
  </si>
  <si>
    <t>已提供工程资料</t>
  </si>
  <si>
    <t>中标书、施工合同及内部承包协议原件</t>
  </si>
  <si>
    <t>保存地址</t>
  </si>
  <si>
    <t>合肥</t>
  </si>
  <si>
    <t>责任单位</t>
  </si>
  <si>
    <t>第六大区浙江省</t>
  </si>
  <si>
    <t>决算金额</t>
  </si>
  <si>
    <t>决算时间</t>
  </si>
  <si>
    <t>项目部印章</t>
  </si>
  <si>
    <t>施工人</t>
  </si>
  <si>
    <t>周恒泉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</si>
  <si>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</si>
  <si>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</si>
  <si>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</si>
  <si>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</si>
  <si>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</si>
  <si>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</si>
  <si>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</si>
  <si>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</si>
  <si>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</si>
  <si>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</si>
  <si>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</si>
  <si>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</si>
  <si>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</si>
  <si>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</si>
  <si>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</si>
  <si>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</si>
  <si>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</si>
  <si>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</si>
  <si>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</si>
  <si>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</si>
  <si>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</si>
  <si>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</si>
  <si>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</si>
  <si>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</si>
  <si>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</si>
  <si>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</si>
  <si>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</si>
  <si>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</si>
  <si>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</si>
  <si>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</si>
  <si>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</si>
  <si>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5206 8432 3131 0000 02</t>
  </si>
  <si>
    <t>江苏浦莱特实业有限公司-监控杆、信号杆
开户行：中国农业银行高邮市支行
账号：1501 0104 0220 364</t>
  </si>
  <si>
    <t>浙江江宁钢铁有限公司-焊管、镀锌管
开户行：杭州银行湖墅支行
账号：75718100287988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</si>
  <si>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</si>
  <si>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</si>
  <si>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</si>
  <si>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</si>
  <si>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</si>
  <si>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</si>
  <si>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</si>
  <si>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</si>
  <si>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肆万玖仟叁佰玖拾元叁角肆分</t>
  </si>
  <si>
    <t>中标书、施工合同及内部承包协议原件、交工证书、审计原件、不领章承诺书</t>
  </si>
  <si>
    <t>以前</t>
  </si>
  <si>
    <t>公司账户-周恒泉转</t>
  </si>
  <si>
    <t>安永财产保险股份有限公司嘉兴中心支公司</t>
  </si>
  <si>
    <t>浙江浙大中控信息技术有限公司</t>
  </si>
  <si>
    <t>浙江五丰电缆有限公司</t>
  </si>
  <si>
    <t>嘉兴磊磊信息技术有限公司-电子警察</t>
  </si>
  <si>
    <t>徽商银行-周恒泉转</t>
  </si>
  <si>
    <t>转账费下次扣</t>
  </si>
  <si>
    <t>中行</t>
  </si>
  <si>
    <t>175 257 190 682</t>
  </si>
  <si>
    <t>全部管理费</t>
  </si>
  <si>
    <t>转账费（补1、2次转账费）</t>
  </si>
  <si>
    <t>海宁市海州街道吉才建材经营部-砂石
开户行：工商银行海宁马桥支行
账号：1204086409201114018</t>
  </si>
  <si>
    <t>周恒泉-交通银行宁波鄞州支行</t>
  </si>
  <si>
    <t>6222 6251 8000 0397 785</t>
  </si>
  <si>
    <t>转账费</t>
  </si>
  <si>
    <t>海宁市硖石嘉联建材经营部-窨井
开户行：浙江海宁农村商业银行股份有限公司
账户：201000161371143</t>
  </si>
  <si>
    <t>2020-7-6外经证</t>
  </si>
  <si>
    <t>海宁市斜桥镇超宏交通设施安装队-劳务
开户行：中国银行海宁支行
账号：376665689220</t>
  </si>
  <si>
    <t>海宁市斜桥镇宇达交通设施经营部-机械
开户行：中国银行海宁支行
账号：392273620454</t>
  </si>
  <si>
    <t>海宁市斜桥镇玉良交通器材经营部
开户行：中国银行海宁支行
账户：361073821613</t>
  </si>
  <si>
    <t>嘉兴郁杰建材有限公司-水泥
开户行：农商银行海宁支行
账号：201000123931660</t>
  </si>
  <si>
    <t>桐乡市丰华物资经营部-PE线管
开户行：农商银行梧桐支行
账号：201000152795142</t>
  </si>
  <si>
    <t>江苏众金线缆科技有限公司-电源线
开户行：农行扬州新坝支行
账号：10153701040004358</t>
  </si>
  <si>
    <t>伍拾陆万伍仟壹佰玖拾捌元贰角陆分</t>
  </si>
  <si>
    <t>水利基金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</si>
</sst>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_ "/>
    <numFmt numFmtId="182" formatCode="0.00_);[Red]\(0.00\)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18" borderId="15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>
      <protection locked="0"/>
    </xf>
    <xf numFmtId="0" fontId="13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15" borderId="14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31" fillId="28" borderId="18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3" fillId="0" borderId="0">
      <protection locked="0"/>
    </xf>
  </cellStyleXfs>
  <cellXfs count="113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2" borderId="0" xfId="50" applyFont="1" applyFill="1" applyAlignment="1" applyProtection="1">
      <alignment horizontal="center" vertical="center"/>
    </xf>
    <xf numFmtId="0" fontId="0" fillId="0" borderId="0" xfId="0" applyFont="1">
      <alignment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3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shrinkToFit="1"/>
    </xf>
    <xf numFmtId="177" fontId="0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9" fontId="0" fillId="2" borderId="2" xfId="50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80" fontId="1" fillId="2" borderId="2" xfId="50" applyNumberFormat="1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left" vertical="center" wrapText="1"/>
    </xf>
    <xf numFmtId="0" fontId="0" fillId="2" borderId="2" xfId="50" applyFont="1" applyFill="1" applyBorder="1" applyAlignment="1" applyProtection="1">
      <alignment horizontal="center" vertical="center" wrapText="1"/>
    </xf>
    <xf numFmtId="178" fontId="0" fillId="2" borderId="6" xfId="5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left" vertical="center"/>
    </xf>
    <xf numFmtId="181" fontId="0" fillId="0" borderId="2" xfId="0" applyNumberFormat="1" applyFont="1" applyFill="1" applyBorder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left" vertical="center"/>
    </xf>
    <xf numFmtId="179" fontId="7" fillId="2" borderId="2" xfId="50" applyNumberFormat="1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49" fontId="6" fillId="2" borderId="2" xfId="50" applyNumberFormat="1" applyFont="1" applyFill="1" applyBorder="1" applyAlignment="1" applyProtection="1">
      <alignment horizontal="center" vertical="center" wrapText="1" shrinkToFi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8" fontId="7" fillId="2" borderId="6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0" fontId="8" fillId="2" borderId="2" xfId="50" applyFont="1" applyFill="1" applyBorder="1" applyAlignment="1" applyProtection="1">
      <alignment horizontal="center" vertical="center" wrapText="1"/>
    </xf>
    <xf numFmtId="182" fontId="9" fillId="2" borderId="4" xfId="50" applyNumberFormat="1" applyFont="1" applyFill="1" applyBorder="1" applyAlignment="1" applyProtection="1">
      <alignment horizontal="center" vertical="center" shrinkToFit="1"/>
    </xf>
    <xf numFmtId="182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7" xfId="50" applyFont="1" applyFill="1" applyBorder="1" applyAlignment="1" applyProtection="1">
      <alignment horizontal="center" vertical="center" wrapText="1"/>
    </xf>
    <xf numFmtId="0" fontId="9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2" xfId="50" applyFont="1" applyFill="1" applyBorder="1" applyAlignment="1" applyProtection="1">
      <alignment horizontal="center" vertical="center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wrapText="1"/>
    </xf>
    <xf numFmtId="177" fontId="3" fillId="2" borderId="4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horizontal="left" vertical="center" wrapText="1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177" fontId="10" fillId="2" borderId="2" xfId="5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>
      <alignment vertical="center"/>
    </xf>
    <xf numFmtId="0" fontId="9" fillId="2" borderId="9" xfId="50" applyFont="1" applyFill="1" applyBorder="1" applyAlignment="1" applyProtection="1">
      <alignment horizontal="center" vertical="center" wrapText="1"/>
    </xf>
    <xf numFmtId="0" fontId="9" fillId="2" borderId="10" xfId="50" applyFont="1" applyFill="1" applyBorder="1" applyAlignment="1" applyProtection="1">
      <alignment horizontal="center" vertical="center" wrapText="1"/>
    </xf>
    <xf numFmtId="177" fontId="9" fillId="2" borderId="4" xfId="50" applyNumberFormat="1" applyFont="1" applyFill="1" applyBorder="1" applyAlignment="1" applyProtection="1">
      <alignment horizontal="center" vertical="center" shrinkToFit="1"/>
    </xf>
    <xf numFmtId="177" fontId="9" fillId="2" borderId="5" xfId="50" applyNumberFormat="1" applyFont="1" applyFill="1" applyBorder="1" applyAlignment="1" applyProtection="1">
      <alignment horizontal="center" vertical="center" shrinkToFit="1"/>
    </xf>
    <xf numFmtId="0" fontId="9" fillId="2" borderId="1" xfId="50" applyFont="1" applyFill="1" applyBorder="1" applyAlignment="1" applyProtection="1">
      <alignment horizontal="center" vertical="center" wrapText="1"/>
    </xf>
    <xf numFmtId="0" fontId="9" fillId="2" borderId="11" xfId="50" applyFont="1" applyFill="1" applyBorder="1" applyAlignment="1" applyProtection="1">
      <alignment horizontal="center" vertical="center" wrapText="1"/>
    </xf>
    <xf numFmtId="183" fontId="9" fillId="2" borderId="4" xfId="50" applyNumberFormat="1" applyFont="1" applyFill="1" applyBorder="1" applyAlignment="1" applyProtection="1">
      <alignment horizontal="center" vertical="center" shrinkToFit="1"/>
    </xf>
    <xf numFmtId="183" fontId="9" fillId="2" borderId="5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3" fillId="2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77" fontId="11" fillId="2" borderId="2" xfId="50" applyNumberFormat="1" applyFont="1" applyFill="1" applyBorder="1" applyAlignment="1" applyProtection="1">
      <alignment horizontal="center" vertical="center" wrapText="1"/>
    </xf>
    <xf numFmtId="0" fontId="11" fillId="2" borderId="2" xfId="50" applyFont="1" applyFill="1" applyBorder="1" applyAlignment="1" applyProtection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9" fillId="2" borderId="3" xfId="50" applyNumberFormat="1" applyFont="1" applyFill="1" applyBorder="1" applyAlignment="1" applyProtection="1">
      <alignment horizontal="center" vertical="center" shrinkToFit="1"/>
    </xf>
    <xf numFmtId="183" fontId="9" fillId="2" borderId="3" xfId="50" applyNumberFormat="1" applyFont="1" applyFill="1" applyBorder="1" applyAlignment="1" applyProtection="1">
      <alignment horizontal="center" vertical="center" shrinkToFit="1"/>
    </xf>
    <xf numFmtId="178" fontId="7" fillId="2" borderId="6" xfId="50" applyNumberFormat="1" applyFont="1" applyFill="1" applyBorder="1" applyAlignment="1" applyProtection="1">
      <alignment horizontal="left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80" fontId="6" fillId="2" borderId="2" xfId="50" applyNumberFormat="1" applyFont="1" applyFill="1" applyBorder="1" applyAlignment="1" applyProtection="1">
      <alignment horizontal="center" vertical="center" wrapText="1"/>
    </xf>
    <xf numFmtId="178" fontId="12" fillId="0" borderId="2" xfId="0" applyNumberFormat="1" applyFont="1" applyFill="1" applyBorder="1" applyAlignment="1">
      <alignment horizontal="left" vertical="center"/>
    </xf>
    <xf numFmtId="181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0" fontId="1" fillId="0" borderId="2" xfId="0" applyNumberFormat="1" applyFont="1" applyBorder="1">
      <alignment vertical="center"/>
    </xf>
    <xf numFmtId="0" fontId="9" fillId="2" borderId="4" xfId="50" applyFont="1" applyFill="1" applyBorder="1" applyAlignment="1" applyProtection="1">
      <alignment horizontal="center" vertical="center" shrinkToFit="1"/>
    </xf>
    <xf numFmtId="0" fontId="9" fillId="2" borderId="5" xfId="50" applyFont="1" applyFill="1" applyBorder="1" applyAlignment="1" applyProtection="1">
      <alignment horizontal="center" vertical="center" shrinkToFit="1"/>
    </xf>
    <xf numFmtId="0" fontId="9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8" fontId="7" fillId="2" borderId="6" xfId="50" applyNumberFormat="1" applyFont="1" applyFill="1" applyBorder="1" applyAlignment="1" applyProtection="1">
      <alignment horizontal="center" vertical="center" shrinkToFit="1"/>
    </xf>
    <xf numFmtId="177" fontId="7" fillId="2" borderId="2" xfId="50" applyNumberFormat="1" applyFont="1" applyFill="1" applyBorder="1" applyAlignment="1" applyProtection="1">
      <alignment horizontal="center" vertical="center" shrinkToFit="1"/>
    </xf>
    <xf numFmtId="0" fontId="1" fillId="0" borderId="2" xfId="0" applyFont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23</xdr:row>
      <xdr:rowOff>76200</xdr:rowOff>
    </xdr:from>
    <xdr:to>
      <xdr:col>5</xdr:col>
      <xdr:colOff>726440</xdr:colOff>
      <xdr:row>53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" y="7941310"/>
          <a:ext cx="5905500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735965</xdr:colOff>
      <xdr:row>23</xdr:row>
      <xdr:rowOff>76200</xdr:rowOff>
    </xdr:from>
    <xdr:to>
      <xdr:col>12</xdr:col>
      <xdr:colOff>258445</xdr:colOff>
      <xdr:row>48</xdr:row>
      <xdr:rowOff>83820</xdr:rowOff>
    </xdr:to>
    <xdr:pic>
      <xdr:nvPicPr>
        <xdr:cNvPr id="3" name="图片 2" descr="9}]K(91OP%@N~5`8}XL28)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32170" y="7941310"/>
          <a:ext cx="5814695" cy="42938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19685</xdr:colOff>
      <xdr:row>26</xdr:row>
      <xdr:rowOff>27305</xdr:rowOff>
    </xdr:from>
    <xdr:to>
      <xdr:col>6</xdr:col>
      <xdr:colOff>1096010</xdr:colOff>
      <xdr:row>55</xdr:row>
      <xdr:rowOff>65405</xdr:rowOff>
    </xdr:to>
    <xdr:pic>
      <xdr:nvPicPr>
        <xdr:cNvPr id="2" name="图片 1" descr="24000327465b0c96aa763f20c354bb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" y="10592435"/>
          <a:ext cx="7865745" cy="5010150"/>
        </a:xfrm>
        <a:prstGeom prst="rect">
          <a:avLst/>
        </a:prstGeom>
      </xdr:spPr>
    </xdr:pic>
    <xdr:clientData/>
  </xdr:twoCellAnchor>
  <xdr:twoCellAnchor editAs="oneCell">
    <xdr:from>
      <xdr:col>5</xdr:col>
      <xdr:colOff>1006475</xdr:colOff>
      <xdr:row>16</xdr:row>
      <xdr:rowOff>50800</xdr:rowOff>
    </xdr:from>
    <xdr:to>
      <xdr:col>12</xdr:col>
      <xdr:colOff>773430</xdr:colOff>
      <xdr:row>19</xdr:row>
      <xdr:rowOff>257175</xdr:rowOff>
    </xdr:to>
    <xdr:pic>
      <xdr:nvPicPr>
        <xdr:cNvPr id="4" name="图片 3" descr="8HX2[A7L57P2FJMPS)Z2NN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2680" y="6336030"/>
          <a:ext cx="6059170" cy="1704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1006475</xdr:colOff>
      <xdr:row>16</xdr:row>
      <xdr:rowOff>50800</xdr:rowOff>
    </xdr:from>
    <xdr:to>
      <xdr:col>12</xdr:col>
      <xdr:colOff>773430</xdr:colOff>
      <xdr:row>19</xdr:row>
      <xdr:rowOff>257175</xdr:rowOff>
    </xdr:to>
    <xdr:pic>
      <xdr:nvPicPr>
        <xdr:cNvPr id="3" name="图片 2" descr="8HX2[A7L57P2FJMPS)Z2NN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02680" y="6336030"/>
          <a:ext cx="6059170" cy="17049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76200</xdr:rowOff>
    </xdr:from>
    <xdr:to>
      <xdr:col>6</xdr:col>
      <xdr:colOff>1084580</xdr:colOff>
      <xdr:row>54</xdr:row>
      <xdr:rowOff>104775</xdr:rowOff>
    </xdr:to>
    <xdr:pic>
      <xdr:nvPicPr>
        <xdr:cNvPr id="4" name="图片 3" descr="fff5fa3de37f7cf1861920cbb958b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050" y="10641330"/>
          <a:ext cx="7854950" cy="482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G31" sqref="G31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10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9"/>
      <c r="D4" s="109"/>
      <c r="E4" s="109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3" customFormat="1" ht="36" customHeight="1" spans="1:20">
      <c r="A8" s="21">
        <v>1</v>
      </c>
      <c r="B8" s="22">
        <v>43937</v>
      </c>
      <c r="C8" s="25"/>
      <c r="D8" s="23">
        <v>85000</v>
      </c>
      <c r="E8" s="24" t="s">
        <v>50</v>
      </c>
      <c r="F8" s="26" t="s">
        <v>51</v>
      </c>
      <c r="G8" s="27"/>
      <c r="H8" s="28"/>
      <c r="I8" s="60"/>
      <c r="J8" s="61"/>
      <c r="K8" s="62"/>
      <c r="L8" s="60"/>
      <c r="M8" s="55"/>
      <c r="N8" s="21"/>
      <c r="O8" s="21"/>
      <c r="P8" s="59" t="s">
        <v>52</v>
      </c>
      <c r="Q8" s="85">
        <v>85000</v>
      </c>
      <c r="R8" s="85"/>
      <c r="S8" s="85">
        <v>85000</v>
      </c>
      <c r="T8" s="89"/>
    </row>
    <row r="9" s="3" customFormat="1" ht="37" customHeight="1" spans="1:20">
      <c r="A9" s="36">
        <v>2</v>
      </c>
      <c r="B9" s="110">
        <v>43951</v>
      </c>
      <c r="C9" s="38"/>
      <c r="D9" s="111">
        <v>46390.34</v>
      </c>
      <c r="E9" s="40" t="s">
        <v>50</v>
      </c>
      <c r="F9" s="41" t="s">
        <v>51</v>
      </c>
      <c r="G9" s="42"/>
      <c r="H9" s="100"/>
      <c r="I9" s="65"/>
      <c r="J9" s="65"/>
      <c r="K9" s="66"/>
      <c r="L9" s="65"/>
      <c r="M9" s="36"/>
      <c r="N9" s="36"/>
      <c r="O9" s="36"/>
      <c r="P9" s="67" t="s">
        <v>53</v>
      </c>
      <c r="Q9" s="91">
        <v>46390.34</v>
      </c>
      <c r="R9" s="91"/>
      <c r="S9" s="91">
        <v>46390.34</v>
      </c>
      <c r="T9" s="89"/>
    </row>
    <row r="10" s="3" customFormat="1" ht="24" customHeight="1" spans="1:20">
      <c r="A10" s="21"/>
      <c r="B10" s="30"/>
      <c r="C10" s="25"/>
      <c r="D10" s="31"/>
      <c r="E10" s="24"/>
      <c r="F10" s="26"/>
      <c r="G10" s="27"/>
      <c r="H10" s="29"/>
      <c r="I10" s="55"/>
      <c r="J10" s="55"/>
      <c r="K10" s="63"/>
      <c r="L10" s="55"/>
      <c r="M10" s="21"/>
      <c r="N10" s="21"/>
      <c r="O10" s="21"/>
      <c r="P10" s="59"/>
      <c r="Q10" s="85"/>
      <c r="R10" s="85"/>
      <c r="S10" s="85"/>
      <c r="T10" s="89"/>
    </row>
    <row r="11" s="3" customFormat="1" ht="24" customHeight="1" spans="1:20">
      <c r="A11" s="21"/>
      <c r="B11" s="30"/>
      <c r="C11" s="25"/>
      <c r="D11" s="31"/>
      <c r="E11" s="24"/>
      <c r="F11" s="26"/>
      <c r="G11" s="27"/>
      <c r="H11" s="29"/>
      <c r="I11" s="55"/>
      <c r="J11" s="55"/>
      <c r="K11" s="63"/>
      <c r="L11" s="55"/>
      <c r="M11" s="21"/>
      <c r="N11" s="21"/>
      <c r="O11" s="21"/>
      <c r="P11" s="112"/>
      <c r="Q11" s="85"/>
      <c r="R11" s="90"/>
      <c r="S11" s="90"/>
      <c r="T11" s="89"/>
    </row>
    <row r="12" s="3" customFormat="1" ht="24" customHeight="1" spans="1:20">
      <c r="A12" s="21"/>
      <c r="B12" s="30"/>
      <c r="C12" s="25"/>
      <c r="D12" s="31"/>
      <c r="E12" s="24"/>
      <c r="F12" s="26"/>
      <c r="G12" s="27"/>
      <c r="H12" s="29"/>
      <c r="I12" s="55"/>
      <c r="J12" s="55"/>
      <c r="K12" s="63"/>
      <c r="L12" s="55"/>
      <c r="M12" s="21"/>
      <c r="N12" s="21"/>
      <c r="O12" s="21"/>
      <c r="P12" s="112"/>
      <c r="Q12" s="85"/>
      <c r="R12" s="90"/>
      <c r="S12" s="90"/>
      <c r="T12" s="89"/>
    </row>
    <row r="13" s="3" customFormat="1" ht="24" customHeight="1" spans="1:20">
      <c r="A13" s="21"/>
      <c r="B13" s="32"/>
      <c r="C13" s="25"/>
      <c r="D13" s="25"/>
      <c r="E13" s="24"/>
      <c r="F13" s="26"/>
      <c r="G13" s="27"/>
      <c r="H13" s="21"/>
      <c r="I13" s="55"/>
      <c r="J13" s="55"/>
      <c r="K13" s="63"/>
      <c r="L13" s="55"/>
      <c r="M13" s="21"/>
      <c r="N13" s="21"/>
      <c r="O13" s="21"/>
      <c r="P13" s="59"/>
      <c r="Q13" s="85"/>
      <c r="R13" s="85"/>
      <c r="S13" s="85"/>
      <c r="T13" s="89"/>
    </row>
    <row r="14" s="3" customFormat="1" ht="24" customHeight="1" spans="1:20">
      <c r="A14" s="21"/>
      <c r="B14" s="32"/>
      <c r="C14" s="25"/>
      <c r="D14" s="25"/>
      <c r="E14" s="24"/>
      <c r="F14" s="26"/>
      <c r="G14" s="27"/>
      <c r="H14" s="21"/>
      <c r="I14" s="55"/>
      <c r="J14" s="55"/>
      <c r="K14" s="63"/>
      <c r="L14" s="55"/>
      <c r="M14" s="21"/>
      <c r="N14" s="21"/>
      <c r="O14" s="21"/>
      <c r="P14" s="59"/>
      <c r="Q14" s="85"/>
      <c r="R14" s="85"/>
      <c r="S14" s="85"/>
      <c r="T14" s="89"/>
    </row>
    <row r="15" s="3" customFormat="1" ht="24" customHeight="1" spans="1:20">
      <c r="A15" s="21"/>
      <c r="B15" s="32"/>
      <c r="C15" s="25"/>
      <c r="D15" s="25"/>
      <c r="E15" s="24"/>
      <c r="F15" s="26"/>
      <c r="G15" s="27"/>
      <c r="H15" s="21"/>
      <c r="I15" s="55"/>
      <c r="J15" s="55"/>
      <c r="K15" s="63"/>
      <c r="L15" s="55"/>
      <c r="M15" s="21"/>
      <c r="N15" s="21"/>
      <c r="O15" s="21"/>
      <c r="P15" s="59"/>
      <c r="Q15" s="85"/>
      <c r="R15" s="85"/>
      <c r="S15" s="85"/>
      <c r="T15" s="89"/>
    </row>
    <row r="16" s="3" customFormat="1" ht="24" customHeight="1" spans="1:20">
      <c r="A16" s="21"/>
      <c r="B16" s="32"/>
      <c r="C16" s="25"/>
      <c r="D16" s="25"/>
      <c r="E16" s="24"/>
      <c r="F16" s="26"/>
      <c r="G16" s="27"/>
      <c r="H16" s="21"/>
      <c r="I16" s="55"/>
      <c r="J16" s="55"/>
      <c r="K16" s="63"/>
      <c r="L16" s="55"/>
      <c r="M16" s="21"/>
      <c r="N16" s="21"/>
      <c r="O16" s="21"/>
      <c r="P16" s="59"/>
      <c r="Q16" s="85"/>
      <c r="R16" s="85"/>
      <c r="S16" s="85"/>
      <c r="T16" s="89"/>
    </row>
    <row r="17" s="3" customFormat="1" ht="24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21"/>
      <c r="N17" s="21"/>
      <c r="O17" s="21"/>
      <c r="P17" s="59"/>
      <c r="Q17" s="85"/>
      <c r="R17" s="85"/>
      <c r="S17" s="85"/>
      <c r="T17" s="89"/>
    </row>
    <row r="18" s="3" customFormat="1" ht="24" customHeight="1" spans="1:20">
      <c r="A18" s="21"/>
      <c r="B18" s="101"/>
      <c r="C18" s="25"/>
      <c r="D18" s="102"/>
      <c r="E18" s="35"/>
      <c r="F18" s="35"/>
      <c r="G18" s="27"/>
      <c r="H18" s="21"/>
      <c r="I18" s="55"/>
      <c r="J18" s="55"/>
      <c r="K18" s="63"/>
      <c r="L18" s="55"/>
      <c r="M18" s="21"/>
      <c r="N18" s="21"/>
      <c r="O18" s="21"/>
      <c r="P18" s="59"/>
      <c r="Q18" s="85"/>
      <c r="R18" s="85"/>
      <c r="S18" s="85"/>
      <c r="T18" s="89"/>
    </row>
    <row r="19" s="3" customFormat="1" ht="24" customHeight="1" spans="1:20">
      <c r="A19" s="21"/>
      <c r="B19" s="101"/>
      <c r="C19" s="25"/>
      <c r="D19" s="102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59"/>
      <c r="Q19" s="85"/>
      <c r="R19" s="85"/>
      <c r="S19" s="85"/>
      <c r="T19" s="89"/>
    </row>
    <row r="20" s="1" customFormat="1" ht="24" customHeight="1" spans="1:16384">
      <c r="A20" s="21"/>
      <c r="B20" s="32"/>
      <c r="C20" s="25"/>
      <c r="D20" s="25"/>
      <c r="E20" s="24"/>
      <c r="F20" s="26"/>
      <c r="G20" s="60"/>
      <c r="H20" s="28"/>
      <c r="I20" s="60"/>
      <c r="J20" s="61"/>
      <c r="K20" s="62"/>
      <c r="L20" s="60"/>
      <c r="M20" s="55"/>
      <c r="N20" s="104"/>
      <c r="O20" s="10"/>
      <c r="P20" s="105"/>
      <c r="Q20" s="85"/>
      <c r="R20" s="90"/>
      <c r="S20" s="90"/>
      <c r="T20" s="62"/>
      <c r="XEH20"/>
      <c r="XEI20"/>
      <c r="XEJ20"/>
      <c r="XEK20"/>
      <c r="XEL20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  <row r="21" s="1" customFormat="1" ht="30" customHeight="1" spans="1:16384">
      <c r="A21" s="7" t="s">
        <v>54</v>
      </c>
      <c r="B21" s="7"/>
      <c r="C21" s="46">
        <f>SUM(C8:C20)</f>
        <v>0</v>
      </c>
      <c r="D21" s="46">
        <f>SUM(D8:D20)</f>
        <v>131390.34</v>
      </c>
      <c r="E21" s="46" t="s">
        <v>55</v>
      </c>
      <c r="F21" s="46" t="s">
        <v>55</v>
      </c>
      <c r="G21" s="46" t="s">
        <v>55</v>
      </c>
      <c r="H21" s="46" t="s">
        <v>55</v>
      </c>
      <c r="I21" s="46">
        <f>SUM(I8:I20)</f>
        <v>0</v>
      </c>
      <c r="J21" s="46" t="s">
        <v>55</v>
      </c>
      <c r="K21" s="46">
        <f>SUM(K8:K20)</f>
        <v>0</v>
      </c>
      <c r="L21" s="46">
        <f>SUM(L8:L20)</f>
        <v>0</v>
      </c>
      <c r="M21" s="46" t="s">
        <v>55</v>
      </c>
      <c r="N21" s="46">
        <f>SUM(N8:N20)</f>
        <v>0</v>
      </c>
      <c r="O21" s="46" t="s">
        <v>55</v>
      </c>
      <c r="P21" s="46" t="s">
        <v>55</v>
      </c>
      <c r="Q21" s="94">
        <f>SUM(Q8:Q20)</f>
        <v>131390.34</v>
      </c>
      <c r="R21" s="94">
        <f>SUM(R8:R20)</f>
        <v>0</v>
      </c>
      <c r="S21" s="46">
        <f>SUM(S8:S20)</f>
        <v>131390.34</v>
      </c>
      <c r="T21" s="95">
        <f>C21+D21-I21-K21-L21-N21-S21</f>
        <v>0</v>
      </c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="1" customFormat="1" ht="30" customHeight="1" spans="1:16384">
      <c r="A22" s="47" t="s">
        <v>56</v>
      </c>
      <c r="B22" s="47"/>
      <c r="C22" s="47" t="s">
        <v>57</v>
      </c>
      <c r="D22" s="47"/>
      <c r="E22" s="47"/>
      <c r="F22" s="48">
        <f>N22</f>
        <v>46390.34</v>
      </c>
      <c r="G22" s="49"/>
      <c r="H22" s="50" t="s">
        <v>58</v>
      </c>
      <c r="I22" s="73"/>
      <c r="J22" s="73"/>
      <c r="K22" s="73"/>
      <c r="L22" s="74"/>
      <c r="M22" s="47" t="s">
        <v>59</v>
      </c>
      <c r="N22" s="75">
        <v>46390.34</v>
      </c>
      <c r="O22" s="76"/>
      <c r="P22" s="76"/>
      <c r="Q22" s="76"/>
      <c r="R22" s="76"/>
      <c r="S22" s="76"/>
      <c r="T22" s="96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="1" customFormat="1" ht="30" customHeight="1" spans="1:16384">
      <c r="A23" s="47"/>
      <c r="B23" s="47"/>
      <c r="C23" s="47" t="s">
        <v>60</v>
      </c>
      <c r="D23" s="47"/>
      <c r="E23" s="47"/>
      <c r="F23" s="48">
        <v>0</v>
      </c>
      <c r="G23" s="49"/>
      <c r="H23" s="51"/>
      <c r="I23" s="77"/>
      <c r="J23" s="77"/>
      <c r="K23" s="77"/>
      <c r="L23" s="78"/>
      <c r="M23" s="47" t="s">
        <v>61</v>
      </c>
      <c r="N23" s="106" t="s">
        <v>62</v>
      </c>
      <c r="O23" s="107"/>
      <c r="P23" s="107"/>
      <c r="Q23" s="107"/>
      <c r="R23" s="107"/>
      <c r="S23" s="107"/>
      <c r="T23" s="108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spans="2:16384">
      <c r="B24" s="4"/>
      <c r="E24" s="5"/>
      <c r="F24" s="5"/>
      <c r="G24" s="5"/>
      <c r="I24" s="5"/>
      <c r="J24" s="5"/>
      <c r="L24" s="5"/>
      <c r="S24" s="5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spans="2:16384">
      <c r="B25" s="4"/>
      <c r="E25" s="5"/>
      <c r="F25" s="5"/>
      <c r="G25" s="5"/>
      <c r="I25" s="5"/>
      <c r="J25" s="5"/>
      <c r="L25" s="5"/>
      <c r="S25" s="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spans="2:16384">
      <c r="B26" s="4"/>
      <c r="E26" s="5"/>
      <c r="F26" s="5"/>
      <c r="G26" s="5"/>
      <c r="I26" s="5"/>
      <c r="J26" s="5"/>
      <c r="L26" s="5"/>
      <c r="S26" s="5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/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52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1:B21"/>
    <mergeCell ref="C22:E22"/>
    <mergeCell ref="F22:G22"/>
    <mergeCell ref="N22:T22"/>
    <mergeCell ref="C23:E23"/>
    <mergeCell ref="F23:G23"/>
    <mergeCell ref="N23:T23"/>
    <mergeCell ref="A5:A7"/>
    <mergeCell ref="S5:S7"/>
    <mergeCell ref="T5:T7"/>
    <mergeCell ref="A22:B23"/>
    <mergeCell ref="H22:L23"/>
  </mergeCells>
  <pageMargins left="0.75" right="0.75" top="1" bottom="1" header="0.5" footer="0.5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zoomScale="90" zoomScaleNormal="90" workbookViewId="0">
      <selection activeCell="A1" sqref="$A1:$XFD1048576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63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">
        <v>610445</v>
      </c>
      <c r="D4" s="10"/>
      <c r="E4" s="10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27.9" customHeight="1" spans="1:16384">
      <c r="A8" s="21" t="s">
        <v>64</v>
      </c>
      <c r="B8" s="22">
        <v>43282</v>
      </c>
      <c r="C8" s="7"/>
      <c r="D8" s="23">
        <v>4281</v>
      </c>
      <c r="E8" s="24" t="s">
        <v>65</v>
      </c>
      <c r="F8" s="24"/>
      <c r="G8" s="20"/>
      <c r="H8" s="7"/>
      <c r="I8" s="10"/>
      <c r="J8" s="10"/>
      <c r="K8" s="58"/>
      <c r="L8" s="10"/>
      <c r="M8" s="7"/>
      <c r="N8" s="7"/>
      <c r="O8" s="7"/>
      <c r="P8" s="59" t="s">
        <v>66</v>
      </c>
      <c r="Q8" s="85">
        <v>4281</v>
      </c>
      <c r="R8" s="85">
        <v>4281</v>
      </c>
      <c r="S8" s="85">
        <v>4281</v>
      </c>
      <c r="T8" s="8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7.9" customHeight="1" spans="1:16384">
      <c r="A9" s="7"/>
      <c r="B9" s="22">
        <v>43282</v>
      </c>
      <c r="C9" s="7"/>
      <c r="D9" s="23">
        <v>70000</v>
      </c>
      <c r="E9" s="24" t="s">
        <v>65</v>
      </c>
      <c r="F9" s="24"/>
      <c r="G9" s="20"/>
      <c r="H9" s="7"/>
      <c r="I9" s="10"/>
      <c r="J9" s="10"/>
      <c r="K9" s="58"/>
      <c r="L9" s="10"/>
      <c r="M9" s="7"/>
      <c r="N9" s="7"/>
      <c r="O9" s="7"/>
      <c r="P9" s="59" t="s">
        <v>67</v>
      </c>
      <c r="Q9" s="85"/>
      <c r="R9" s="85">
        <v>70000</v>
      </c>
      <c r="S9" s="85">
        <v>70000</v>
      </c>
      <c r="T9" s="8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27.9" customHeight="1" spans="1:16384">
      <c r="A10" s="7"/>
      <c r="B10" s="22">
        <v>43344</v>
      </c>
      <c r="C10" s="7"/>
      <c r="D10" s="23">
        <v>31944</v>
      </c>
      <c r="E10" s="24" t="s">
        <v>65</v>
      </c>
      <c r="F10" s="24"/>
      <c r="G10" s="20"/>
      <c r="H10" s="7"/>
      <c r="I10" s="10"/>
      <c r="J10" s="10"/>
      <c r="K10" s="58"/>
      <c r="L10" s="10"/>
      <c r="M10" s="7"/>
      <c r="N10" s="7"/>
      <c r="O10" s="7"/>
      <c r="P10" s="59" t="s">
        <v>68</v>
      </c>
      <c r="Q10" s="85"/>
      <c r="R10" s="85">
        <v>31944</v>
      </c>
      <c r="S10" s="85">
        <v>31944</v>
      </c>
      <c r="T10" s="87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27.9" customHeight="1" spans="1:16384">
      <c r="A11" s="7"/>
      <c r="B11" s="22">
        <v>43344</v>
      </c>
      <c r="C11" s="7"/>
      <c r="D11" s="23">
        <v>72500</v>
      </c>
      <c r="E11" s="24" t="s">
        <v>65</v>
      </c>
      <c r="F11" s="24"/>
      <c r="G11" s="20"/>
      <c r="H11" s="7"/>
      <c r="I11" s="10"/>
      <c r="J11" s="10"/>
      <c r="K11" s="58"/>
      <c r="L11" s="10"/>
      <c r="M11" s="7"/>
      <c r="N11" s="7"/>
      <c r="O11" s="7"/>
      <c r="P11" s="59" t="s">
        <v>69</v>
      </c>
      <c r="Q11" s="85"/>
      <c r="R11" s="85">
        <v>72500</v>
      </c>
      <c r="S11" s="85">
        <v>72500</v>
      </c>
      <c r="T11" s="8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6" customHeight="1" spans="1:20">
      <c r="A12" s="21">
        <v>1</v>
      </c>
      <c r="B12" s="22">
        <v>43937</v>
      </c>
      <c r="C12" s="25"/>
      <c r="D12" s="23">
        <v>85000</v>
      </c>
      <c r="E12" s="24" t="s">
        <v>70</v>
      </c>
      <c r="F12" s="26" t="s">
        <v>51</v>
      </c>
      <c r="G12" s="27"/>
      <c r="H12" s="28"/>
      <c r="I12" s="60"/>
      <c r="J12" s="61"/>
      <c r="K12" s="62"/>
      <c r="L12" s="60"/>
      <c r="M12" s="55" t="s">
        <v>71</v>
      </c>
      <c r="N12" s="21"/>
      <c r="O12" s="21"/>
      <c r="P12" s="59" t="s">
        <v>52</v>
      </c>
      <c r="Q12" s="85">
        <v>85000</v>
      </c>
      <c r="R12" s="85">
        <v>85000</v>
      </c>
      <c r="S12" s="85">
        <v>85000</v>
      </c>
      <c r="T12" s="89"/>
    </row>
    <row r="13" s="3" customFormat="1" ht="37" customHeight="1" spans="1:20">
      <c r="A13" s="21">
        <v>2</v>
      </c>
      <c r="B13" s="22">
        <v>43951</v>
      </c>
      <c r="C13" s="25"/>
      <c r="D13" s="23">
        <v>46390.34</v>
      </c>
      <c r="E13" s="24" t="s">
        <v>70</v>
      </c>
      <c r="F13" s="26" t="s">
        <v>51</v>
      </c>
      <c r="G13" s="27"/>
      <c r="H13" s="29"/>
      <c r="I13" s="55"/>
      <c r="J13" s="55"/>
      <c r="K13" s="63"/>
      <c r="L13" s="55"/>
      <c r="M13" s="55" t="s">
        <v>71</v>
      </c>
      <c r="N13" s="21"/>
      <c r="O13" s="21"/>
      <c r="P13" s="59" t="s">
        <v>53</v>
      </c>
      <c r="Q13" s="85">
        <v>46390.34</v>
      </c>
      <c r="R13" s="85">
        <v>46390.34</v>
      </c>
      <c r="S13" s="85">
        <v>46390.34</v>
      </c>
      <c r="T13" s="89"/>
    </row>
    <row r="14" s="3" customFormat="1" ht="38" customHeight="1" spans="1:20">
      <c r="A14" s="36">
        <v>3</v>
      </c>
      <c r="B14" s="98">
        <v>44060</v>
      </c>
      <c r="C14" s="38">
        <v>591272</v>
      </c>
      <c r="D14" s="99"/>
      <c r="E14" s="40" t="s">
        <v>72</v>
      </c>
      <c r="F14" s="41" t="s">
        <v>73</v>
      </c>
      <c r="G14" s="42"/>
      <c r="H14" s="100">
        <v>0.02</v>
      </c>
      <c r="I14" s="65">
        <v>12208.9</v>
      </c>
      <c r="J14" s="65" t="s">
        <v>74</v>
      </c>
      <c r="K14" s="66">
        <v>12564.84</v>
      </c>
      <c r="L14" s="65">
        <v>200</v>
      </c>
      <c r="M14" s="36" t="s">
        <v>75</v>
      </c>
      <c r="N14" s="36"/>
      <c r="O14" s="36"/>
      <c r="P14" s="67" t="s">
        <v>76</v>
      </c>
      <c r="Q14" s="91">
        <v>32983</v>
      </c>
      <c r="R14" s="91">
        <v>32983</v>
      </c>
      <c r="S14" s="91">
        <v>32983</v>
      </c>
      <c r="T14" s="89"/>
    </row>
    <row r="15" s="3" customFormat="1" ht="39" customHeight="1" spans="1:20">
      <c r="A15" s="36"/>
      <c r="B15" s="98"/>
      <c r="C15" s="38"/>
      <c r="D15" s="38">
        <v>-282430.76</v>
      </c>
      <c r="E15" s="40" t="s">
        <v>77</v>
      </c>
      <c r="F15" s="41" t="s">
        <v>78</v>
      </c>
      <c r="G15" s="42"/>
      <c r="H15" s="100"/>
      <c r="I15" s="65"/>
      <c r="J15" s="65"/>
      <c r="K15" s="66"/>
      <c r="L15" s="65">
        <v>600</v>
      </c>
      <c r="M15" s="36" t="s">
        <v>79</v>
      </c>
      <c r="N15" s="36"/>
      <c r="O15" s="36"/>
      <c r="P15" s="103" t="s">
        <v>80</v>
      </c>
      <c r="Q15" s="91">
        <v>14410</v>
      </c>
      <c r="R15" s="93">
        <v>14410</v>
      </c>
      <c r="S15" s="93">
        <v>14410</v>
      </c>
      <c r="T15" s="89"/>
    </row>
    <row r="16" s="3" customFormat="1" ht="41" customHeight="1" spans="1:20">
      <c r="A16" s="36"/>
      <c r="B16" s="98"/>
      <c r="C16" s="38"/>
      <c r="D16" s="99"/>
      <c r="E16" s="40"/>
      <c r="F16" s="41"/>
      <c r="G16" s="42"/>
      <c r="H16" s="100"/>
      <c r="I16" s="65"/>
      <c r="J16" s="65"/>
      <c r="K16" s="66"/>
      <c r="L16" s="65">
        <v>500</v>
      </c>
      <c r="M16" s="36" t="s">
        <v>81</v>
      </c>
      <c r="N16" s="36"/>
      <c r="O16" s="36"/>
      <c r="P16" s="103" t="s">
        <v>82</v>
      </c>
      <c r="Q16" s="91">
        <v>79750</v>
      </c>
      <c r="R16" s="93">
        <v>79750</v>
      </c>
      <c r="S16" s="93">
        <v>79750</v>
      </c>
      <c r="T16" s="89"/>
    </row>
    <row r="17" s="3" customFormat="1" ht="39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36"/>
      <c r="N17" s="21"/>
      <c r="O17" s="21"/>
      <c r="P17" s="67" t="s">
        <v>83</v>
      </c>
      <c r="Q17" s="91">
        <v>64500</v>
      </c>
      <c r="R17" s="91">
        <v>64500</v>
      </c>
      <c r="S17" s="91">
        <v>64500</v>
      </c>
      <c r="T17" s="89"/>
    </row>
    <row r="18" s="3" customFormat="1" ht="38" customHeight="1" spans="1:20">
      <c r="A18" s="21"/>
      <c r="B18" s="32"/>
      <c r="C18" s="25"/>
      <c r="D18" s="25"/>
      <c r="E18" s="24"/>
      <c r="F18" s="26"/>
      <c r="G18" s="27"/>
      <c r="H18" s="21"/>
      <c r="I18" s="55"/>
      <c r="J18" s="55"/>
      <c r="K18" s="63"/>
      <c r="L18" s="55"/>
      <c r="M18" s="21"/>
      <c r="N18" s="21"/>
      <c r="O18" s="21"/>
      <c r="P18" s="67" t="s">
        <v>84</v>
      </c>
      <c r="Q18" s="91"/>
      <c r="R18" s="91">
        <v>10400</v>
      </c>
      <c r="S18" s="91">
        <v>10400</v>
      </c>
      <c r="T18" s="89"/>
    </row>
    <row r="19" s="3" customFormat="1" ht="41" customHeight="1" spans="1:20">
      <c r="A19" s="21"/>
      <c r="B19" s="32"/>
      <c r="C19" s="25"/>
      <c r="D19" s="25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67" t="s">
        <v>85</v>
      </c>
      <c r="Q19" s="91">
        <v>26550</v>
      </c>
      <c r="R19" s="91">
        <v>26550</v>
      </c>
      <c r="S19" s="91">
        <v>26550</v>
      </c>
      <c r="T19" s="89"/>
    </row>
    <row r="20" s="3" customFormat="1" ht="40" customHeight="1" spans="1:20">
      <c r="A20" s="21"/>
      <c r="B20" s="32"/>
      <c r="C20" s="25"/>
      <c r="D20" s="25"/>
      <c r="E20" s="24"/>
      <c r="F20" s="26"/>
      <c r="G20" s="27"/>
      <c r="H20" s="21"/>
      <c r="I20" s="55"/>
      <c r="J20" s="55"/>
      <c r="K20" s="63"/>
      <c r="L20" s="55"/>
      <c r="M20" s="21"/>
      <c r="N20" s="21"/>
      <c r="O20" s="21"/>
      <c r="P20" s="67" t="s">
        <v>86</v>
      </c>
      <c r="Q20" s="91">
        <v>23320</v>
      </c>
      <c r="R20" s="91">
        <v>23320</v>
      </c>
      <c r="S20" s="91">
        <v>23320</v>
      </c>
      <c r="T20" s="89"/>
    </row>
    <row r="21" s="3" customFormat="1" ht="41" customHeight="1" spans="1:20">
      <c r="A21" s="21"/>
      <c r="B21" s="101"/>
      <c r="C21" s="25"/>
      <c r="D21" s="102"/>
      <c r="E21" s="35"/>
      <c r="F21" s="35"/>
      <c r="G21" s="27"/>
      <c r="H21" s="21"/>
      <c r="I21" s="55"/>
      <c r="J21" s="55"/>
      <c r="K21" s="63"/>
      <c r="L21" s="55"/>
      <c r="M21" s="21"/>
      <c r="N21" s="21"/>
      <c r="O21" s="21"/>
      <c r="P21" s="67" t="s">
        <v>87</v>
      </c>
      <c r="Q21" s="91">
        <v>30854.5</v>
      </c>
      <c r="R21" s="91">
        <v>30854.5</v>
      </c>
      <c r="S21" s="91">
        <v>30854.5</v>
      </c>
      <c r="T21" s="89"/>
    </row>
    <row r="22" s="3" customFormat="1" ht="24" customHeight="1" spans="1:20">
      <c r="A22" s="21"/>
      <c r="B22" s="101"/>
      <c r="C22" s="25"/>
      <c r="D22" s="102"/>
      <c r="E22" s="24"/>
      <c r="F22" s="26"/>
      <c r="G22" s="27"/>
      <c r="H22" s="21"/>
      <c r="I22" s="55"/>
      <c r="J22" s="55"/>
      <c r="K22" s="63"/>
      <c r="L22" s="55"/>
      <c r="M22" s="21"/>
      <c r="N22" s="21"/>
      <c r="O22" s="21"/>
      <c r="P22" s="59"/>
      <c r="Q22" s="85"/>
      <c r="R22" s="85"/>
      <c r="S22" s="85"/>
      <c r="T22" s="89"/>
    </row>
    <row r="23" s="1" customFormat="1" ht="24" customHeight="1" spans="1:16384">
      <c r="A23" s="21"/>
      <c r="B23" s="32"/>
      <c r="C23" s="25"/>
      <c r="D23" s="25"/>
      <c r="E23" s="24"/>
      <c r="F23" s="26"/>
      <c r="G23" s="60"/>
      <c r="H23" s="28"/>
      <c r="I23" s="60"/>
      <c r="J23" s="61"/>
      <c r="K23" s="62"/>
      <c r="L23" s="60"/>
      <c r="M23" s="55"/>
      <c r="N23" s="104"/>
      <c r="O23" s="10"/>
      <c r="P23" s="105"/>
      <c r="Q23" s="85"/>
      <c r="R23" s="90"/>
      <c r="S23" s="90"/>
      <c r="T23" s="62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7" t="s">
        <v>54</v>
      </c>
      <c r="B24" s="7"/>
      <c r="C24" s="46">
        <f>SUM(C12:C23)</f>
        <v>591272</v>
      </c>
      <c r="D24" s="46">
        <f>SUM(D8:D23)</f>
        <v>27684.58</v>
      </c>
      <c r="E24" s="46" t="s">
        <v>55</v>
      </c>
      <c r="F24" s="46" t="s">
        <v>55</v>
      </c>
      <c r="G24" s="46" t="s">
        <v>55</v>
      </c>
      <c r="H24" s="46" t="s">
        <v>55</v>
      </c>
      <c r="I24" s="46">
        <f>SUM(I12:I23)</f>
        <v>12208.9</v>
      </c>
      <c r="J24" s="46" t="s">
        <v>55</v>
      </c>
      <c r="K24" s="46">
        <f>SUM(K12:K23)</f>
        <v>12564.84</v>
      </c>
      <c r="L24" s="46">
        <f>SUM(L12:L23)</f>
        <v>1300</v>
      </c>
      <c r="M24" s="46" t="s">
        <v>55</v>
      </c>
      <c r="N24" s="46">
        <f>SUM(N12:N23)</f>
        <v>0</v>
      </c>
      <c r="O24" s="46" t="s">
        <v>55</v>
      </c>
      <c r="P24" s="46" t="s">
        <v>55</v>
      </c>
      <c r="Q24" s="94"/>
      <c r="R24" s="94"/>
      <c r="S24" s="46">
        <f>SUM(S8:S23)</f>
        <v>592882.84</v>
      </c>
      <c r="T24" s="95">
        <f>C24+D24-I24-K24-L24-N24-S24</f>
        <v>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47" t="s">
        <v>56</v>
      </c>
      <c r="B25" s="47"/>
      <c r="C25" s="47" t="s">
        <v>57</v>
      </c>
      <c r="D25" s="47"/>
      <c r="E25" s="47"/>
      <c r="F25" s="48">
        <f>N25</f>
        <v>565198.26</v>
      </c>
      <c r="G25" s="49"/>
      <c r="H25" s="50" t="s">
        <v>58</v>
      </c>
      <c r="I25" s="73"/>
      <c r="J25" s="73"/>
      <c r="K25" s="73"/>
      <c r="L25" s="74"/>
      <c r="M25" s="47" t="s">
        <v>59</v>
      </c>
      <c r="N25" s="75">
        <v>565198.26</v>
      </c>
      <c r="O25" s="76"/>
      <c r="P25" s="76"/>
      <c r="Q25" s="76"/>
      <c r="R25" s="76"/>
      <c r="S25" s="76"/>
      <c r="T25" s="96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47"/>
      <c r="B26" s="47"/>
      <c r="C26" s="47" t="s">
        <v>60</v>
      </c>
      <c r="D26" s="47"/>
      <c r="E26" s="47"/>
      <c r="F26" s="48">
        <v>0</v>
      </c>
      <c r="G26" s="49"/>
      <c r="H26" s="51"/>
      <c r="I26" s="77"/>
      <c r="J26" s="77"/>
      <c r="K26" s="77"/>
      <c r="L26" s="78"/>
      <c r="M26" s="47" t="s">
        <v>61</v>
      </c>
      <c r="N26" s="106" t="s">
        <v>88</v>
      </c>
      <c r="O26" s="107"/>
      <c r="P26" s="107"/>
      <c r="Q26" s="107"/>
      <c r="R26" s="107"/>
      <c r="S26" s="107"/>
      <c r="T26" s="108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>
        <f>C24/C4</f>
        <v>0.968591765023876</v>
      </c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4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"/>
      <c r="E30" s="5"/>
      <c r="F30" s="5"/>
      <c r="G30" s="5"/>
      <c r="I30" s="5"/>
      <c r="J30" s="5"/>
      <c r="L30" s="5"/>
      <c r="S30" s="5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4"/>
      <c r="E31" s="5"/>
      <c r="F31" s="5"/>
      <c r="G31" s="5"/>
      <c r="I31" s="5"/>
      <c r="J31" s="5"/>
      <c r="L31" s="5"/>
      <c r="S31" s="5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52"/>
      <c r="E32" s="5"/>
      <c r="F32" s="5"/>
      <c r="G32" s="5"/>
      <c r="I32" s="5"/>
      <c r="J32" s="5"/>
      <c r="L32" s="5"/>
      <c r="S32" s="5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S5:S7"/>
    <mergeCell ref="T5:T7"/>
    <mergeCell ref="A25:B26"/>
    <mergeCell ref="H25:L26"/>
  </mergeCells>
  <pageMargins left="0.75" right="0.75" top="1" bottom="1" header="0.5" footer="0.5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selection activeCell="C16" sqref="C16"/>
    </sheetView>
  </sheetViews>
  <sheetFormatPr defaultColWidth="9" defaultRowHeight="13.5"/>
  <cols>
    <col min="1" max="1" width="3.225" style="1" customWidth="1"/>
    <col min="2" max="2" width="14.675" style="4" customWidth="1"/>
    <col min="3" max="3" width="13.75" style="1" customWidth="1"/>
    <col min="4" max="4" width="14.275" style="1" customWidth="1"/>
    <col min="5" max="5" width="22.2666666666667" style="5" customWidth="1"/>
    <col min="6" max="6" width="20.9083333333333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1" width="9.33333333333333" style="1" customWidth="1"/>
    <col min="12" max="12" width="9.66666666666667" style="5" customWidth="1"/>
    <col min="13" max="13" width="16.1083333333333" style="1" customWidth="1"/>
    <col min="14" max="14" width="10.1083333333333" style="1" customWidth="1"/>
    <col min="15" max="15" width="9.10833333333333" style="1" customWidth="1"/>
    <col min="16" max="16" width="34.675" style="1" customWidth="1"/>
    <col min="17" max="17" width="14.8" style="1" customWidth="1"/>
    <col min="18" max="18" width="14.5333333333333" style="1" customWidth="1"/>
    <col min="19" max="19" width="15.75" style="5" customWidth="1"/>
    <col min="20" max="20" width="15.4416666666667" style="1" customWidth="1"/>
    <col min="21" max="16361" width="9" style="1" customWidth="1"/>
  </cols>
  <sheetData>
    <row r="1" s="1" customFormat="1" ht="24.9" customHeight="1" spans="1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1" customFormat="1" ht="27.9" customHeight="1" spans="1:16384">
      <c r="A2" s="7" t="s">
        <v>1</v>
      </c>
      <c r="B2" s="7"/>
      <c r="C2" s="8" t="s">
        <v>2</v>
      </c>
      <c r="D2" s="8"/>
      <c r="E2" s="8"/>
      <c r="F2" s="8"/>
      <c r="G2" s="8"/>
      <c r="H2" s="9" t="s">
        <v>3</v>
      </c>
      <c r="I2" s="9"/>
      <c r="J2" s="8"/>
      <c r="K2" s="8"/>
      <c r="L2" s="8"/>
      <c r="M2" s="8"/>
      <c r="N2" s="53" t="s">
        <v>4</v>
      </c>
      <c r="O2" s="53"/>
      <c r="P2" s="54">
        <v>9830</v>
      </c>
      <c r="Q2" s="58" t="s">
        <v>5</v>
      </c>
      <c r="R2" s="58"/>
      <c r="S2" s="81" t="s">
        <v>6</v>
      </c>
      <c r="T2" s="81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="1" customFormat="1" ht="27.9" customHeight="1" spans="1:16384">
      <c r="A3" s="7" t="s">
        <v>7</v>
      </c>
      <c r="B3" s="7"/>
      <c r="C3" s="10">
        <v>706888</v>
      </c>
      <c r="D3" s="10"/>
      <c r="E3" s="10"/>
      <c r="F3" s="10" t="s">
        <v>8</v>
      </c>
      <c r="G3" s="11">
        <v>43259</v>
      </c>
      <c r="H3" s="7" t="s">
        <v>9</v>
      </c>
      <c r="I3" s="7"/>
      <c r="J3" s="21" t="s">
        <v>63</v>
      </c>
      <c r="K3" s="21"/>
      <c r="L3" s="21"/>
      <c r="M3" s="21"/>
      <c r="N3" s="7" t="s">
        <v>11</v>
      </c>
      <c r="O3" s="7"/>
      <c r="P3" s="21" t="s">
        <v>12</v>
      </c>
      <c r="Q3" s="82" t="s">
        <v>13</v>
      </c>
      <c r="R3" s="82"/>
      <c r="S3" s="83" t="s">
        <v>14</v>
      </c>
      <c r="T3" s="8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="1" customFormat="1" ht="27.9" customHeight="1" spans="1:16384">
      <c r="A4" s="7" t="s">
        <v>15</v>
      </c>
      <c r="B4" s="7"/>
      <c r="C4" s="10">
        <v>610445</v>
      </c>
      <c r="D4" s="10"/>
      <c r="E4" s="10"/>
      <c r="F4" s="10" t="s">
        <v>16</v>
      </c>
      <c r="G4" s="12"/>
      <c r="H4" s="7" t="s">
        <v>17</v>
      </c>
      <c r="I4" s="7"/>
      <c r="J4" s="21"/>
      <c r="K4" s="21"/>
      <c r="L4" s="21"/>
      <c r="M4" s="21"/>
      <c r="N4" s="7" t="s">
        <v>18</v>
      </c>
      <c r="O4" s="7"/>
      <c r="P4" s="55" t="s">
        <v>19</v>
      </c>
      <c r="Q4" s="10" t="s">
        <v>20</v>
      </c>
      <c r="R4" s="55" t="s">
        <v>21</v>
      </c>
      <c r="S4" s="84" t="s">
        <v>22</v>
      </c>
      <c r="T4" s="85" t="s">
        <v>21</v>
      </c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27.9" customHeight="1" spans="1:16384">
      <c r="A5" s="7" t="s">
        <v>23</v>
      </c>
      <c r="B5" s="13" t="s">
        <v>24</v>
      </c>
      <c r="C5" s="14"/>
      <c r="D5" s="14"/>
      <c r="E5" s="14"/>
      <c r="F5" s="15"/>
      <c r="G5" s="16" t="s">
        <v>25</v>
      </c>
      <c r="H5" s="13" t="s">
        <v>24</v>
      </c>
      <c r="I5" s="14"/>
      <c r="J5" s="15"/>
      <c r="K5" s="16" t="s">
        <v>26</v>
      </c>
      <c r="L5" s="13" t="s">
        <v>27</v>
      </c>
      <c r="M5" s="15"/>
      <c r="N5" s="13" t="s">
        <v>28</v>
      </c>
      <c r="O5" s="15"/>
      <c r="P5" s="56" t="s">
        <v>29</v>
      </c>
      <c r="Q5" s="86"/>
      <c r="R5" s="86"/>
      <c r="S5" s="84" t="s">
        <v>30</v>
      </c>
      <c r="T5" s="87" t="s">
        <v>31</v>
      </c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27.9" customHeight="1" spans="1:16384">
      <c r="A6" s="7"/>
      <c r="B6" s="17" t="s">
        <v>32</v>
      </c>
      <c r="C6" s="18"/>
      <c r="D6" s="18"/>
      <c r="E6" s="18"/>
      <c r="F6" s="19"/>
      <c r="G6" s="7"/>
      <c r="H6" s="17" t="s">
        <v>33</v>
      </c>
      <c r="I6" s="18"/>
      <c r="J6" s="19"/>
      <c r="K6" s="7" t="s">
        <v>34</v>
      </c>
      <c r="L6" s="17" t="s">
        <v>35</v>
      </c>
      <c r="M6" s="19"/>
      <c r="N6" s="17" t="s">
        <v>36</v>
      </c>
      <c r="O6" s="19"/>
      <c r="P6" s="57" t="s">
        <v>37</v>
      </c>
      <c r="Q6" s="88"/>
      <c r="R6" s="88"/>
      <c r="S6" s="84"/>
      <c r="T6" s="87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27.9" customHeight="1" spans="1:16384">
      <c r="A7" s="7"/>
      <c r="B7" s="20" t="s">
        <v>38</v>
      </c>
      <c r="C7" s="7" t="s">
        <v>39</v>
      </c>
      <c r="D7" s="7" t="s">
        <v>40</v>
      </c>
      <c r="E7" s="10" t="s">
        <v>41</v>
      </c>
      <c r="F7" s="10" t="s">
        <v>42</v>
      </c>
      <c r="G7" s="20" t="s">
        <v>43</v>
      </c>
      <c r="H7" s="7" t="s">
        <v>44</v>
      </c>
      <c r="I7" s="10" t="s">
        <v>45</v>
      </c>
      <c r="J7" s="10" t="s">
        <v>46</v>
      </c>
      <c r="K7" s="58" t="s">
        <v>45</v>
      </c>
      <c r="L7" s="10" t="s">
        <v>45</v>
      </c>
      <c r="M7" s="7" t="s">
        <v>46</v>
      </c>
      <c r="N7" s="7" t="s">
        <v>45</v>
      </c>
      <c r="O7" s="7" t="s">
        <v>46</v>
      </c>
      <c r="P7" s="10" t="s">
        <v>47</v>
      </c>
      <c r="Q7" s="10" t="s">
        <v>48</v>
      </c>
      <c r="R7" s="10" t="s">
        <v>49</v>
      </c>
      <c r="S7" s="84"/>
      <c r="T7" s="8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2" customFormat="1" ht="27.9" customHeight="1" spans="1:16384">
      <c r="A8" s="21" t="s">
        <v>64</v>
      </c>
      <c r="B8" s="22">
        <v>43282</v>
      </c>
      <c r="C8" s="7"/>
      <c r="D8" s="23">
        <v>4281</v>
      </c>
      <c r="E8" s="24" t="s">
        <v>65</v>
      </c>
      <c r="F8" s="24"/>
      <c r="G8" s="20"/>
      <c r="H8" s="7"/>
      <c r="I8" s="10"/>
      <c r="J8" s="10"/>
      <c r="K8" s="58"/>
      <c r="L8" s="10"/>
      <c r="M8" s="7"/>
      <c r="N8" s="7"/>
      <c r="O8" s="7"/>
      <c r="P8" s="59" t="s">
        <v>66</v>
      </c>
      <c r="Q8" s="85">
        <v>4281</v>
      </c>
      <c r="R8" s="85">
        <v>4281</v>
      </c>
      <c r="S8" s="85">
        <v>4281</v>
      </c>
      <c r="T8" s="87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="2" customFormat="1" ht="27.9" customHeight="1" spans="1:16384">
      <c r="A9" s="7"/>
      <c r="B9" s="22">
        <v>43282</v>
      </c>
      <c r="C9" s="7"/>
      <c r="D9" s="23">
        <v>70000</v>
      </c>
      <c r="E9" s="24" t="s">
        <v>65</v>
      </c>
      <c r="F9" s="24"/>
      <c r="G9" s="20"/>
      <c r="H9" s="7"/>
      <c r="I9" s="10"/>
      <c r="J9" s="10"/>
      <c r="K9" s="58"/>
      <c r="L9" s="10"/>
      <c r="M9" s="7"/>
      <c r="N9" s="7"/>
      <c r="O9" s="7"/>
      <c r="P9" s="59" t="s">
        <v>67</v>
      </c>
      <c r="Q9" s="85"/>
      <c r="R9" s="85">
        <v>70000</v>
      </c>
      <c r="S9" s="85">
        <v>70000</v>
      </c>
      <c r="T9" s="87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="2" customFormat="1" ht="27.9" customHeight="1" spans="1:16384">
      <c r="A10" s="7"/>
      <c r="B10" s="22">
        <v>43344</v>
      </c>
      <c r="C10" s="7"/>
      <c r="D10" s="23">
        <v>31944</v>
      </c>
      <c r="E10" s="24" t="s">
        <v>65</v>
      </c>
      <c r="F10" s="24"/>
      <c r="G10" s="20"/>
      <c r="H10" s="7"/>
      <c r="I10" s="10"/>
      <c r="J10" s="10"/>
      <c r="K10" s="58"/>
      <c r="L10" s="10"/>
      <c r="M10" s="7"/>
      <c r="N10" s="7"/>
      <c r="O10" s="7"/>
      <c r="P10" s="59" t="s">
        <v>68</v>
      </c>
      <c r="Q10" s="85"/>
      <c r="R10" s="85">
        <v>31944</v>
      </c>
      <c r="S10" s="85">
        <v>31944</v>
      </c>
      <c r="T10" s="87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="2" customFormat="1" ht="27.9" customHeight="1" spans="1:16384">
      <c r="A11" s="7"/>
      <c r="B11" s="22">
        <v>43344</v>
      </c>
      <c r="C11" s="7"/>
      <c r="D11" s="23">
        <v>72500</v>
      </c>
      <c r="E11" s="24" t="s">
        <v>65</v>
      </c>
      <c r="F11" s="24"/>
      <c r="G11" s="20"/>
      <c r="H11" s="7"/>
      <c r="I11" s="10"/>
      <c r="J11" s="10"/>
      <c r="K11" s="58"/>
      <c r="L11" s="10"/>
      <c r="M11" s="7"/>
      <c r="N11" s="7"/>
      <c r="O11" s="7"/>
      <c r="P11" s="59" t="s">
        <v>69</v>
      </c>
      <c r="Q11" s="85"/>
      <c r="R11" s="85">
        <v>72500</v>
      </c>
      <c r="S11" s="85">
        <v>72500</v>
      </c>
      <c r="T11" s="87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="3" customFormat="1" ht="36" customHeight="1" spans="1:20">
      <c r="A12" s="21">
        <v>1</v>
      </c>
      <c r="B12" s="22">
        <v>43937</v>
      </c>
      <c r="C12" s="25"/>
      <c r="D12" s="23">
        <v>85000</v>
      </c>
      <c r="E12" s="24" t="s">
        <v>70</v>
      </c>
      <c r="F12" s="26" t="s">
        <v>51</v>
      </c>
      <c r="G12" s="27"/>
      <c r="H12" s="28"/>
      <c r="I12" s="60"/>
      <c r="J12" s="61"/>
      <c r="K12" s="62"/>
      <c r="L12" s="60"/>
      <c r="M12" s="55" t="s">
        <v>71</v>
      </c>
      <c r="N12" s="21"/>
      <c r="O12" s="21"/>
      <c r="P12" s="59" t="s">
        <v>52</v>
      </c>
      <c r="Q12" s="85">
        <v>85000</v>
      </c>
      <c r="R12" s="85">
        <v>85000</v>
      </c>
      <c r="S12" s="85">
        <v>85000</v>
      </c>
      <c r="T12" s="89"/>
    </row>
    <row r="13" s="3" customFormat="1" ht="37" customHeight="1" spans="1:20">
      <c r="A13" s="21">
        <v>2</v>
      </c>
      <c r="B13" s="22">
        <v>43951</v>
      </c>
      <c r="C13" s="25"/>
      <c r="D13" s="23">
        <v>46390.34</v>
      </c>
      <c r="E13" s="24" t="s">
        <v>70</v>
      </c>
      <c r="F13" s="26" t="s">
        <v>51</v>
      </c>
      <c r="G13" s="27"/>
      <c r="H13" s="29"/>
      <c r="I13" s="55"/>
      <c r="J13" s="55"/>
      <c r="K13" s="63"/>
      <c r="L13" s="55"/>
      <c r="M13" s="55" t="s">
        <v>71</v>
      </c>
      <c r="N13" s="21"/>
      <c r="O13" s="21"/>
      <c r="P13" s="59" t="s">
        <v>53</v>
      </c>
      <c r="Q13" s="85">
        <v>46390.34</v>
      </c>
      <c r="R13" s="85">
        <v>46390.34</v>
      </c>
      <c r="S13" s="85">
        <v>46390.34</v>
      </c>
      <c r="T13" s="89"/>
    </row>
    <row r="14" s="3" customFormat="1" ht="38" customHeight="1" spans="1:20">
      <c r="A14" s="21">
        <v>3</v>
      </c>
      <c r="B14" s="30">
        <v>44060</v>
      </c>
      <c r="C14" s="25">
        <v>591272</v>
      </c>
      <c r="D14" s="31"/>
      <c r="E14" s="24" t="s">
        <v>72</v>
      </c>
      <c r="F14" s="26" t="s">
        <v>73</v>
      </c>
      <c r="G14" s="27"/>
      <c r="H14" s="29">
        <v>0.02</v>
      </c>
      <c r="I14" s="55">
        <v>12208.9</v>
      </c>
      <c r="J14" s="55" t="s">
        <v>74</v>
      </c>
      <c r="K14" s="63">
        <v>12564.84</v>
      </c>
      <c r="L14" s="55">
        <v>200</v>
      </c>
      <c r="M14" s="21" t="s">
        <v>75</v>
      </c>
      <c r="N14" s="21"/>
      <c r="O14" s="21"/>
      <c r="P14" s="59" t="s">
        <v>76</v>
      </c>
      <c r="Q14" s="85">
        <v>32983</v>
      </c>
      <c r="R14" s="85">
        <v>32983</v>
      </c>
      <c r="S14" s="85">
        <v>32983</v>
      </c>
      <c r="T14" s="89"/>
    </row>
    <row r="15" s="3" customFormat="1" ht="39" customHeight="1" spans="1:20">
      <c r="A15" s="21"/>
      <c r="B15" s="30"/>
      <c r="C15" s="25"/>
      <c r="D15" s="25">
        <v>-282430.76</v>
      </c>
      <c r="E15" s="24" t="s">
        <v>77</v>
      </c>
      <c r="F15" s="26" t="s">
        <v>78</v>
      </c>
      <c r="G15" s="27"/>
      <c r="H15" s="29"/>
      <c r="I15" s="55"/>
      <c r="J15" s="55"/>
      <c r="K15" s="63"/>
      <c r="L15" s="55">
        <v>600</v>
      </c>
      <c r="M15" s="21" t="s">
        <v>79</v>
      </c>
      <c r="N15" s="21"/>
      <c r="O15" s="21"/>
      <c r="P15" s="64" t="s">
        <v>80</v>
      </c>
      <c r="Q15" s="85">
        <v>14410</v>
      </c>
      <c r="R15" s="90">
        <v>14410</v>
      </c>
      <c r="S15" s="90">
        <v>14410</v>
      </c>
      <c r="T15" s="89"/>
    </row>
    <row r="16" s="3" customFormat="1" ht="41" customHeight="1" spans="1:20">
      <c r="A16" s="21"/>
      <c r="B16" s="30"/>
      <c r="C16" s="25"/>
      <c r="D16" s="31"/>
      <c r="E16" s="24"/>
      <c r="F16" s="26"/>
      <c r="G16" s="27"/>
      <c r="H16" s="29"/>
      <c r="I16" s="55"/>
      <c r="J16" s="55"/>
      <c r="K16" s="63"/>
      <c r="L16" s="55">
        <v>500</v>
      </c>
      <c r="M16" s="21" t="s">
        <v>81</v>
      </c>
      <c r="N16" s="21"/>
      <c r="O16" s="21"/>
      <c r="P16" s="64" t="s">
        <v>82</v>
      </c>
      <c r="Q16" s="85">
        <v>79750</v>
      </c>
      <c r="R16" s="90">
        <v>79750</v>
      </c>
      <c r="S16" s="90">
        <v>79750</v>
      </c>
      <c r="T16" s="89"/>
    </row>
    <row r="17" s="3" customFormat="1" ht="39" customHeight="1" spans="1:20">
      <c r="A17" s="21"/>
      <c r="B17" s="32"/>
      <c r="C17" s="25"/>
      <c r="D17" s="25"/>
      <c r="E17" s="24"/>
      <c r="F17" s="26"/>
      <c r="G17" s="27"/>
      <c r="H17" s="21"/>
      <c r="I17" s="55"/>
      <c r="J17" s="55"/>
      <c r="K17" s="63"/>
      <c r="L17" s="55"/>
      <c r="M17" s="21"/>
      <c r="N17" s="21"/>
      <c r="O17" s="21"/>
      <c r="P17" s="59" t="s">
        <v>83</v>
      </c>
      <c r="Q17" s="85">
        <v>64500</v>
      </c>
      <c r="R17" s="85">
        <v>64500</v>
      </c>
      <c r="S17" s="85">
        <v>64500</v>
      </c>
      <c r="T17" s="89"/>
    </row>
    <row r="18" s="3" customFormat="1" ht="38" customHeight="1" spans="1:20">
      <c r="A18" s="21"/>
      <c r="B18" s="32"/>
      <c r="C18" s="25"/>
      <c r="D18" s="25"/>
      <c r="E18" s="24"/>
      <c r="F18" s="26"/>
      <c r="G18" s="27"/>
      <c r="H18" s="21"/>
      <c r="I18" s="55"/>
      <c r="J18" s="55"/>
      <c r="K18" s="63"/>
      <c r="L18" s="55"/>
      <c r="M18" s="21"/>
      <c r="N18" s="21"/>
      <c r="O18" s="21"/>
      <c r="P18" s="59" t="s">
        <v>84</v>
      </c>
      <c r="Q18" s="85"/>
      <c r="R18" s="85">
        <v>10400</v>
      </c>
      <c r="S18" s="85">
        <v>10400</v>
      </c>
      <c r="T18" s="89"/>
    </row>
    <row r="19" s="3" customFormat="1" ht="41" customHeight="1" spans="1:20">
      <c r="A19" s="21"/>
      <c r="B19" s="32"/>
      <c r="C19" s="25"/>
      <c r="D19" s="25"/>
      <c r="E19" s="24"/>
      <c r="F19" s="26"/>
      <c r="G19" s="27"/>
      <c r="H19" s="21"/>
      <c r="I19" s="55"/>
      <c r="J19" s="55"/>
      <c r="K19" s="63"/>
      <c r="L19" s="55"/>
      <c r="M19" s="21"/>
      <c r="N19" s="21"/>
      <c r="O19" s="21"/>
      <c r="P19" s="59" t="s">
        <v>85</v>
      </c>
      <c r="Q19" s="85">
        <v>26550</v>
      </c>
      <c r="R19" s="85">
        <v>26550</v>
      </c>
      <c r="S19" s="85">
        <v>26550</v>
      </c>
      <c r="T19" s="89"/>
    </row>
    <row r="20" s="3" customFormat="1" ht="40" customHeight="1" spans="1:20">
      <c r="A20" s="21"/>
      <c r="B20" s="32"/>
      <c r="C20" s="25"/>
      <c r="D20" s="25"/>
      <c r="E20" s="24"/>
      <c r="F20" s="26"/>
      <c r="G20" s="27"/>
      <c r="H20" s="21"/>
      <c r="I20" s="55"/>
      <c r="J20" s="55"/>
      <c r="K20" s="63"/>
      <c r="L20" s="55"/>
      <c r="M20" s="21"/>
      <c r="N20" s="21"/>
      <c r="O20" s="21"/>
      <c r="P20" s="59" t="s">
        <v>86</v>
      </c>
      <c r="Q20" s="85">
        <v>23320</v>
      </c>
      <c r="R20" s="85">
        <v>23320</v>
      </c>
      <c r="S20" s="85">
        <v>23320</v>
      </c>
      <c r="T20" s="89"/>
    </row>
    <row r="21" s="3" customFormat="1" ht="41" customHeight="1" spans="1:20">
      <c r="A21" s="21"/>
      <c r="B21" s="33"/>
      <c r="C21" s="25"/>
      <c r="D21" s="34"/>
      <c r="E21" s="35"/>
      <c r="F21" s="35"/>
      <c r="G21" s="27"/>
      <c r="H21" s="21"/>
      <c r="I21" s="55"/>
      <c r="J21" s="55"/>
      <c r="K21" s="63"/>
      <c r="L21" s="55"/>
      <c r="M21" s="21"/>
      <c r="N21" s="21"/>
      <c r="O21" s="21"/>
      <c r="P21" s="59" t="s">
        <v>87</v>
      </c>
      <c r="Q21" s="85">
        <v>30854.5</v>
      </c>
      <c r="R21" s="85">
        <v>30854.5</v>
      </c>
      <c r="S21" s="85">
        <v>30854.5</v>
      </c>
      <c r="T21" s="89"/>
    </row>
    <row r="22" s="3" customFormat="1" ht="24" customHeight="1" spans="1:20">
      <c r="A22" s="36">
        <v>4</v>
      </c>
      <c r="B22" s="37">
        <v>44232</v>
      </c>
      <c r="C22" s="38">
        <v>18314</v>
      </c>
      <c r="D22" s="39">
        <v>-18253.92</v>
      </c>
      <c r="E22" s="40" t="s">
        <v>19</v>
      </c>
      <c r="F22" s="41"/>
      <c r="G22" s="42"/>
      <c r="H22" s="36"/>
      <c r="I22" s="65">
        <v>0</v>
      </c>
      <c r="J22" s="65"/>
      <c r="K22" s="66">
        <v>10.08</v>
      </c>
      <c r="L22" s="65">
        <v>50</v>
      </c>
      <c r="M22" s="36" t="s">
        <v>79</v>
      </c>
      <c r="N22" s="36"/>
      <c r="O22" s="36"/>
      <c r="P22" s="67"/>
      <c r="Q22" s="91"/>
      <c r="R22" s="91"/>
      <c r="S22" s="91"/>
      <c r="T22" s="92"/>
    </row>
    <row r="23" s="1" customFormat="1" ht="24" customHeight="1" spans="1:16384">
      <c r="A23" s="36"/>
      <c r="B23" s="43"/>
      <c r="C23" s="38"/>
      <c r="D23" s="38"/>
      <c r="E23" s="40"/>
      <c r="F23" s="41"/>
      <c r="G23" s="44"/>
      <c r="H23" s="45"/>
      <c r="I23" s="44"/>
      <c r="J23" s="68"/>
      <c r="K23" s="69" t="s">
        <v>89</v>
      </c>
      <c r="L23" s="44"/>
      <c r="M23" s="65"/>
      <c r="N23" s="70"/>
      <c r="O23" s="71"/>
      <c r="P23" s="72"/>
      <c r="Q23" s="91"/>
      <c r="R23" s="93"/>
      <c r="S23" s="93"/>
      <c r="T23" s="69"/>
      <c r="XEH23"/>
      <c r="XEI23"/>
      <c r="XEJ23"/>
      <c r="XEK23"/>
      <c r="XEL23"/>
      <c r="XEM23"/>
      <c r="XEN23"/>
      <c r="XEO23"/>
      <c r="XEP23"/>
      <c r="XEQ23"/>
      <c r="XER23"/>
      <c r="XES23"/>
      <c r="XET23"/>
      <c r="XEU23"/>
      <c r="XEV23"/>
      <c r="XEW23"/>
      <c r="XEX23"/>
      <c r="XEY23"/>
      <c r="XEZ23"/>
      <c r="XFA23"/>
      <c r="XFB23"/>
      <c r="XFC23"/>
      <c r="XFD23"/>
    </row>
    <row r="24" s="1" customFormat="1" ht="30" customHeight="1" spans="1:16384">
      <c r="A24" s="7" t="s">
        <v>54</v>
      </c>
      <c r="B24" s="7"/>
      <c r="C24" s="46">
        <f>SUM(C12:C23)</f>
        <v>609586</v>
      </c>
      <c r="D24" s="46">
        <f>SUM(D8:D23)</f>
        <v>9430.65999999996</v>
      </c>
      <c r="E24" s="46" t="s">
        <v>55</v>
      </c>
      <c r="F24" s="46" t="s">
        <v>55</v>
      </c>
      <c r="G24" s="46" t="s">
        <v>55</v>
      </c>
      <c r="H24" s="46" t="s">
        <v>55</v>
      </c>
      <c r="I24" s="46">
        <f t="shared" ref="I24:L24" si="0">SUM(I12:I23)</f>
        <v>12208.9</v>
      </c>
      <c r="J24" s="46" t="s">
        <v>55</v>
      </c>
      <c r="K24" s="46">
        <f t="shared" si="0"/>
        <v>12574.92</v>
      </c>
      <c r="L24" s="46">
        <f t="shared" si="0"/>
        <v>1350</v>
      </c>
      <c r="M24" s="46" t="s">
        <v>55</v>
      </c>
      <c r="N24" s="46">
        <f>SUM(N12:N23)</f>
        <v>0</v>
      </c>
      <c r="O24" s="46" t="s">
        <v>55</v>
      </c>
      <c r="P24" s="46" t="s">
        <v>55</v>
      </c>
      <c r="Q24" s="94"/>
      <c r="R24" s="94"/>
      <c r="S24" s="46">
        <f>SUM(S8:S23)</f>
        <v>592882.84</v>
      </c>
      <c r="T24" s="95">
        <f>C24+D24-I24-K24-L24-N24-S24</f>
        <v>0</v>
      </c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s="1" customFormat="1" ht="30" customHeight="1" spans="1:16384">
      <c r="A25" s="47" t="s">
        <v>56</v>
      </c>
      <c r="B25" s="47"/>
      <c r="C25" s="47" t="s">
        <v>57</v>
      </c>
      <c r="D25" s="47"/>
      <c r="E25" s="47"/>
      <c r="F25" s="48">
        <f>N25</f>
        <v>18253.92</v>
      </c>
      <c r="G25" s="49"/>
      <c r="H25" s="50" t="s">
        <v>58</v>
      </c>
      <c r="I25" s="73"/>
      <c r="J25" s="73"/>
      <c r="K25" s="73"/>
      <c r="L25" s="74"/>
      <c r="M25" s="47" t="s">
        <v>59</v>
      </c>
      <c r="N25" s="75">
        <v>18253.92</v>
      </c>
      <c r="O25" s="76"/>
      <c r="P25" s="76"/>
      <c r="Q25" s="76"/>
      <c r="R25" s="76"/>
      <c r="S25" s="76"/>
      <c r="T25" s="96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s="1" customFormat="1" ht="30" customHeight="1" spans="1:16384">
      <c r="A26" s="47"/>
      <c r="B26" s="47"/>
      <c r="C26" s="47" t="s">
        <v>60</v>
      </c>
      <c r="D26" s="47"/>
      <c r="E26" s="47"/>
      <c r="F26" s="48">
        <v>0</v>
      </c>
      <c r="G26" s="49"/>
      <c r="H26" s="51"/>
      <c r="I26" s="77"/>
      <c r="J26" s="77"/>
      <c r="K26" s="77"/>
      <c r="L26" s="78"/>
      <c r="M26" s="47" t="s">
        <v>61</v>
      </c>
      <c r="N26" s="79">
        <f>N25</f>
        <v>18253.92</v>
      </c>
      <c r="O26" s="80"/>
      <c r="P26" s="80"/>
      <c r="Q26" s="80"/>
      <c r="R26" s="80"/>
      <c r="S26" s="80"/>
      <c r="T26" s="97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s="1" customFormat="1" spans="2:16384">
      <c r="B27" s="4"/>
      <c r="E27" s="5"/>
      <c r="F27" s="5"/>
      <c r="G27" s="5"/>
      <c r="I27" s="5"/>
      <c r="J27" s="5"/>
      <c r="L27" s="5"/>
      <c r="S27" s="5"/>
      <c r="XEH27"/>
      <c r="XEI27"/>
      <c r="XEJ27"/>
      <c r="XEK27"/>
      <c r="XEL27"/>
      <c r="XEM27"/>
      <c r="XEN27"/>
      <c r="XEO27"/>
      <c r="XEP27"/>
      <c r="XEQ27"/>
      <c r="XER27"/>
      <c r="XES27"/>
      <c r="XET27"/>
      <c r="XEU27"/>
      <c r="XEV27"/>
      <c r="XEW27"/>
      <c r="XEX27"/>
      <c r="XEY27"/>
      <c r="XEZ27"/>
      <c r="XFA27"/>
      <c r="XFB27"/>
      <c r="XFC27"/>
      <c r="XFD27"/>
    </row>
    <row r="28" s="1" customFormat="1" spans="2:16384">
      <c r="B28" s="4"/>
      <c r="E28" s="5"/>
      <c r="F28" s="5"/>
      <c r="G28" s="5"/>
      <c r="I28" s="5">
        <f>C24/C4</f>
        <v>0.998592829820868</v>
      </c>
      <c r="J28" s="5"/>
      <c r="L28" s="5"/>
      <c r="S28" s="5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  <c r="XEY28"/>
      <c r="XEZ28"/>
      <c r="XFA28"/>
      <c r="XFB28"/>
      <c r="XFC28"/>
      <c r="XFD28"/>
    </row>
    <row r="29" s="1" customFormat="1" spans="2:16384">
      <c r="B29" s="4"/>
      <c r="E29" s="5"/>
      <c r="F29" s="5"/>
      <c r="G29" s="5"/>
      <c r="I29" s="5"/>
      <c r="J29" s="5"/>
      <c r="L29" s="5"/>
      <c r="S29" s="5"/>
      <c r="XEH29"/>
      <c r="XEI29"/>
      <c r="XEJ29"/>
      <c r="XEK29"/>
      <c r="XEL29"/>
      <c r="XEM29"/>
      <c r="XEN29"/>
      <c r="XEO29"/>
      <c r="XEP29"/>
      <c r="XEQ29"/>
      <c r="XER29"/>
      <c r="XES29"/>
      <c r="XET29"/>
      <c r="XEU29"/>
      <c r="XEV29"/>
      <c r="XEW29"/>
      <c r="XEX29"/>
      <c r="XEY29"/>
      <c r="XEZ29"/>
      <c r="XFA29"/>
      <c r="XFB29"/>
      <c r="XFC29"/>
      <c r="XFD29"/>
    </row>
    <row r="30" s="1" customFormat="1" spans="2:16384">
      <c r="B30" s="4"/>
      <c r="E30" s="5"/>
      <c r="F30" s="5"/>
      <c r="G30" s="5"/>
      <c r="I30" s="5"/>
      <c r="J30" s="5"/>
      <c r="L30" s="5"/>
      <c r="S30" s="5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  <c r="XEV30"/>
      <c r="XEW30"/>
      <c r="XEX30"/>
      <c r="XEY30"/>
      <c r="XEZ30"/>
      <c r="XFA30"/>
      <c r="XFB30"/>
      <c r="XFC30"/>
      <c r="XFD30"/>
    </row>
    <row r="31" s="1" customFormat="1" spans="2:16384">
      <c r="B31" s="4"/>
      <c r="E31" s="5"/>
      <c r="F31" s="5"/>
      <c r="G31" s="5"/>
      <c r="I31" s="5"/>
      <c r="J31" s="5"/>
      <c r="L31" s="5"/>
      <c r="S31" s="5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  <c r="XEZ31"/>
      <c r="XFA31"/>
      <c r="XFB31"/>
      <c r="XFC31"/>
      <c r="XFD31"/>
    </row>
    <row r="32" s="1" customFormat="1" spans="2:16384">
      <c r="B32" s="52"/>
      <c r="E32" s="5"/>
      <c r="F32" s="5"/>
      <c r="G32" s="5"/>
      <c r="I32" s="5"/>
      <c r="J32" s="5"/>
      <c r="L32" s="5"/>
      <c r="S32" s="5"/>
      <c r="XEH32"/>
      <c r="XEI32"/>
      <c r="XEJ32"/>
      <c r="XEK32"/>
      <c r="XEL32"/>
      <c r="XEM32"/>
      <c r="XEN32"/>
      <c r="XEO32"/>
      <c r="XEP32"/>
      <c r="XEQ32"/>
      <c r="XER32"/>
      <c r="XES32"/>
      <c r="XET32"/>
      <c r="XEU32"/>
      <c r="XEV32"/>
      <c r="XEW32"/>
      <c r="XEX32"/>
      <c r="XEY32"/>
      <c r="XEZ32"/>
      <c r="XFA32"/>
      <c r="XFB32"/>
      <c r="XFC32"/>
      <c r="XFD32"/>
    </row>
  </sheetData>
  <mergeCells count="4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4:B24"/>
    <mergeCell ref="C25:E25"/>
    <mergeCell ref="F25:G25"/>
    <mergeCell ref="N25:T25"/>
    <mergeCell ref="C26:E26"/>
    <mergeCell ref="F26:G26"/>
    <mergeCell ref="N26:T26"/>
    <mergeCell ref="A5:A7"/>
    <mergeCell ref="S5:S7"/>
    <mergeCell ref="T5:T7"/>
    <mergeCell ref="A25:B26"/>
    <mergeCell ref="H25:L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第1次</vt:lpstr>
      <vt:lpstr>1-1</vt:lpstr>
      <vt:lpstr>第二次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2017-01-10T04:48:00Z</dcterms:created>
  <dcterms:modified xsi:type="dcterms:W3CDTF">2021-06-15T01:11:05Z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CD1DEF67BA3142CB88A0A747BA04539E</vt:lpwstr>
  </property>
</Properties>
</file>