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<sst xmlns="http://schemas.openxmlformats.org/spreadsheetml/2006/main" count="59" uniqueCount="49">
  <si>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 xml:space="preserve"> 合作工程款支付证书</t>
  </si>
  <si>
    <t>工程名称</t>
  </si>
  <si>
    <t>铜陵市长江西路、金岭路、白云路及隆门路道路交通标志标线工程</t>
  </si>
  <si>
    <t>否</t>
  </si>
  <si>
    <t>营改增  项目</t>
  </si>
  <si>
    <t>档案编号</t>
  </si>
  <si>
    <t>合同金额</t>
  </si>
  <si>
    <t>签订日期</t>
  </si>
  <si>
    <t>2013.12.25</t>
  </si>
  <si>
    <t>合作单位</t>
  </si>
  <si>
    <t>胡煦林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</si>
  <si>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</si>
  <si>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</si>
  <si>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</si>
  <si>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</si>
  <si>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</si>
  <si>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</si>
  <si>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</si>
  <si>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</si>
  <si>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</si>
  <si>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</si>
  <si>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</si>
  <si>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</si>
  <si>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</si>
  <si>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</si>
  <si>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</si>
  <si>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</si>
  <si>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</si>
  <si>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16.2.4</t>
  </si>
  <si>
    <t>/</t>
  </si>
  <si>
    <t>本次</t>
  </si>
  <si>
    <t>18.4.26</t>
  </si>
  <si>
    <t>中</t>
  </si>
  <si>
    <t>18.3.29</t>
  </si>
  <si>
    <t>合计</t>
  </si>
  <si>
    <t>-</t>
  </si>
  <si>
    <t>本次支付  金额</t>
  </si>
  <si>
    <t>小写</t>
  </si>
  <si>
    <t>支付账号</t>
  </si>
  <si>
    <t>铜陵市中通交通设施工程有限责任公司</t>
  </si>
  <si>
    <t>大写</t>
  </si>
  <si>
    <t>徽商银行铜陵开发区支行 1990901021000231571</t>
  </si>
  <si>
    <t>申请部门
意见</t>
  </si>
  <si>
    <t>中标通知书，合同 资料齐全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</si>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</sst>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[DBNum2][$-804]General"/>
    <numFmt numFmtId="179" formatCode="0_);[Red]\(0\)"/>
    <numFmt numFmtId="180" formatCode="000000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77" fontId="1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shrinkToFit="1"/>
    </xf>
    <xf numFmtId="57" fontId="1" fillId="0" borderId="2" xfId="49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4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right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14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177" fontId="1" fillId="0" borderId="1" xfId="49" applyNumberFormat="1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4" xfId="49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9" fontId="1" fillId="0" borderId="1" xfId="49" applyNumberFormat="1" applyFont="1" applyFill="1" applyBorder="1" applyAlignment="1">
      <alignment horizontal="center" vertical="center" wrapText="1"/>
    </xf>
    <xf numFmtId="177" fontId="1" fillId="3" borderId="1" xfId="49" applyNumberFormat="1" applyFont="1" applyFill="1" applyBorder="1" applyAlignment="1">
      <alignment horizontal="right" vertical="center" wrapText="1"/>
    </xf>
    <xf numFmtId="9" fontId="1" fillId="0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left" vertical="top" wrapText="1"/>
    </xf>
    <xf numFmtId="9" fontId="1" fillId="2" borderId="1" xfId="3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left" vertical="top" wrapText="1"/>
    </xf>
    <xf numFmtId="177" fontId="4" fillId="0" borderId="0" xfId="49" applyNumberFormat="1" applyFont="1" applyFill="1" applyBorder="1" applyAlignment="1">
      <alignment horizontal="center" vertical="center" wrapText="1"/>
    </xf>
    <xf numFmtId="180" fontId="1" fillId="0" borderId="1" xfId="49" applyNumberFormat="1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5"/>
  <sheetViews>
    <sheetView tabSelected="1" topLeftCell="A13" workbookViewId="0">
      <selection activeCell="D11" sqref="D11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0.875" style="3" customWidth="1"/>
    <col min="5" max="5" width="6.625" style="2" customWidth="1"/>
    <col min="6" max="6" width="11" style="3" customWidth="1"/>
    <col min="7" max="7" width="9.25" style="3" customWidth="1"/>
    <col min="8" max="8" width="5.375" style="1" customWidth="1"/>
    <col min="9" max="9" width="10.125" style="3" customWidth="1"/>
    <col min="10" max="10" width="5" style="1" customWidth="1"/>
    <col min="11" max="11" width="7.25" style="3" customWidth="1"/>
    <col min="12" max="12" width="9" style="3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6.1" customHeight="1" spans="1:15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16" t="s">
        <v>3</v>
      </c>
      <c r="K2" s="5" t="s">
        <v>4</v>
      </c>
      <c r="L2" s="5" t="s">
        <v>5</v>
      </c>
      <c r="M2" s="5"/>
      <c r="N2" s="32"/>
      <c r="O2" s="33"/>
    </row>
    <row r="3" ht="26.1" customHeight="1" spans="1:15">
      <c r="A3" s="5" t="s">
        <v>6</v>
      </c>
      <c r="B3" s="5"/>
      <c r="C3" s="8">
        <v>1587586.33</v>
      </c>
      <c r="D3" s="9"/>
      <c r="E3" s="9"/>
      <c r="F3" s="10"/>
      <c r="G3" s="11" t="s">
        <v>7</v>
      </c>
      <c r="H3" s="12" t="s">
        <v>8</v>
      </c>
      <c r="I3" s="34"/>
      <c r="J3" s="34"/>
      <c r="K3" s="35"/>
      <c r="L3" s="5" t="s">
        <v>9</v>
      </c>
      <c r="M3" s="5"/>
      <c r="N3" s="26" t="s">
        <v>10</v>
      </c>
      <c r="O3" s="36"/>
    </row>
    <row r="4" ht="23.25" customHeight="1" spans="1:15">
      <c r="A4" s="5" t="s">
        <v>11</v>
      </c>
      <c r="B4" s="5"/>
      <c r="C4" s="8"/>
      <c r="D4" s="9"/>
      <c r="E4" s="9"/>
      <c r="F4" s="10"/>
      <c r="G4" s="11" t="s">
        <v>12</v>
      </c>
      <c r="H4" s="13"/>
      <c r="I4" s="37"/>
      <c r="J4" s="37"/>
      <c r="K4" s="38"/>
      <c r="L4" s="5" t="s">
        <v>13</v>
      </c>
      <c r="M4" s="5"/>
      <c r="N4" s="39">
        <v>9713</v>
      </c>
      <c r="O4" s="36"/>
    </row>
    <row r="5" ht="26.1" customHeight="1" spans="1:15">
      <c r="A5" s="5" t="s">
        <v>14</v>
      </c>
      <c r="B5" s="5" t="s">
        <v>15</v>
      </c>
      <c r="C5" s="5"/>
      <c r="D5" s="5"/>
      <c r="E5" s="5" t="s">
        <v>16</v>
      </c>
      <c r="F5" s="5"/>
      <c r="G5" s="14" t="s">
        <v>17</v>
      </c>
      <c r="H5" s="5" t="s">
        <v>18</v>
      </c>
      <c r="I5" s="5"/>
      <c r="J5" s="5" t="s">
        <v>19</v>
      </c>
      <c r="K5" s="5"/>
      <c r="L5" s="5" t="s">
        <v>20</v>
      </c>
      <c r="M5" s="5"/>
      <c r="N5" s="14" t="s">
        <v>21</v>
      </c>
      <c r="O5" s="36"/>
    </row>
    <row r="6" ht="26.1" customHeight="1" spans="1:15">
      <c r="A6" s="5"/>
      <c r="B6" s="15" t="s">
        <v>22</v>
      </c>
      <c r="C6" s="5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5" t="s">
        <v>25</v>
      </c>
      <c r="I6" s="14" t="s">
        <v>24</v>
      </c>
      <c r="J6" s="5" t="s">
        <v>26</v>
      </c>
      <c r="K6" s="14" t="s">
        <v>24</v>
      </c>
      <c r="L6" s="14" t="s">
        <v>24</v>
      </c>
      <c r="M6" s="5" t="s">
        <v>27</v>
      </c>
      <c r="N6" s="14"/>
      <c r="O6" s="36"/>
    </row>
    <row r="7" ht="30" customHeight="1" spans="1:15">
      <c r="A7" s="16">
        <v>1</v>
      </c>
      <c r="B7" s="17" t="s">
        <v>28</v>
      </c>
      <c r="C7" s="18"/>
      <c r="D7" s="19">
        <v>334425</v>
      </c>
      <c r="E7" s="17"/>
      <c r="F7" s="19">
        <v>334425</v>
      </c>
      <c r="G7" s="19" t="s">
        <v>29</v>
      </c>
      <c r="H7" s="20">
        <v>0</v>
      </c>
      <c r="I7" s="40">
        <v>34425</v>
      </c>
      <c r="J7" s="41">
        <v>0</v>
      </c>
      <c r="K7" s="40">
        <f>ROUNDUP(F7/1.03*J7,2)</f>
        <v>0</v>
      </c>
      <c r="L7" s="19"/>
      <c r="M7" s="42"/>
      <c r="N7" s="40">
        <f>ROUNDUP(D7-I7-K7-L7,2)</f>
        <v>300000</v>
      </c>
      <c r="O7" s="36"/>
    </row>
    <row r="8" ht="16.5" customHeight="1" spans="1:15">
      <c r="A8" s="21"/>
      <c r="B8" s="22" t="s">
        <v>30</v>
      </c>
      <c r="C8" s="23"/>
      <c r="D8" s="24"/>
      <c r="E8" s="22"/>
      <c r="F8" s="24"/>
      <c r="G8" s="24"/>
      <c r="H8" s="25"/>
      <c r="I8" s="24"/>
      <c r="J8" s="43"/>
      <c r="K8" s="24"/>
      <c r="L8" s="24"/>
      <c r="M8" s="44"/>
      <c r="N8" s="24"/>
      <c r="O8" s="36"/>
    </row>
    <row r="9" ht="30" customHeight="1" spans="1:15">
      <c r="A9" s="16">
        <v>2</v>
      </c>
      <c r="B9" s="17" t="s">
        <v>31</v>
      </c>
      <c r="C9" s="18" t="s">
        <v>32</v>
      </c>
      <c r="D9" s="19">
        <v>96000</v>
      </c>
      <c r="E9" s="17" t="s">
        <v>33</v>
      </c>
      <c r="F9" s="19">
        <v>96000</v>
      </c>
      <c r="G9" s="19">
        <v>94080</v>
      </c>
      <c r="H9" s="20">
        <v>0.02</v>
      </c>
      <c r="I9" s="40">
        <f>ROUNDUP(D9*H9,2)</f>
        <v>1920</v>
      </c>
      <c r="J9" s="41">
        <v>0</v>
      </c>
      <c r="K9" s="40">
        <f>ROUNDUP(F9/1.03*J9,2)</f>
        <v>0</v>
      </c>
      <c r="L9" s="19"/>
      <c r="M9" s="42"/>
      <c r="N9" s="40">
        <f>ROUNDUP(D9-I9-K9-L9,2)</f>
        <v>94080</v>
      </c>
      <c r="O9" s="36"/>
    </row>
    <row r="10" ht="30" customHeight="1" spans="1:15">
      <c r="A10" s="16">
        <v>3</v>
      </c>
      <c r="B10" s="17"/>
      <c r="C10" s="18"/>
      <c r="D10" s="19"/>
      <c r="E10" s="17"/>
      <c r="F10" s="19"/>
      <c r="G10" s="19"/>
      <c r="H10" s="20"/>
      <c r="I10" s="40"/>
      <c r="J10" s="41"/>
      <c r="K10" s="40"/>
      <c r="L10" s="19"/>
      <c r="M10" s="42"/>
      <c r="N10" s="40"/>
      <c r="O10" s="36"/>
    </row>
    <row r="11" ht="30" customHeight="1" spans="1:15">
      <c r="A11" s="16">
        <v>4</v>
      </c>
      <c r="B11" s="17"/>
      <c r="C11" s="18"/>
      <c r="D11" s="19"/>
      <c r="E11" s="17"/>
      <c r="F11" s="19"/>
      <c r="G11" s="19"/>
      <c r="H11" s="20"/>
      <c r="I11" s="40"/>
      <c r="J11" s="41"/>
      <c r="K11" s="40"/>
      <c r="L11" s="19"/>
      <c r="M11" s="42"/>
      <c r="N11" s="40"/>
      <c r="O11" s="36"/>
    </row>
    <row r="12" ht="30" customHeight="1" spans="1:15">
      <c r="A12" s="16">
        <v>5</v>
      </c>
      <c r="B12" s="17"/>
      <c r="C12" s="18"/>
      <c r="D12" s="19"/>
      <c r="E12" s="17"/>
      <c r="F12" s="19"/>
      <c r="G12" s="19"/>
      <c r="H12" s="26"/>
      <c r="I12" s="40"/>
      <c r="J12" s="16"/>
      <c r="K12" s="40"/>
      <c r="L12" s="19"/>
      <c r="M12" s="26"/>
      <c r="N12" s="40"/>
      <c r="O12" s="36"/>
    </row>
    <row r="13" ht="30" customHeight="1" spans="1:15">
      <c r="A13" s="16">
        <v>6</v>
      </c>
      <c r="B13" s="17"/>
      <c r="C13" s="18"/>
      <c r="D13" s="19"/>
      <c r="E13" s="17"/>
      <c r="F13" s="19"/>
      <c r="G13" s="19"/>
      <c r="H13" s="26"/>
      <c r="I13" s="40"/>
      <c r="J13" s="16"/>
      <c r="K13" s="40"/>
      <c r="L13" s="19"/>
      <c r="M13" s="26"/>
      <c r="N13" s="40"/>
      <c r="O13" s="36"/>
    </row>
    <row r="14" ht="30" customHeight="1" spans="1:15">
      <c r="A14" s="16">
        <v>7</v>
      </c>
      <c r="B14" s="17"/>
      <c r="C14" s="18"/>
      <c r="D14" s="19"/>
      <c r="E14" s="17"/>
      <c r="F14" s="19"/>
      <c r="G14" s="19"/>
      <c r="H14" s="26"/>
      <c r="I14" s="40"/>
      <c r="J14" s="16"/>
      <c r="K14" s="40"/>
      <c r="L14" s="19"/>
      <c r="M14" s="26"/>
      <c r="N14" s="40"/>
      <c r="O14" s="36"/>
    </row>
    <row r="15" ht="30" customHeight="1" spans="1:15">
      <c r="A15" s="16">
        <v>8</v>
      </c>
      <c r="B15" s="17"/>
      <c r="C15" s="18"/>
      <c r="D15" s="19"/>
      <c r="E15" s="17"/>
      <c r="F15" s="19"/>
      <c r="G15" s="19"/>
      <c r="H15" s="26"/>
      <c r="I15" s="40"/>
      <c r="J15" s="16"/>
      <c r="K15" s="40"/>
      <c r="L15" s="19"/>
      <c r="M15" s="26"/>
      <c r="N15" s="40"/>
      <c r="O15" s="36"/>
    </row>
    <row r="16" ht="30" customHeight="1" spans="1:15">
      <c r="A16" s="16">
        <v>9</v>
      </c>
      <c r="B16" s="17"/>
      <c r="C16" s="18"/>
      <c r="D16" s="19"/>
      <c r="E16" s="17"/>
      <c r="F16" s="19"/>
      <c r="G16" s="19"/>
      <c r="H16" s="26"/>
      <c r="I16" s="40"/>
      <c r="J16" s="16"/>
      <c r="K16" s="40"/>
      <c r="L16" s="19"/>
      <c r="M16" s="26"/>
      <c r="N16" s="40"/>
      <c r="O16" s="36"/>
    </row>
    <row r="17" ht="26.1" customHeight="1" spans="1:15">
      <c r="A17" s="5" t="s">
        <v>34</v>
      </c>
      <c r="B17" s="5"/>
      <c r="C17" s="27" t="s">
        <v>35</v>
      </c>
      <c r="D17" s="28">
        <f>SUM(D7:D16)</f>
        <v>430425</v>
      </c>
      <c r="E17" s="27" t="s">
        <v>35</v>
      </c>
      <c r="F17" s="28">
        <f>SUM(F7:F16)</f>
        <v>430425</v>
      </c>
      <c r="G17" s="28">
        <f>SUM(G7:G16)</f>
        <v>94080</v>
      </c>
      <c r="H17" s="27" t="s">
        <v>35</v>
      </c>
      <c r="I17" s="28">
        <f>SUM(I7:I16)</f>
        <v>36345</v>
      </c>
      <c r="J17" s="27" t="s">
        <v>35</v>
      </c>
      <c r="K17" s="28">
        <f>SUM(K7:K16)</f>
        <v>0</v>
      </c>
      <c r="L17" s="28">
        <f>SUM(L7:L16)</f>
        <v>0</v>
      </c>
      <c r="M17" s="27" t="s">
        <v>35</v>
      </c>
      <c r="N17" s="28">
        <f>SUM(N7:N16)</f>
        <v>394080</v>
      </c>
      <c r="O17" s="45"/>
    </row>
    <row r="18" ht="26.1" customHeight="1" spans="1:15">
      <c r="A18" s="5" t="s">
        <v>36</v>
      </c>
      <c r="B18" s="5"/>
      <c r="C18" s="5" t="s">
        <v>37</v>
      </c>
      <c r="D18" s="26">
        <f>N9</f>
        <v>94080</v>
      </c>
      <c r="E18" s="26"/>
      <c r="F18" s="26"/>
      <c r="G18" s="26"/>
      <c r="H18" s="14" t="s">
        <v>38</v>
      </c>
      <c r="I18" s="14"/>
      <c r="J18" s="46" t="s">
        <v>39</v>
      </c>
      <c r="K18" s="46"/>
      <c r="L18" s="46"/>
      <c r="M18" s="46"/>
      <c r="N18" s="46"/>
      <c r="O18" s="36"/>
    </row>
    <row r="19" ht="26.1" customHeight="1" spans="1:15">
      <c r="A19" s="5"/>
      <c r="B19" s="5"/>
      <c r="C19" s="5" t="s">
        <v>40</v>
      </c>
      <c r="D19" s="29" t="str">
        <f>SUBSTITUTE(SUBSTITUTE(TEXT(INT(D18),"[DBNum2][$-804]G/通用格式元"&amp;IF(INT(D18)=D18,"整",""))&amp;TEXT(MID(D18,FIND(".",D18&amp;".0")+1,1),"[DBNum2][$-804]G/通用格式角")&amp;TEXT(MID(D18,FIND(".",D18&amp;".0")+2,1),"[DBNum2][$-804]G/通用格式分"),"零角","零"),"零分","")</f>
        <v>玖万肆仟零捌拾元整</v>
      </c>
      <c r="E19" s="29"/>
      <c r="F19" s="29"/>
      <c r="G19" s="29"/>
      <c r="H19" s="14"/>
      <c r="I19" s="14"/>
      <c r="J19" s="16" t="s">
        <v>41</v>
      </c>
      <c r="K19" s="16"/>
      <c r="L19" s="16"/>
      <c r="M19" s="16"/>
      <c r="N19" s="16"/>
      <c r="O19" s="36"/>
    </row>
    <row r="20" ht="39.95" customHeight="1" spans="1:15">
      <c r="A20" s="5" t="s">
        <v>42</v>
      </c>
      <c r="B20" s="5"/>
      <c r="C20" s="30" t="s">
        <v>43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47"/>
      <c r="O20" s="36"/>
    </row>
    <row r="21" ht="39.95" customHeight="1" spans="1:15">
      <c r="A21" s="5" t="s">
        <v>44</v>
      </c>
      <c r="B21" s="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6"/>
    </row>
    <row r="22" ht="39.95" customHeight="1" spans="1:15">
      <c r="A22" s="5" t="s">
        <v>45</v>
      </c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6"/>
    </row>
    <row r="23" ht="39.95" customHeight="1" spans="1:15">
      <c r="A23" s="5" t="s">
        <v>46</v>
      </c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6"/>
    </row>
    <row r="24" ht="39.95" customHeight="1" spans="1:15">
      <c r="A24" s="5" t="s">
        <v>47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6"/>
    </row>
    <row r="25" ht="39.95" customHeight="1" spans="1:15">
      <c r="A25" s="5" t="s">
        <v>48</v>
      </c>
      <c r="B25" s="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6"/>
    </row>
  </sheetData>
  <mergeCells count="38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7:B17"/>
    <mergeCell ref="D18:G18"/>
    <mergeCell ref="J18:N18"/>
    <mergeCell ref="D19:G19"/>
    <mergeCell ref="J19:N19"/>
    <mergeCell ref="A20:B20"/>
    <mergeCell ref="C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5:A6"/>
    <mergeCell ref="N5:N6"/>
    <mergeCell ref="H18:I19"/>
    <mergeCell ref="A18:B19"/>
  </mergeCells>
  <pageMargins left="0.196850393700787" right="0.196850393700787" top="0.748031496062992" bottom="0.55118110236220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2016-06-04T08:00:00Z</dcterms:created>
  <cp:lastPrinted>2018-05-20T01:58:00Z</cp:lastPrinted>
  <dcterms:modified xsi:type="dcterms:W3CDTF">2024-11-13T04:32:13Z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555D5C414CB04CC4865261C9B546C5F3_12</vt:lpwstr>
  </property>
  <property fmtid="{D5CDD505-2E9C-101B-9397-08002B2CF9AE}" pid="3" name="KSOProductBuildVer">
    <vt:lpwstr>2052-12.1.0.18608</vt:lpwstr>
  </property>
</Properties>
</file>