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6" r:id="rId1"/>
    <sheet name="2" sheetId="7" r:id="rId2"/>
  </sheets>
  <calcPr calcId="144525" concurrentCalc="0"/>
</workbook>
</file>

<file path=xl/sharedStrings.xml><?xml version="1.0" encoding="utf-8"?>
<sst xmlns="http://schemas.openxmlformats.org/spreadsheetml/2006/main" count="142" uniqueCount="60">
  <si>
    <t xml:space="preserve">工程款支付证书 </t>
  </si>
  <si>
    <t>工程名称</t>
  </si>
  <si>
    <t>六安市叶集区姚李镇2018年农村道路畅通工程Ⅱ标段</t>
  </si>
  <si>
    <t>ERP编号</t>
  </si>
  <si>
    <t>档案编号</t>
  </si>
  <si>
    <t>CD2018-013</t>
  </si>
  <si>
    <t>合同金额</t>
  </si>
  <si>
    <t>中标  日期</t>
  </si>
  <si>
    <t>2018.3.6</t>
  </si>
  <si>
    <t>已供工程  资料</t>
  </si>
  <si>
    <t>中标通知书、施工合同及内部承包协议原件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</si>
  <si>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</si>
  <si>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</si>
  <si>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</si>
  <si>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</si>
  <si>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</si>
  <si>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</si>
  <si>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</si>
  <si>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鲍虎成13965138680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</si>
  <si>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</si>
  <si>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</si>
  <si>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</si>
  <si>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</si>
  <si>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</si>
  <si>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</si>
  <si>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</si>
  <si>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</si>
  <si>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</si>
  <si>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</si>
  <si>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</si>
  <si>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</si>
  <si>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</si>
  <si>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</si>
  <si>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</si>
  <si>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2018.11.27外经证办理500元、建造师占用费4000,1500/月，工期80日历天</t>
  </si>
  <si>
    <t>暂扣企税</t>
  </si>
  <si>
    <t>材料</t>
  </si>
  <si>
    <t>12-13材料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</si>
  <si>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</si>
  <si>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</si>
  <si>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</si>
  <si>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</si>
  <si>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</si>
  <si>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</si>
  <si>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</si>
  <si>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</si>
  <si>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</si>
  <si>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</si>
  <si>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</si>
  <si>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</si>
  <si>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</si>
  <si>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</si>
  <si>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</si>
  <si>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</si>
  <si>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</si>
  <si>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</si>
  <si>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暂扣 企税</t>
  </si>
  <si>
    <t>本次</t>
  </si>
  <si>
    <t>申请上次多扣的税</t>
  </si>
  <si>
    <t>退暂扣 企税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</si>
</sst>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9" fontId="1" fillId="0" borderId="2" xfId="51" applyNumberFormat="1" applyFont="1" applyFill="1" applyBorder="1" applyAlignment="1">
      <alignment horizontal="right" vertical="center" shrinkToFit="1"/>
    </xf>
    <xf numFmtId="180" fontId="1" fillId="0" borderId="2" xfId="19" applyNumberFormat="1" applyFont="1" applyFill="1" applyBorder="1" applyAlignment="1">
      <alignment horizontal="right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1" fillId="0" borderId="2" xfId="51" applyFont="1" applyFill="1" applyBorder="1" applyAlignment="1">
      <alignment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 shrinkToFit="1"/>
    </xf>
    <xf numFmtId="177" fontId="1" fillId="4" borderId="2" xfId="51" applyNumberFormat="1" applyFont="1" applyFill="1" applyBorder="1" applyAlignment="1">
      <alignment horizontal="right" vertical="center" shrinkToFit="1"/>
    </xf>
    <xf numFmtId="0" fontId="3" fillId="0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left" vertical="center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176" fontId="3" fillId="0" borderId="2" xfId="51" applyNumberFormat="1" applyFont="1" applyFill="1" applyBorder="1" applyAlignment="1">
      <alignment horizontal="center" vertical="center" shrinkToFit="1"/>
    </xf>
    <xf numFmtId="0" fontId="3" fillId="0" borderId="2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0" fontId="2" fillId="3" borderId="2" xfId="5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horizontal="center" vertical="center" shrinkToFit="1"/>
    </xf>
    <xf numFmtId="14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79" fontId="2" fillId="0" borderId="2" xfId="51" applyNumberFormat="1" applyFont="1" applyFill="1" applyBorder="1" applyAlignment="1">
      <alignment horizontal="center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center" vertical="center" shrinkToFit="1"/>
    </xf>
    <xf numFmtId="176" fontId="2" fillId="3" borderId="2" xfId="51" applyNumberFormat="1" applyFont="1" applyFill="1" applyBorder="1" applyAlignment="1">
      <alignment vertical="center" shrinkToFit="1"/>
    </xf>
    <xf numFmtId="181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shrinkToFit="1"/>
    </xf>
    <xf numFmtId="177" fontId="8" fillId="2" borderId="2" xfId="51" applyNumberFormat="1" applyFont="1" applyFill="1" applyBorder="1" applyAlignment="1">
      <alignment horizontal="center" vertical="center" shrinkToFit="1"/>
    </xf>
    <xf numFmtId="177" fontId="8" fillId="2" borderId="2" xfId="51" applyNumberFormat="1" applyFont="1" applyFill="1" applyBorder="1" applyAlignment="1">
      <alignment horizontal="right" vertical="center" shrinkToFit="1"/>
    </xf>
    <xf numFmtId="177" fontId="9" fillId="2" borderId="2" xfId="51" applyNumberFormat="1" applyFont="1" applyFill="1" applyBorder="1" applyAlignment="1">
      <alignment horizontal="center" vertical="center" shrinkToFit="1"/>
    </xf>
    <xf numFmtId="177" fontId="9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10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49" fontId="1" fillId="0" borderId="9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1" fillId="0" borderId="10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1" fillId="4" borderId="2" xfId="51" applyNumberFormat="1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 wrapText="1"/>
    </xf>
    <xf numFmtId="49" fontId="1" fillId="0" borderId="5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2" fillId="0" borderId="2" xfId="51" applyNumberFormat="1" applyFont="1" applyFill="1" applyBorder="1" applyAlignment="1">
      <alignment vertical="center" shrinkToFit="1"/>
    </xf>
    <xf numFmtId="177" fontId="7" fillId="0" borderId="2" xfId="51" applyNumberFormat="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7" fontId="7" fillId="0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center" vertical="center" shrinkToFit="1"/>
    </xf>
    <xf numFmtId="183" fontId="3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77" fontId="2" fillId="0" borderId="2" xfId="51" applyNumberFormat="1" applyFont="1" applyFill="1" applyBorder="1" applyAlignment="1">
      <alignment horizontal="center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3" fillId="0" borderId="2" xfId="51" applyNumberFormat="1" applyFont="1" applyFill="1" applyBorder="1" applyAlignment="1">
      <alignment horizontal="center" vertical="center" shrinkToFit="1"/>
    </xf>
    <xf numFmtId="177" fontId="13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77" fontId="7" fillId="0" borderId="0" xfId="51" applyNumberFormat="1" applyFont="1" applyFill="1" applyBorder="1" applyAlignment="1">
      <alignment horizontal="center" vertical="center" wrapText="1"/>
    </xf>
    <xf numFmtId="177" fontId="14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2" fillId="0" borderId="0" xfId="51" applyFont="1" applyFill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0" fontId="2" fillId="0" borderId="2" xfId="51" applyFont="1" applyFill="1" applyBorder="1" applyAlignment="1">
      <alignment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177" fontId="12" fillId="0" borderId="2" xfId="51" applyNumberFormat="1" applyFont="1" applyFill="1" applyBorder="1" applyAlignment="1">
      <alignment horizontal="right" vertical="center" shrinkToFi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5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411480</xdr:colOff>
      <xdr:row>1</xdr:row>
      <xdr:rowOff>190500</xdr:rowOff>
    </xdr:from>
    <xdr:to>
      <xdr:col>26</xdr:col>
      <xdr:colOff>339725</xdr:colOff>
      <xdr:row>12</xdr:row>
      <xdr:rowOff>0</xdr:rowOff>
    </xdr:to>
    <xdr:pic>
      <xdr:nvPicPr>
        <xdr:cNvPr id="4" name="图片 3" descr="T3TDDV`M16}A5D88}(AIK7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4615" y="507365"/>
          <a:ext cx="6096635" cy="3624580"/>
        </a:xfrm>
        <a:prstGeom prst="rect">
          <a:avLst/>
        </a:prstGeom>
      </xdr:spPr>
    </xdr:pic>
    <xdr:clientData/>
  </xdr:twoCellAnchor>
  <xdr:twoCellAnchor editAs="oneCell">
    <xdr:from>
      <xdr:col>5</xdr:col>
      <xdr:colOff>86360</xdr:colOff>
      <xdr:row>7</xdr:row>
      <xdr:rowOff>251460</xdr:rowOff>
    </xdr:from>
    <xdr:to>
      <xdr:col>8</xdr:col>
      <xdr:colOff>508635</xdr:colOff>
      <xdr:row>10</xdr:row>
      <xdr:rowOff>213360</xdr:rowOff>
    </xdr:to>
    <xdr:pic>
      <xdr:nvPicPr>
        <xdr:cNvPr id="2" name="图片 1" descr="PZ9I7J9[AKCYEOC43MPF7A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880" y="3107055"/>
          <a:ext cx="223329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206375</xdr:colOff>
      <xdr:row>35</xdr:row>
      <xdr:rowOff>15240</xdr:rowOff>
    </xdr:from>
    <xdr:to>
      <xdr:col>13</xdr:col>
      <xdr:colOff>130175</xdr:colOff>
      <xdr:row>68</xdr:row>
      <xdr:rowOff>61595</xdr:rowOff>
    </xdr:to>
    <xdr:pic>
      <xdr:nvPicPr>
        <xdr:cNvPr id="3" name="图片 2" descr="74TO}F332Q(JW$2NREFPZ[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4285" y="11603355"/>
          <a:ext cx="6066155" cy="4789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411480</xdr:colOff>
      <xdr:row>1</xdr:row>
      <xdr:rowOff>190500</xdr:rowOff>
    </xdr:from>
    <xdr:to>
      <xdr:col>26</xdr:col>
      <xdr:colOff>339725</xdr:colOff>
      <xdr:row>11</xdr:row>
      <xdr:rowOff>255270</xdr:rowOff>
    </xdr:to>
    <xdr:pic>
      <xdr:nvPicPr>
        <xdr:cNvPr id="2" name="图片 1" descr="T3TDDV`M16}A5D88}(AIK7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1120" y="507365"/>
          <a:ext cx="6096635" cy="362458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12</xdr:row>
      <xdr:rowOff>19050</xdr:rowOff>
    </xdr:from>
    <xdr:to>
      <xdr:col>11</xdr:col>
      <xdr:colOff>323850</xdr:colOff>
      <xdr:row>14</xdr:row>
      <xdr:rowOff>118110</xdr:rowOff>
    </xdr:to>
    <xdr:pic>
      <xdr:nvPicPr>
        <xdr:cNvPr id="5" name="图片 4" descr="K1DJ37}~$PDD~{W%4AYB4[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16680" y="4276725"/>
          <a:ext cx="250698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37</xdr:row>
      <xdr:rowOff>28575</xdr:rowOff>
    </xdr:from>
    <xdr:to>
      <xdr:col>14</xdr:col>
      <xdr:colOff>0</xdr:colOff>
      <xdr:row>78</xdr:row>
      <xdr:rowOff>38100</xdr:rowOff>
    </xdr:to>
    <xdr:pic>
      <xdr:nvPicPr>
        <xdr:cNvPr id="3" name="图片 2" descr="8[RFO9QOA$ZJ{`UJTSZR$G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" y="10227945"/>
          <a:ext cx="6815455" cy="5895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2"/>
  <sheetViews>
    <sheetView workbookViewId="0">
      <selection activeCell="H7" sqref="H7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9311</v>
      </c>
      <c r="N2" s="75" t="s">
        <v>4</v>
      </c>
      <c r="O2" s="75" t="s">
        <v>5</v>
      </c>
      <c r="P2" s="76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</row>
    <row r="3" ht="36" customHeight="1" spans="1:62">
      <c r="A3" s="10" t="s">
        <v>6</v>
      </c>
      <c r="B3" s="10"/>
      <c r="C3" s="12">
        <v>3941889.73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10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</row>
    <row r="4" ht="30" customHeight="1" spans="1:16">
      <c r="A4" s="10" t="s">
        <v>14</v>
      </c>
      <c r="B4" s="10"/>
      <c r="C4" s="15"/>
      <c r="D4" s="15"/>
      <c r="E4" s="12" t="s">
        <v>15</v>
      </c>
      <c r="F4" s="13"/>
      <c r="G4" s="13"/>
      <c r="H4" s="16"/>
      <c r="I4" s="82"/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S5"/>
    </row>
    <row r="6" ht="27.95" customHeight="1" spans="1:19">
      <c r="A6" s="10"/>
      <c r="B6" s="17" t="s">
        <v>27</v>
      </c>
      <c r="C6" s="10" t="s">
        <v>28</v>
      </c>
      <c r="D6" s="12" t="s">
        <v>29</v>
      </c>
      <c r="E6" s="17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S6"/>
    </row>
    <row r="7" s="2" customFormat="1" ht="45" customHeight="1" spans="1:30">
      <c r="A7" s="44">
        <v>1</v>
      </c>
      <c r="B7" s="40">
        <v>43446</v>
      </c>
      <c r="C7" s="38" t="s">
        <v>33</v>
      </c>
      <c r="D7" s="45">
        <v>1576000</v>
      </c>
      <c r="E7" s="118">
        <v>43439</v>
      </c>
      <c r="F7" s="45">
        <v>1576000</v>
      </c>
      <c r="G7" s="119">
        <v>0.02</v>
      </c>
      <c r="H7" s="96">
        <f>D7*G7</f>
        <v>31520</v>
      </c>
      <c r="I7" s="96">
        <v>149004</v>
      </c>
      <c r="J7" s="45">
        <v>4500</v>
      </c>
      <c r="K7" s="121" t="s">
        <v>34</v>
      </c>
      <c r="L7" s="122">
        <v>152379</v>
      </c>
      <c r="M7" s="99" t="s">
        <v>35</v>
      </c>
      <c r="N7" s="97" t="s">
        <v>36</v>
      </c>
      <c r="O7" s="45">
        <f>D7-H7-I7-J7-L7-O8</f>
        <v>388597</v>
      </c>
      <c r="P7" s="90"/>
      <c r="Q7" s="92"/>
      <c r="R7" s="92"/>
      <c r="S7" s="90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</row>
    <row r="8" s="2" customFormat="1" ht="20.1" customHeight="1" spans="1:29">
      <c r="A8" s="120"/>
      <c r="B8" s="47"/>
      <c r="C8" s="48"/>
      <c r="D8" s="49"/>
      <c r="E8" s="50"/>
      <c r="F8" s="49"/>
      <c r="G8" s="51"/>
      <c r="H8" s="102"/>
      <c r="I8" s="102"/>
      <c r="J8" s="106"/>
      <c r="K8" s="123"/>
      <c r="L8" s="108"/>
      <c r="M8" s="109"/>
      <c r="N8" s="97" t="s">
        <v>37</v>
      </c>
      <c r="O8" s="105">
        <v>850000</v>
      </c>
      <c r="P8" s="92"/>
      <c r="Q8" s="92"/>
      <c r="R8" s="90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</row>
    <row r="9" s="3" customFormat="1" ht="20.1" customHeight="1" spans="1:29">
      <c r="A9" s="35"/>
      <c r="B9" s="43"/>
      <c r="C9" s="38"/>
      <c r="D9" s="39"/>
      <c r="E9" s="40"/>
      <c r="F9" s="39"/>
      <c r="G9" s="41"/>
      <c r="H9" s="42"/>
      <c r="I9" s="100"/>
      <c r="J9" s="39"/>
      <c r="K9" s="123"/>
      <c r="L9" s="101"/>
      <c r="M9" s="99"/>
      <c r="N9" s="97"/>
      <c r="O9" s="102"/>
      <c r="P9" s="94"/>
      <c r="Q9" s="94"/>
      <c r="R9" s="116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="3" customFormat="1" ht="20.1" customHeight="1" spans="1:29">
      <c r="A10" s="35"/>
      <c r="B10" s="43"/>
      <c r="C10" s="38"/>
      <c r="D10" s="39"/>
      <c r="E10" s="40"/>
      <c r="F10" s="39"/>
      <c r="G10" s="41"/>
      <c r="H10" s="42"/>
      <c r="I10" s="100"/>
      <c r="J10" s="39"/>
      <c r="K10" s="123"/>
      <c r="L10" s="101"/>
      <c r="M10" s="99"/>
      <c r="N10" s="97"/>
      <c r="O10" s="102"/>
      <c r="P10" s="94"/>
      <c r="Q10" s="94"/>
      <c r="R10" s="116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</row>
    <row r="11" s="3" customFormat="1" ht="20.1" customHeight="1" spans="1:29">
      <c r="A11" s="35"/>
      <c r="B11" s="43"/>
      <c r="C11" s="38"/>
      <c r="D11" s="39"/>
      <c r="E11" s="40"/>
      <c r="F11" s="39"/>
      <c r="G11" s="41"/>
      <c r="H11" s="42"/>
      <c r="I11" s="100"/>
      <c r="J11" s="39"/>
      <c r="K11" s="124"/>
      <c r="L11" s="101"/>
      <c r="M11" s="99"/>
      <c r="N11" s="97"/>
      <c r="O11" s="102"/>
      <c r="P11" s="94"/>
      <c r="Q11" s="94"/>
      <c r="R11" s="11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</row>
    <row r="12" s="3" customFormat="1" ht="20.1" customHeight="1" spans="1:29">
      <c r="A12" s="35"/>
      <c r="B12" s="43"/>
      <c r="C12" s="38"/>
      <c r="D12" s="39"/>
      <c r="E12" s="40"/>
      <c r="F12" s="39"/>
      <c r="G12" s="41"/>
      <c r="H12" s="42"/>
      <c r="I12" s="100"/>
      <c r="J12" s="39"/>
      <c r="K12" s="97"/>
      <c r="L12" s="101"/>
      <c r="M12" s="99"/>
      <c r="N12" s="97"/>
      <c r="O12" s="102"/>
      <c r="P12" s="94"/>
      <c r="Q12" s="94"/>
      <c r="R12" s="116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</row>
    <row r="13" s="3" customFormat="1" ht="20.1" customHeight="1" spans="1:29">
      <c r="A13" s="35"/>
      <c r="B13" s="43"/>
      <c r="C13" s="38"/>
      <c r="D13" s="39"/>
      <c r="E13" s="40"/>
      <c r="F13" s="39"/>
      <c r="G13" s="41"/>
      <c r="H13" s="42"/>
      <c r="I13" s="100"/>
      <c r="J13" s="39"/>
      <c r="K13" s="97"/>
      <c r="L13" s="101"/>
      <c r="M13" s="99"/>
      <c r="N13" s="97"/>
      <c r="O13" s="102"/>
      <c r="P13" s="94"/>
      <c r="Q13" s="94"/>
      <c r="R13" s="116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</row>
    <row r="14" s="3" customFormat="1" ht="20.1" customHeight="1" spans="1:29">
      <c r="A14" s="35"/>
      <c r="B14" s="43"/>
      <c r="C14" s="38"/>
      <c r="D14" s="39"/>
      <c r="E14" s="40"/>
      <c r="F14" s="39"/>
      <c r="G14" s="41"/>
      <c r="H14" s="42"/>
      <c r="I14" s="100"/>
      <c r="J14" s="39"/>
      <c r="K14" s="97"/>
      <c r="L14" s="101"/>
      <c r="M14" s="99"/>
      <c r="N14" s="97"/>
      <c r="O14" s="102"/>
      <c r="P14" s="94"/>
      <c r="Q14" s="94"/>
      <c r="R14" s="116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</row>
    <row r="15" s="4" customFormat="1" ht="20.25" customHeight="1" spans="1:29">
      <c r="A15" s="44"/>
      <c r="B15" s="40"/>
      <c r="C15" s="38"/>
      <c r="D15" s="45"/>
      <c r="E15" s="40"/>
      <c r="F15" s="39"/>
      <c r="G15" s="41"/>
      <c r="H15" s="42"/>
      <c r="I15" s="100"/>
      <c r="J15" s="103"/>
      <c r="K15" s="45"/>
      <c r="L15" s="104"/>
      <c r="M15" s="45"/>
      <c r="N15" s="44"/>
      <c r="O15" s="105"/>
      <c r="P15" s="94"/>
      <c r="Q15" s="94"/>
      <c r="R15" s="116"/>
      <c r="S15" s="94">
        <v>152379</v>
      </c>
      <c r="T15" s="94"/>
      <c r="U15" s="94">
        <v>22924</v>
      </c>
      <c r="V15" s="94"/>
      <c r="W15" s="94"/>
      <c r="X15" s="94"/>
      <c r="Y15" s="94"/>
      <c r="Z15" s="94"/>
      <c r="AA15" s="94"/>
      <c r="AB15" s="94"/>
      <c r="AC15" s="94"/>
    </row>
    <row r="16" s="4" customFormat="1" ht="20.25" customHeight="1" spans="1:29">
      <c r="A16" s="44"/>
      <c r="B16" s="40"/>
      <c r="C16" s="38"/>
      <c r="D16" s="45"/>
      <c r="E16" s="40"/>
      <c r="F16" s="39"/>
      <c r="G16" s="41"/>
      <c r="H16" s="42"/>
      <c r="I16" s="100"/>
      <c r="J16" s="103"/>
      <c r="K16" s="45"/>
      <c r="L16" s="104"/>
      <c r="M16" s="45"/>
      <c r="N16" s="44"/>
      <c r="O16" s="105"/>
      <c r="P16" s="94"/>
      <c r="Q16" s="94"/>
      <c r="R16" s="116"/>
      <c r="S16" s="94">
        <v>4500</v>
      </c>
      <c r="T16" s="94"/>
      <c r="U16" s="94">
        <v>126080</v>
      </c>
      <c r="V16" s="94"/>
      <c r="W16" s="94"/>
      <c r="X16" s="94"/>
      <c r="Y16" s="94"/>
      <c r="Z16" s="94"/>
      <c r="AA16" s="94"/>
      <c r="AB16" s="94"/>
      <c r="AC16" s="94"/>
    </row>
    <row r="17" s="4" customFormat="1" ht="20.25" customHeight="1" spans="1:29">
      <c r="A17" s="44"/>
      <c r="B17" s="40"/>
      <c r="C17" s="38"/>
      <c r="D17" s="45"/>
      <c r="E17" s="40"/>
      <c r="F17" s="39"/>
      <c r="G17" s="41"/>
      <c r="H17" s="42"/>
      <c r="I17" s="100"/>
      <c r="J17" s="103"/>
      <c r="K17" s="45"/>
      <c r="L17" s="104"/>
      <c r="M17" s="45"/>
      <c r="N17" s="44"/>
      <c r="O17" s="105"/>
      <c r="P17" s="94"/>
      <c r="Q17" s="94"/>
      <c r="R17" s="116"/>
      <c r="S17" s="94">
        <v>31520</v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="4" customFormat="1" ht="20.25" customHeight="1" spans="1:29">
      <c r="A18" s="44"/>
      <c r="B18" s="40"/>
      <c r="C18" s="38"/>
      <c r="D18" s="45"/>
      <c r="E18" s="40"/>
      <c r="F18" s="39"/>
      <c r="G18" s="41"/>
      <c r="H18" s="42"/>
      <c r="I18" s="100"/>
      <c r="J18" s="103"/>
      <c r="K18" s="45"/>
      <c r="L18" s="104"/>
      <c r="M18" s="45"/>
      <c r="N18" s="44"/>
      <c r="O18" s="105"/>
      <c r="P18" s="94"/>
      <c r="Q18" s="94"/>
      <c r="R18" s="116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</row>
    <row r="19" s="2" customFormat="1" ht="20.25" customHeight="1" spans="1:29">
      <c r="A19" s="46"/>
      <c r="B19" s="47"/>
      <c r="C19" s="48"/>
      <c r="D19" s="49"/>
      <c r="E19" s="50"/>
      <c r="F19" s="49"/>
      <c r="G19" s="51"/>
      <c r="H19" s="52"/>
      <c r="I19" s="52"/>
      <c r="J19" s="106"/>
      <c r="K19" s="107"/>
      <c r="L19" s="108"/>
      <c r="M19" s="109"/>
      <c r="N19" s="107"/>
      <c r="O19" s="102"/>
      <c r="P19" s="5"/>
      <c r="Q19" s="5"/>
      <c r="R19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="2" customFormat="1" ht="20.25" customHeight="1" spans="1:29">
      <c r="A20" s="46"/>
      <c r="B20" s="47"/>
      <c r="C20" s="48"/>
      <c r="D20" s="49"/>
      <c r="E20" s="50"/>
      <c r="F20" s="49"/>
      <c r="G20" s="51"/>
      <c r="H20" s="52"/>
      <c r="I20" s="52"/>
      <c r="J20" s="106"/>
      <c r="K20" s="107"/>
      <c r="L20" s="108"/>
      <c r="M20" s="109"/>
      <c r="N20" s="107"/>
      <c r="O20" s="102"/>
      <c r="P20" s="5"/>
      <c r="Q20" s="5"/>
      <c r="R20"/>
      <c r="S20" s="117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="2" customFormat="1" ht="20.25" customHeight="1" spans="1:29">
      <c r="A21" s="46"/>
      <c r="B21" s="47"/>
      <c r="C21" s="48"/>
      <c r="D21" s="49"/>
      <c r="E21" s="50"/>
      <c r="F21" s="49"/>
      <c r="G21" s="51"/>
      <c r="H21" s="52"/>
      <c r="I21" s="52"/>
      <c r="J21" s="106"/>
      <c r="K21" s="107"/>
      <c r="L21" s="108"/>
      <c r="M21" s="109"/>
      <c r="N21" s="107"/>
      <c r="O21" s="102"/>
      <c r="P21" s="5"/>
      <c r="Q21" s="5"/>
      <c r="R21"/>
      <c r="S21" s="117"/>
      <c r="T21" s="92"/>
      <c r="U21" s="92"/>
      <c r="V21" s="92"/>
      <c r="W21" s="92"/>
      <c r="X21" s="92"/>
      <c r="Y21" s="92"/>
      <c r="Z21" s="92"/>
      <c r="AA21" s="92"/>
      <c r="AB21" s="92"/>
      <c r="AC21" s="92"/>
    </row>
    <row r="22" s="2" customFormat="1" ht="20.25" customHeight="1" spans="1:30">
      <c r="A22" s="46"/>
      <c r="B22" s="53"/>
      <c r="C22" s="48"/>
      <c r="D22" s="49"/>
      <c r="E22" s="54"/>
      <c r="F22" s="55"/>
      <c r="G22" s="56"/>
      <c r="H22" s="57"/>
      <c r="I22" s="57"/>
      <c r="J22" s="110"/>
      <c r="K22" s="107"/>
      <c r="L22" s="108"/>
      <c r="M22" s="109"/>
      <c r="N22" s="107"/>
      <c r="O22" s="111"/>
      <c r="P22" s="112"/>
      <c r="Q22" s="94"/>
      <c r="R22" s="94"/>
      <c r="S2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</row>
    <row r="23" s="2" customFormat="1" ht="20.25" customHeight="1" spans="1:30">
      <c r="A23" s="46"/>
      <c r="B23" s="53"/>
      <c r="C23" s="48"/>
      <c r="D23" s="49"/>
      <c r="E23" s="54"/>
      <c r="F23" s="55"/>
      <c r="G23" s="56"/>
      <c r="H23" s="57"/>
      <c r="I23" s="57"/>
      <c r="J23" s="110"/>
      <c r="K23" s="107"/>
      <c r="L23" s="108"/>
      <c r="M23" s="109"/>
      <c r="N23" s="107"/>
      <c r="O23" s="111"/>
      <c r="P23" s="112"/>
      <c r="Q23" s="94"/>
      <c r="R23" s="94"/>
      <c r="S23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</row>
    <row r="24" s="5" customFormat="1" ht="20.25" customHeight="1" spans="1:19">
      <c r="A24" s="58"/>
      <c r="B24" s="59"/>
      <c r="C24" s="27"/>
      <c r="D24" s="28"/>
      <c r="E24" s="60"/>
      <c r="F24" s="61"/>
      <c r="G24" s="62"/>
      <c r="H24" s="24"/>
      <c r="I24" s="24"/>
      <c r="J24" s="21"/>
      <c r="K24" s="89"/>
      <c r="L24" s="75"/>
      <c r="M24" s="12"/>
      <c r="N24" s="89"/>
      <c r="O24" s="24"/>
      <c r="P24" s="86"/>
      <c r="S24"/>
    </row>
    <row r="25" s="5" customFormat="1" ht="20.25" customHeight="1" spans="1:19">
      <c r="A25" s="58"/>
      <c r="B25" s="59"/>
      <c r="C25" s="27"/>
      <c r="D25" s="28"/>
      <c r="E25" s="60"/>
      <c r="F25" s="61"/>
      <c r="G25" s="62"/>
      <c r="H25" s="24"/>
      <c r="I25" s="24"/>
      <c r="J25" s="21"/>
      <c r="K25" s="89"/>
      <c r="L25" s="75"/>
      <c r="M25" s="12"/>
      <c r="N25" s="97"/>
      <c r="O25" s="96"/>
      <c r="P25" s="86"/>
      <c r="S25"/>
    </row>
    <row r="26" s="5" customFormat="1" ht="30" customHeight="1" spans="1:19">
      <c r="A26" s="10" t="s">
        <v>38</v>
      </c>
      <c r="B26" s="10"/>
      <c r="C26" s="63" t="s">
        <v>39</v>
      </c>
      <c r="D26" s="64">
        <f>SUM(D7:D25)</f>
        <v>1576000</v>
      </c>
      <c r="E26" s="63" t="s">
        <v>39</v>
      </c>
      <c r="F26" s="65">
        <f>SUM(F7:F25)</f>
        <v>1576000</v>
      </c>
      <c r="G26" s="63" t="s">
        <v>39</v>
      </c>
      <c r="H26" s="65">
        <f>SUM(H7:H25)</f>
        <v>31520</v>
      </c>
      <c r="I26" s="65">
        <f>SUM(I7:I25)</f>
        <v>149004</v>
      </c>
      <c r="J26" s="65">
        <f>SUM(J7:J25)</f>
        <v>4500</v>
      </c>
      <c r="K26" s="63" t="s">
        <v>39</v>
      </c>
      <c r="L26" s="113">
        <f>SUM(L7:L25)</f>
        <v>152379</v>
      </c>
      <c r="M26" s="114" t="s">
        <v>39</v>
      </c>
      <c r="N26" s="63" t="s">
        <v>39</v>
      </c>
      <c r="O26" s="65">
        <f>SUM(O7:O25)</f>
        <v>1238597</v>
      </c>
      <c r="P26" s="86"/>
      <c r="S26"/>
    </row>
    <row r="27" s="5" customFormat="1" ht="30" customHeight="1" spans="1:16">
      <c r="A27" s="10" t="s">
        <v>40</v>
      </c>
      <c r="B27" s="10"/>
      <c r="C27" s="10" t="s">
        <v>41</v>
      </c>
      <c r="D27" s="10"/>
      <c r="E27" s="66">
        <f>E28</f>
        <v>1238597</v>
      </c>
      <c r="F27" s="66"/>
      <c r="G27" s="66"/>
      <c r="H27" s="66"/>
      <c r="I27" s="10" t="s">
        <v>42</v>
      </c>
      <c r="J27" s="10"/>
      <c r="K27" s="10" t="s">
        <v>43</v>
      </c>
      <c r="L27" s="66">
        <v>0</v>
      </c>
      <c r="M27" s="66"/>
      <c r="N27" s="66"/>
      <c r="O27" s="66"/>
      <c r="P27" s="86"/>
    </row>
    <row r="28" s="5" customFormat="1" ht="30" customHeight="1" spans="1:16">
      <c r="A28" s="10"/>
      <c r="B28" s="10"/>
      <c r="C28" s="10" t="s">
        <v>44</v>
      </c>
      <c r="D28" s="10"/>
      <c r="E28" s="67">
        <f>O7+O8</f>
        <v>1238597</v>
      </c>
      <c r="F28" s="67"/>
      <c r="G28" s="67"/>
      <c r="H28" s="67"/>
      <c r="I28" s="10"/>
      <c r="J28" s="10"/>
      <c r="K28" s="10" t="s">
        <v>45</v>
      </c>
      <c r="L28" s="114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14"/>
      <c r="N28" s="114"/>
      <c r="O28" s="114"/>
      <c r="P28" s="86"/>
    </row>
    <row r="29" s="5" customFormat="1" ht="50.1" customHeight="1" spans="1:16">
      <c r="A29" s="10" t="s">
        <v>46</v>
      </c>
      <c r="B29" s="10"/>
      <c r="C29" s="68" t="s">
        <v>47</v>
      </c>
      <c r="D29" s="69"/>
      <c r="E29" s="69"/>
      <c r="F29" s="69"/>
      <c r="G29" s="69"/>
      <c r="H29" s="70"/>
      <c r="I29" s="10" t="s">
        <v>48</v>
      </c>
      <c r="J29" s="10"/>
      <c r="K29" s="10" t="s">
        <v>49</v>
      </c>
      <c r="L29" s="10"/>
      <c r="M29" s="10"/>
      <c r="N29" s="10"/>
      <c r="O29" s="10"/>
      <c r="P29" s="86"/>
    </row>
    <row r="30" s="5" customFormat="1" ht="50.1" customHeight="1" spans="1:16">
      <c r="A30" s="10" t="s">
        <v>50</v>
      </c>
      <c r="B30" s="10"/>
      <c r="C30" s="18"/>
      <c r="D30" s="18"/>
      <c r="E30" s="18"/>
      <c r="F30" s="18"/>
      <c r="G30" s="18"/>
      <c r="H30" s="18"/>
      <c r="I30" s="10" t="s">
        <v>51</v>
      </c>
      <c r="J30" s="10"/>
      <c r="K30" s="18"/>
      <c r="L30" s="18"/>
      <c r="M30" s="18"/>
      <c r="N30" s="18"/>
      <c r="O30" s="18"/>
      <c r="P30" s="86"/>
    </row>
    <row r="31" s="5" customFormat="1" ht="50.1" customHeight="1" spans="1:16">
      <c r="A31" s="10" t="s">
        <v>52</v>
      </c>
      <c r="B31" s="10"/>
      <c r="C31" s="71"/>
      <c r="D31" s="71"/>
      <c r="E31" s="71"/>
      <c r="F31" s="71"/>
      <c r="G31" s="71"/>
      <c r="H31" s="71"/>
      <c r="I31" s="10" t="s">
        <v>53</v>
      </c>
      <c r="J31" s="10"/>
      <c r="K31" s="71"/>
      <c r="L31" s="71"/>
      <c r="M31" s="71"/>
      <c r="N31" s="71"/>
      <c r="O31" s="71"/>
      <c r="P31" s="86"/>
    </row>
    <row r="32" s="5" customFormat="1" ht="50.1" customHeight="1" spans="1:16">
      <c r="A32" s="10" t="s">
        <v>54</v>
      </c>
      <c r="B32" s="10"/>
      <c r="C32" s="71"/>
      <c r="D32" s="71"/>
      <c r="E32" s="71"/>
      <c r="F32" s="71"/>
      <c r="G32" s="71"/>
      <c r="H32" s="71"/>
      <c r="I32" s="10" t="s">
        <v>55</v>
      </c>
      <c r="J32" s="10"/>
      <c r="K32" s="71"/>
      <c r="L32" s="71"/>
      <c r="M32" s="71"/>
      <c r="N32" s="71"/>
      <c r="O32" s="71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ht="13.5" spans="1:16">
      <c r="A38" s="1"/>
      <c r="B38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  <row r="42" s="5" customFormat="1" spans="1:16">
      <c r="A42" s="1"/>
      <c r="B42" s="6"/>
      <c r="C42" s="1"/>
      <c r="D42" s="7"/>
      <c r="E42" s="6"/>
      <c r="F42" s="7"/>
      <c r="G42" s="1"/>
      <c r="H42" s="7"/>
      <c r="I42" s="1"/>
      <c r="J42" s="7"/>
      <c r="K42" s="1"/>
      <c r="L42" s="8"/>
      <c r="M42" s="8"/>
      <c r="N42" s="1"/>
      <c r="O42" s="7"/>
      <c r="P42" s="8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K7:K11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2"/>
  <sheetViews>
    <sheetView tabSelected="1" workbookViewId="0">
      <selection activeCell="C3" sqref="C3:D3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8.63333333333333" style="8" customWidth="1"/>
    <col min="13" max="13" width="5.5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9311</v>
      </c>
      <c r="N2" s="75" t="s">
        <v>4</v>
      </c>
      <c r="O2" s="75" t="s">
        <v>5</v>
      </c>
      <c r="P2" s="76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</row>
    <row r="3" s="1" customFormat="1" ht="36" customHeight="1" spans="1:62">
      <c r="A3" s="10" t="s">
        <v>6</v>
      </c>
      <c r="B3" s="10"/>
      <c r="C3" s="12">
        <v>3941889.73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10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</row>
    <row r="4" s="1" customFormat="1" ht="30" customHeight="1" spans="1:30">
      <c r="A4" s="10" t="s">
        <v>14</v>
      </c>
      <c r="B4" s="10"/>
      <c r="C4" s="15"/>
      <c r="D4" s="15"/>
      <c r="E4" s="12" t="s">
        <v>15</v>
      </c>
      <c r="F4" s="13"/>
      <c r="G4" s="13"/>
      <c r="H4" s="16"/>
      <c r="I4" s="82"/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7" t="s">
        <v>27</v>
      </c>
      <c r="C6" s="10" t="s">
        <v>28</v>
      </c>
      <c r="D6" s="12" t="s">
        <v>29</v>
      </c>
      <c r="E6" s="17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8">
        <v>1</v>
      </c>
      <c r="B7" s="19">
        <v>43446</v>
      </c>
      <c r="C7" s="20" t="s">
        <v>33</v>
      </c>
      <c r="D7" s="21">
        <v>1576000</v>
      </c>
      <c r="E7" s="22">
        <v>43439</v>
      </c>
      <c r="F7" s="21">
        <v>1576000</v>
      </c>
      <c r="G7" s="23">
        <v>0.02</v>
      </c>
      <c r="H7" s="24">
        <f>D7*G7</f>
        <v>31520</v>
      </c>
      <c r="I7" s="24">
        <v>149004</v>
      </c>
      <c r="J7" s="21">
        <v>4500</v>
      </c>
      <c r="K7" s="87" t="s">
        <v>34</v>
      </c>
      <c r="L7" s="88">
        <v>152379</v>
      </c>
      <c r="M7" s="12" t="s">
        <v>56</v>
      </c>
      <c r="N7" s="89" t="s">
        <v>36</v>
      </c>
      <c r="O7" s="21">
        <f>D7-H7-I7-J7-L7-O8</f>
        <v>388597</v>
      </c>
      <c r="P7" s="90"/>
      <c r="Q7" s="92"/>
      <c r="R7" s="92"/>
      <c r="S7" s="90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</row>
    <row r="8" s="2" customFormat="1" ht="20.1" customHeight="1" spans="1:29">
      <c r="A8" s="25"/>
      <c r="B8" s="26"/>
      <c r="C8" s="27"/>
      <c r="D8" s="28"/>
      <c r="E8" s="19"/>
      <c r="F8" s="28"/>
      <c r="G8" s="29"/>
      <c r="H8" s="30"/>
      <c r="I8" s="30"/>
      <c r="J8" s="33"/>
      <c r="K8" s="91"/>
      <c r="L8" s="75"/>
      <c r="M8" s="12"/>
      <c r="N8" s="89" t="s">
        <v>37</v>
      </c>
      <c r="O8" s="24">
        <v>850000</v>
      </c>
      <c r="P8" s="92"/>
      <c r="Q8" s="92"/>
      <c r="R8" s="90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</row>
    <row r="9" s="3" customFormat="1" ht="20.1" customHeight="1" spans="1:29">
      <c r="A9" s="31"/>
      <c r="B9" s="32"/>
      <c r="C9" s="20"/>
      <c r="D9" s="33"/>
      <c r="E9" s="19"/>
      <c r="F9" s="33"/>
      <c r="G9" s="29"/>
      <c r="H9" s="34"/>
      <c r="I9" s="93"/>
      <c r="J9" s="33"/>
      <c r="K9" s="91"/>
      <c r="L9" s="75"/>
      <c r="M9" s="12"/>
      <c r="N9" s="89"/>
      <c r="O9" s="24"/>
      <c r="P9" s="94"/>
      <c r="Q9" s="94"/>
      <c r="R9" s="116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="3" customFormat="1" ht="20.1" customHeight="1" spans="1:29">
      <c r="A10" s="31"/>
      <c r="B10" s="32"/>
      <c r="C10" s="20"/>
      <c r="D10" s="33"/>
      <c r="E10" s="19"/>
      <c r="F10" s="33"/>
      <c r="G10" s="29"/>
      <c r="H10" s="34"/>
      <c r="I10" s="93"/>
      <c r="J10" s="33"/>
      <c r="K10" s="91"/>
      <c r="L10" s="75"/>
      <c r="M10" s="12"/>
      <c r="N10" s="89"/>
      <c r="O10" s="24"/>
      <c r="P10" s="94"/>
      <c r="Q10" s="94"/>
      <c r="R10" s="116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</row>
    <row r="11" s="3" customFormat="1" ht="20.1" customHeight="1" spans="1:29">
      <c r="A11" s="35"/>
      <c r="B11" s="36" t="s">
        <v>57</v>
      </c>
      <c r="C11" s="20"/>
      <c r="D11" s="33"/>
      <c r="E11" s="19"/>
      <c r="F11" s="33"/>
      <c r="G11" s="29"/>
      <c r="H11" s="34"/>
      <c r="I11" s="93"/>
      <c r="J11" s="33"/>
      <c r="K11" s="95"/>
      <c r="L11" s="75"/>
      <c r="M11" s="12"/>
      <c r="N11" s="89"/>
      <c r="O11" s="24"/>
      <c r="P11" s="94"/>
      <c r="Q11" s="94"/>
      <c r="R11" s="11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</row>
    <row r="12" s="3" customFormat="1" ht="30" customHeight="1" spans="1:29">
      <c r="A12" s="35">
        <v>2</v>
      </c>
      <c r="B12" s="37" t="s">
        <v>58</v>
      </c>
      <c r="C12" s="38"/>
      <c r="D12" s="39"/>
      <c r="E12" s="40"/>
      <c r="F12" s="39"/>
      <c r="G12" s="41"/>
      <c r="H12" s="42"/>
      <c r="I12" s="96">
        <v>-72074</v>
      </c>
      <c r="J12" s="39"/>
      <c r="K12" s="97"/>
      <c r="L12" s="98">
        <v>-152379</v>
      </c>
      <c r="M12" s="99" t="s">
        <v>59</v>
      </c>
      <c r="N12" s="97" t="s">
        <v>36</v>
      </c>
      <c r="O12" s="96">
        <f>D12-H12-I12-J12-L12</f>
        <v>224453</v>
      </c>
      <c r="P12" s="94"/>
      <c r="Q12" s="94"/>
      <c r="R12" s="116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</row>
    <row r="13" s="3" customFormat="1" ht="20.1" customHeight="1" spans="1:29">
      <c r="A13" s="35"/>
      <c r="B13" s="43"/>
      <c r="C13" s="38"/>
      <c r="D13" s="39"/>
      <c r="E13" s="40"/>
      <c r="F13" s="39"/>
      <c r="G13" s="41"/>
      <c r="H13" s="42"/>
      <c r="I13" s="100"/>
      <c r="J13" s="39"/>
      <c r="K13" s="97"/>
      <c r="L13" s="101"/>
      <c r="M13" s="99"/>
      <c r="N13" s="97"/>
      <c r="O13" s="102"/>
      <c r="P13" s="94"/>
      <c r="Q13" s="94"/>
      <c r="R13" s="116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</row>
    <row r="14" s="3" customFormat="1" ht="20.1" customHeight="1" spans="1:29">
      <c r="A14" s="35"/>
      <c r="B14" s="43"/>
      <c r="C14" s="38"/>
      <c r="D14" s="39"/>
      <c r="E14" s="40"/>
      <c r="F14" s="39"/>
      <c r="G14" s="41"/>
      <c r="H14" s="42"/>
      <c r="I14" s="100"/>
      <c r="J14" s="39"/>
      <c r="K14" s="97"/>
      <c r="L14" s="101"/>
      <c r="M14" s="99"/>
      <c r="N14" s="97"/>
      <c r="O14" s="102"/>
      <c r="P14" s="94"/>
      <c r="Q14" s="94"/>
      <c r="R14" s="116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</row>
    <row r="15" s="4" customFormat="1" ht="20.25" customHeight="1" spans="1:29">
      <c r="A15" s="44"/>
      <c r="B15" s="40"/>
      <c r="C15" s="38"/>
      <c r="D15" s="45"/>
      <c r="E15" s="40"/>
      <c r="F15" s="39"/>
      <c r="G15" s="41"/>
      <c r="H15" s="42"/>
      <c r="I15" s="100"/>
      <c r="J15" s="103"/>
      <c r="K15" s="45"/>
      <c r="L15" s="104"/>
      <c r="M15" s="45"/>
      <c r="N15" s="44"/>
      <c r="O15" s="105"/>
      <c r="P15" s="94"/>
      <c r="Q15" s="94"/>
      <c r="R15" s="116"/>
      <c r="S15" s="94">
        <v>152379</v>
      </c>
      <c r="T15" s="94"/>
      <c r="U15" s="94"/>
      <c r="V15" s="94"/>
      <c r="W15" s="94"/>
      <c r="X15" s="94"/>
      <c r="Y15" s="94"/>
      <c r="Z15" s="94"/>
      <c r="AA15" s="94"/>
      <c r="AB15" s="94"/>
      <c r="AC15" s="94"/>
    </row>
    <row r="16" s="4" customFormat="1" ht="20.25" hidden="1" customHeight="1" spans="1:29">
      <c r="A16" s="44"/>
      <c r="B16" s="40"/>
      <c r="C16" s="38"/>
      <c r="D16" s="45"/>
      <c r="E16" s="40"/>
      <c r="F16" s="39"/>
      <c r="G16" s="41"/>
      <c r="H16" s="42"/>
      <c r="I16" s="100"/>
      <c r="J16" s="103"/>
      <c r="K16" s="45"/>
      <c r="L16" s="104"/>
      <c r="M16" s="45"/>
      <c r="N16" s="44"/>
      <c r="O16" s="105"/>
      <c r="P16" s="94"/>
      <c r="Q16" s="94"/>
      <c r="R16" s="116"/>
      <c r="S16" s="94">
        <v>4500</v>
      </c>
      <c r="T16" s="94"/>
      <c r="U16" s="94"/>
      <c r="V16" s="94"/>
      <c r="W16" s="94"/>
      <c r="X16" s="94"/>
      <c r="Y16" s="94"/>
      <c r="Z16" s="94"/>
      <c r="AA16" s="94"/>
      <c r="AB16" s="94"/>
      <c r="AC16" s="94"/>
    </row>
    <row r="17" s="4" customFormat="1" ht="20.25" hidden="1" customHeight="1" spans="1:29">
      <c r="A17" s="44"/>
      <c r="B17" s="40"/>
      <c r="C17" s="38"/>
      <c r="D17" s="45"/>
      <c r="E17" s="40"/>
      <c r="F17" s="39"/>
      <c r="G17" s="41"/>
      <c r="H17" s="42"/>
      <c r="I17" s="100"/>
      <c r="J17" s="103"/>
      <c r="K17" s="45"/>
      <c r="L17" s="104"/>
      <c r="M17" s="45"/>
      <c r="N17" s="44"/>
      <c r="O17" s="105"/>
      <c r="P17" s="94"/>
      <c r="Q17" s="94"/>
      <c r="R17" s="116"/>
      <c r="S17" s="94">
        <v>31520</v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="4" customFormat="1" ht="20.25" hidden="1" customHeight="1" spans="1:29">
      <c r="A18" s="44"/>
      <c r="B18" s="40"/>
      <c r="C18" s="38"/>
      <c r="D18" s="45"/>
      <c r="E18" s="40"/>
      <c r="F18" s="39"/>
      <c r="G18" s="41"/>
      <c r="H18" s="42"/>
      <c r="I18" s="100"/>
      <c r="J18" s="103"/>
      <c r="K18" s="45"/>
      <c r="L18" s="104"/>
      <c r="M18" s="45"/>
      <c r="N18" s="44"/>
      <c r="O18" s="105"/>
      <c r="P18" s="94"/>
      <c r="Q18" s="94"/>
      <c r="R18" s="116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</row>
    <row r="19" s="2" customFormat="1" ht="20.25" hidden="1" customHeight="1" spans="1:29">
      <c r="A19" s="46"/>
      <c r="B19" s="47"/>
      <c r="C19" s="48"/>
      <c r="D19" s="49"/>
      <c r="E19" s="50"/>
      <c r="F19" s="49"/>
      <c r="G19" s="51"/>
      <c r="H19" s="52"/>
      <c r="I19" s="52"/>
      <c r="J19" s="106"/>
      <c r="K19" s="107"/>
      <c r="L19" s="108"/>
      <c r="M19" s="109"/>
      <c r="N19" s="107"/>
      <c r="O19" s="102"/>
      <c r="P19" s="5"/>
      <c r="Q19" s="5"/>
      <c r="R19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="2" customFormat="1" ht="20.25" hidden="1" customHeight="1" spans="1:29">
      <c r="A20" s="46"/>
      <c r="B20" s="47"/>
      <c r="C20" s="48"/>
      <c r="D20" s="49"/>
      <c r="E20" s="50"/>
      <c r="F20" s="49"/>
      <c r="G20" s="51"/>
      <c r="H20" s="52"/>
      <c r="I20" s="52"/>
      <c r="J20" s="106"/>
      <c r="K20" s="107"/>
      <c r="L20" s="108"/>
      <c r="M20" s="109"/>
      <c r="N20" s="107"/>
      <c r="O20" s="102"/>
      <c r="P20" s="5"/>
      <c r="Q20" s="5"/>
      <c r="R20"/>
      <c r="S20" s="117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="2" customFormat="1" ht="20.25" hidden="1" customHeight="1" spans="1:29">
      <c r="A21" s="46"/>
      <c r="B21" s="47"/>
      <c r="C21" s="48"/>
      <c r="D21" s="49"/>
      <c r="E21" s="50"/>
      <c r="F21" s="49"/>
      <c r="G21" s="51"/>
      <c r="H21" s="52"/>
      <c r="I21" s="52"/>
      <c r="J21" s="106"/>
      <c r="K21" s="107"/>
      <c r="L21" s="108"/>
      <c r="M21" s="109"/>
      <c r="N21" s="107"/>
      <c r="O21" s="102"/>
      <c r="P21" s="5"/>
      <c r="Q21" s="5"/>
      <c r="R21"/>
      <c r="S21" s="117"/>
      <c r="T21" s="92"/>
      <c r="U21" s="92"/>
      <c r="V21" s="92"/>
      <c r="W21" s="92"/>
      <c r="X21" s="92"/>
      <c r="Y21" s="92"/>
      <c r="Z21" s="92"/>
      <c r="AA21" s="92"/>
      <c r="AB21" s="92"/>
      <c r="AC21" s="92"/>
    </row>
    <row r="22" s="2" customFormat="1" ht="20.25" hidden="1" customHeight="1" spans="1:30">
      <c r="A22" s="46"/>
      <c r="B22" s="53"/>
      <c r="C22" s="48"/>
      <c r="D22" s="49"/>
      <c r="E22" s="54"/>
      <c r="F22" s="55"/>
      <c r="G22" s="56"/>
      <c r="H22" s="57"/>
      <c r="I22" s="57"/>
      <c r="J22" s="110"/>
      <c r="K22" s="107"/>
      <c r="L22" s="108"/>
      <c r="M22" s="109"/>
      <c r="N22" s="107"/>
      <c r="O22" s="111"/>
      <c r="P22" s="112"/>
      <c r="Q22" s="94"/>
      <c r="R22" s="94"/>
      <c r="S2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</row>
    <row r="23" s="2" customFormat="1" ht="20.25" customHeight="1" spans="1:30">
      <c r="A23" s="46"/>
      <c r="B23" s="53"/>
      <c r="C23" s="48"/>
      <c r="D23" s="49"/>
      <c r="E23" s="54"/>
      <c r="F23" s="55"/>
      <c r="G23" s="56"/>
      <c r="H23" s="57"/>
      <c r="I23" s="57"/>
      <c r="J23" s="110"/>
      <c r="K23" s="107"/>
      <c r="L23" s="108"/>
      <c r="M23" s="109"/>
      <c r="N23" s="107"/>
      <c r="O23" s="111"/>
      <c r="P23" s="112"/>
      <c r="Q23" s="94"/>
      <c r="R23" s="94"/>
      <c r="S23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</row>
    <row r="24" s="5" customFormat="1" ht="20.25" customHeight="1" spans="1:19">
      <c r="A24" s="58"/>
      <c r="B24" s="59"/>
      <c r="C24" s="27"/>
      <c r="D24" s="28"/>
      <c r="E24" s="60"/>
      <c r="F24" s="61"/>
      <c r="G24" s="62"/>
      <c r="H24" s="24"/>
      <c r="I24" s="24"/>
      <c r="J24" s="21"/>
      <c r="K24" s="89"/>
      <c r="L24" s="75"/>
      <c r="M24" s="12"/>
      <c r="N24" s="89"/>
      <c r="O24" s="24"/>
      <c r="P24" s="86"/>
      <c r="S24"/>
    </row>
    <row r="25" s="5" customFormat="1" ht="20.25" customHeight="1" spans="1:19">
      <c r="A25" s="58"/>
      <c r="B25" s="59"/>
      <c r="C25" s="27"/>
      <c r="D25" s="28"/>
      <c r="E25" s="60"/>
      <c r="F25" s="61"/>
      <c r="G25" s="62"/>
      <c r="H25" s="24"/>
      <c r="I25" s="24"/>
      <c r="J25" s="21"/>
      <c r="K25" s="89"/>
      <c r="L25" s="75"/>
      <c r="M25" s="12"/>
      <c r="N25" s="97"/>
      <c r="O25" s="96"/>
      <c r="P25" s="86"/>
      <c r="S25"/>
    </row>
    <row r="26" s="5" customFormat="1" ht="30" customHeight="1" spans="1:19">
      <c r="A26" s="10" t="s">
        <v>38</v>
      </c>
      <c r="B26" s="10"/>
      <c r="C26" s="63" t="s">
        <v>39</v>
      </c>
      <c r="D26" s="64">
        <f t="shared" ref="D26:J26" si="0">SUM(D7:D25)</f>
        <v>1576000</v>
      </c>
      <c r="E26" s="63" t="s">
        <v>39</v>
      </c>
      <c r="F26" s="65">
        <f t="shared" si="0"/>
        <v>1576000</v>
      </c>
      <c r="G26" s="63" t="s">
        <v>39</v>
      </c>
      <c r="H26" s="65">
        <f t="shared" si="0"/>
        <v>31520</v>
      </c>
      <c r="I26" s="65">
        <f t="shared" si="0"/>
        <v>76930</v>
      </c>
      <c r="J26" s="65">
        <f t="shared" si="0"/>
        <v>4500</v>
      </c>
      <c r="K26" s="63" t="s">
        <v>39</v>
      </c>
      <c r="L26" s="113">
        <f>SUM(L7:L25)</f>
        <v>0</v>
      </c>
      <c r="M26" s="114" t="s">
        <v>39</v>
      </c>
      <c r="N26" s="63" t="s">
        <v>39</v>
      </c>
      <c r="O26" s="65">
        <f>SUM(O7:O25)</f>
        <v>1463050</v>
      </c>
      <c r="P26" s="86"/>
      <c r="S26"/>
    </row>
    <row r="27" s="5" customFormat="1" ht="30" customHeight="1" spans="1:16">
      <c r="A27" s="10" t="s">
        <v>40</v>
      </c>
      <c r="B27" s="10"/>
      <c r="C27" s="10" t="s">
        <v>41</v>
      </c>
      <c r="D27" s="10"/>
      <c r="E27" s="66">
        <f>E28</f>
        <v>224453</v>
      </c>
      <c r="F27" s="66"/>
      <c r="G27" s="66"/>
      <c r="H27" s="66"/>
      <c r="I27" s="10" t="s">
        <v>42</v>
      </c>
      <c r="J27" s="10"/>
      <c r="K27" s="10" t="s">
        <v>43</v>
      </c>
      <c r="L27" s="66">
        <v>0</v>
      </c>
      <c r="M27" s="66"/>
      <c r="N27" s="66"/>
      <c r="O27" s="66"/>
      <c r="P27" s="86"/>
    </row>
    <row r="28" s="5" customFormat="1" ht="30" customHeight="1" spans="1:16">
      <c r="A28" s="10"/>
      <c r="B28" s="10"/>
      <c r="C28" s="10" t="s">
        <v>44</v>
      </c>
      <c r="D28" s="10"/>
      <c r="E28" s="67">
        <f>O12</f>
        <v>224453</v>
      </c>
      <c r="F28" s="67"/>
      <c r="G28" s="67"/>
      <c r="H28" s="67"/>
      <c r="I28" s="10"/>
      <c r="J28" s="10"/>
      <c r="K28" s="10" t="s">
        <v>45</v>
      </c>
      <c r="L28" s="114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14"/>
      <c r="N28" s="114"/>
      <c r="O28" s="114"/>
      <c r="P28" s="86"/>
    </row>
    <row r="29" s="5" customFormat="1" ht="50.1" customHeight="1" spans="1:16">
      <c r="A29" s="10" t="s">
        <v>46</v>
      </c>
      <c r="B29" s="10"/>
      <c r="C29" s="68" t="s">
        <v>47</v>
      </c>
      <c r="D29" s="69"/>
      <c r="E29" s="69"/>
      <c r="F29" s="69"/>
      <c r="G29" s="69"/>
      <c r="H29" s="70"/>
      <c r="I29" s="10" t="s">
        <v>48</v>
      </c>
      <c r="J29" s="10"/>
      <c r="K29" s="10" t="s">
        <v>49</v>
      </c>
      <c r="L29" s="10"/>
      <c r="M29" s="10"/>
      <c r="N29" s="10"/>
      <c r="O29" s="10"/>
      <c r="P29" s="86"/>
    </row>
    <row r="30" s="5" customFormat="1" ht="50.1" customHeight="1" spans="1:16">
      <c r="A30" s="10" t="s">
        <v>50</v>
      </c>
      <c r="B30" s="10"/>
      <c r="C30" s="18"/>
      <c r="D30" s="18"/>
      <c r="E30" s="18"/>
      <c r="F30" s="18"/>
      <c r="G30" s="18"/>
      <c r="H30" s="18"/>
      <c r="I30" s="10" t="s">
        <v>51</v>
      </c>
      <c r="J30" s="10"/>
      <c r="K30" s="18"/>
      <c r="L30" s="18"/>
      <c r="M30" s="18"/>
      <c r="N30" s="18"/>
      <c r="O30" s="18"/>
      <c r="P30" s="86"/>
    </row>
    <row r="31" s="5" customFormat="1" ht="50.1" customHeight="1" spans="1:16">
      <c r="A31" s="10" t="s">
        <v>52</v>
      </c>
      <c r="B31" s="10"/>
      <c r="C31" s="71"/>
      <c r="D31" s="71"/>
      <c r="E31" s="71"/>
      <c r="F31" s="71"/>
      <c r="G31" s="71"/>
      <c r="H31" s="71"/>
      <c r="I31" s="10" t="s">
        <v>53</v>
      </c>
      <c r="J31" s="10"/>
      <c r="K31" s="71"/>
      <c r="L31" s="71"/>
      <c r="M31" s="71"/>
      <c r="N31" s="71"/>
      <c r="O31" s="71"/>
      <c r="P31" s="86"/>
    </row>
    <row r="32" s="5" customFormat="1" ht="50.1" customHeight="1" spans="1:16">
      <c r="A32" s="10" t="s">
        <v>54</v>
      </c>
      <c r="B32" s="10"/>
      <c r="C32" s="71"/>
      <c r="D32" s="71"/>
      <c r="E32" s="71"/>
      <c r="F32" s="71"/>
      <c r="G32" s="71"/>
      <c r="H32" s="71"/>
      <c r="I32" s="10" t="s">
        <v>55</v>
      </c>
      <c r="J32" s="10"/>
      <c r="K32" s="71"/>
      <c r="L32" s="71"/>
      <c r="M32" s="71"/>
      <c r="N32" s="71"/>
      <c r="O32" s="71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ht="13.5" spans="1:16">
      <c r="A38" s="1"/>
      <c r="B38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  <row r="42" s="5" customFormat="1" spans="1:16">
      <c r="A42" s="1"/>
      <c r="B42" s="6"/>
      <c r="C42" s="1"/>
      <c r="D42" s="7"/>
      <c r="E42" s="6"/>
      <c r="F42" s="7"/>
      <c r="G42" s="1"/>
      <c r="H42" s="7"/>
      <c r="I42" s="1"/>
      <c r="J42" s="7"/>
      <c r="K42" s="1"/>
      <c r="L42" s="8"/>
      <c r="M42" s="8"/>
      <c r="N42" s="1"/>
      <c r="O42" s="7"/>
      <c r="P42" s="8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K7:K11"/>
    <mergeCell ref="A27:B28"/>
    <mergeCell ref="I27:J2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2021-05-11T06:47:23Z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0344258E20A5415E9C31EAB71FDC09FF</vt:lpwstr>
  </property>
</Properties>
</file>