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第1、2次" sheetId="1" r:id="rId1"/>
    <sheet name="第3次" sheetId="2" r:id="rId2"/>
    <sheet name="第4次" sheetId="3" r:id="rId3"/>
    <sheet name="第5次" sheetId="4" r:id="rId4"/>
    <sheet name="第六次" sheetId="5" r:id="rId5"/>
  </sheets>
  <calcPr calcId="144525"/>
</workbook>
</file>

<file path=xl/comments1.xml><?xml version="1.0" encoding="utf-8"?>
<comments xmlns="http://schemas.openxmlformats.org/spreadsheetml/2006/main">
  <authors>
    <author>cw05</author>
  </authors>
  <commentList>
    <comment ref="R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2.xml><?xml version="1.0" encoding="utf-8"?>
<comments xmlns="http://schemas.openxmlformats.org/spreadsheetml/2006/main">
  <authors>
    <author>cw05</author>
  </authors>
  <commentList>
    <comment ref="R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3.xml><?xml version="1.0" encoding="utf-8"?>
<comments xmlns="http://schemas.openxmlformats.org/spreadsheetml/2006/main">
  <authors>
    <author>cw05</author>
  </authors>
  <commentList>
    <comment ref="R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4.xml><?xml version="1.0" encoding="utf-8"?>
<comments xmlns="http://schemas.openxmlformats.org/spreadsheetml/2006/main">
  <authors>
    <author>cw05</author>
  </authors>
  <commentList>
    <comment ref="R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5.xml><?xml version="1.0" encoding="utf-8"?>
<comments xmlns="http://schemas.openxmlformats.org/spreadsheetml/2006/main">
  <authors>
    <author>cw05</author>
  </authors>
  <commentList>
    <comment ref="R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20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sharedStrings.xml><?xml version="1.0" encoding="utf-8"?>
<sst xmlns="http://schemas.openxmlformats.org/spreadsheetml/2006/main" count="664" uniqueCount="98">
  <si>
    <t xml:space="preserve">工程款支付证书 </t>
  </si>
  <si>
    <t>工程名称</t>
  </si>
  <si>
    <t>桐庐县横村镇道路交通工程（交通标志标线）</t>
  </si>
  <si>
    <t>建设单位</t>
  </si>
  <si>
    <t>杭州横村针织小镇建设开发有限公司</t>
  </si>
  <si>
    <t>ERP编号</t>
  </si>
  <si>
    <t>档案编号</t>
  </si>
  <si>
    <t>合同金额</t>
  </si>
  <si>
    <t>中标时间</t>
  </si>
  <si>
    <t>已提供工程资料</t>
  </si>
  <si>
    <t>保存地址</t>
  </si>
  <si>
    <t>责任单位</t>
  </si>
  <si>
    <t>第六大区浙江省</t>
  </si>
  <si>
    <t>决算金额</t>
  </si>
  <si>
    <t>决算时间</t>
  </si>
  <si>
    <t>项目部印章</t>
  </si>
  <si>
    <t>施工人</t>
  </si>
  <si>
    <t>周恒泉</t>
  </si>
  <si>
    <t>区域责任人</t>
  </si>
  <si>
    <t>何昌宝</t>
  </si>
  <si>
    <t>省办负责人</t>
  </si>
  <si>
    <t>杨学良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</si>
  <si>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</si>
  <si>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</si>
  <si>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</si>
  <si>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</si>
  <si>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</si>
  <si>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</si>
  <si>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</si>
  <si>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</si>
  <si>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</si>
  <si>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</si>
  <si>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</si>
  <si>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</si>
  <si>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</si>
  <si>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</si>
  <si>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</si>
  <si>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</si>
  <si>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</si>
  <si>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</si>
  <si>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</si>
  <si>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</si>
  <si>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</si>
  <si>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</si>
  <si>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</si>
  <si>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</si>
  <si>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</si>
  <si>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</si>
  <si>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</si>
  <si>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中行庐江支行</t>
  </si>
  <si>
    <t>175202745165</t>
  </si>
  <si>
    <t>合同价全部</t>
  </si>
  <si>
    <t>2018.10.24外经证</t>
  </si>
  <si>
    <t>桐庐县城南街道畅达广告设计服务部</t>
  </si>
  <si>
    <t>中国大地财产保险股份有限公司杭州中心支公司</t>
  </si>
  <si>
    <t>徽行太湖路支行</t>
  </si>
  <si>
    <t>1020501021000416507</t>
  </si>
  <si>
    <t>浙江银龙电力设备制造有限公司</t>
  </si>
  <si>
    <t>天台非戴克交通设施厂</t>
  </si>
  <si>
    <t>常州市百发交通设施有限公司</t>
  </si>
  <si>
    <t>桐庐万汇交通设施有限公司</t>
  </si>
  <si>
    <t>杭州科名商贸有限公司</t>
  </si>
  <si>
    <t>桐庐桐君街道中雅建材经营部</t>
  </si>
  <si>
    <t>桐庐县麻蓬金属材料有限公司</t>
  </si>
  <si>
    <t>浙江新通力建设劳务有限公司</t>
  </si>
  <si>
    <t xml:space="preserve"> 周恒泉交行宁波鄞州支行</t>
  </si>
  <si>
    <t>6222 6251 8000 0397 785</t>
  </si>
  <si>
    <t>周恒泉（代转材料款）</t>
  </si>
  <si>
    <t>柳州市双翎橡胶制品有限公司</t>
  </si>
  <si>
    <t>该项目已完工，正在办理交工验收，无驻场费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</si>
  <si>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</si>
  <si>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</si>
  <si>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</si>
  <si>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</si>
  <si>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</si>
  <si>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</si>
  <si>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</si>
  <si>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</si>
  <si>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贰拾玖万零柒佰零陆元整</t>
  </si>
  <si>
    <t>2018015</t>
  </si>
  <si>
    <t>中标书、施工合同及内部承包协议原件</t>
  </si>
  <si>
    <t>合肥</t>
  </si>
  <si>
    <t>2019-1-9外经证办理</t>
  </si>
  <si>
    <t>桐庐县城南街道中创图文工作室-标志牌
开户行：浙江桐庐农村商业银行城南支行
账号：201 000 194 233 296</t>
  </si>
  <si>
    <t>转账费</t>
  </si>
  <si>
    <t>桐庐万汇交通设施有限公司-标线
开户行：桐庐农村商业银行城南支行
账号：201 000 197 778 761</t>
  </si>
  <si>
    <t>杭州多木建筑劳务分包有限公司-劳务
开户行：杭州联合银行古荡支行
账号：201 000 114 176 430</t>
  </si>
  <si>
    <t>壹佰零贰万捌仟陆佰玖拾捌元整</t>
  </si>
  <si>
    <t>已收齐</t>
  </si>
  <si>
    <t>2020-1-2外经证办理500，转账费100</t>
  </si>
  <si>
    <t>壹拾肆万玖仟肆佰元整</t>
  </si>
  <si>
    <t>中标书、施工合同及内部承包协议原件、交工、审计、不领章承诺书、终结结算承诺书</t>
  </si>
  <si>
    <t>工行</t>
  </si>
  <si>
    <t>1302 0107 1920 0144 316</t>
  </si>
  <si>
    <t>桐庐县江南镇书瑶建材商行-水泥
开户行：桐庐农商行城南支行
账号：2010 0017 3111 267</t>
  </si>
  <si>
    <t>中行蜀山支行</t>
  </si>
  <si>
    <t>1752 5719 0682</t>
  </si>
  <si>
    <t>周恒泉-代付税金退回
开户行：交通银行宁波鄞州支行
账号：6222 6251 8000 0397 785</t>
  </si>
</sst>
</file>

<file path=xl/styles.xml><?xml version="1.0" encoding="utf-8"?>
<styleSheet xmlns="http://schemas.openxmlformats.org/spreadsheetml/2006/main">
  <numFmts count="13">
    <numFmt numFmtId="176" formatCode="#,##0.00_ "/>
    <numFmt numFmtId="177" formatCode="yy/m/d;@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8" formatCode="#,##0_ "/>
    <numFmt numFmtId="44" formatCode="_ &quot;￥&quot;* #,##0.00_ ;_ &quot;￥&quot;* \-#,##0.00_ ;_ &quot;￥&quot;* &quot;-&quot;??_ ;_ @_ "/>
    <numFmt numFmtId="179" formatCode="yyyy&quot;年&quot;m&quot;月&quot;d&quot;日&quot;;@"/>
    <numFmt numFmtId="180" formatCode="0.00_ "/>
    <numFmt numFmtId="181" formatCode="0.00_);[Red]\(0.00\)"/>
    <numFmt numFmtId="182" formatCode="0.0%"/>
    <numFmt numFmtId="183" formatCode="0.0_ "/>
    <numFmt numFmtId="184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4" borderId="14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6" borderId="17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>
      <protection locked="0"/>
    </xf>
    <xf numFmtId="0" fontId="21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6" fillId="24" borderId="18" applyNumberFormat="0" applyAlignment="0" applyProtection="0">
      <alignment vertical="center"/>
    </xf>
    <xf numFmtId="0" fontId="28" fillId="24" borderId="14" applyNumberFormat="0" applyAlignment="0" applyProtection="0">
      <alignment vertical="center"/>
    </xf>
    <xf numFmtId="0" fontId="29" fillId="27" borderId="19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3" fillId="0" borderId="0">
      <protection locked="0"/>
    </xf>
  </cellStyleXfs>
  <cellXfs count="11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0" fillId="0" borderId="0" xfId="0" applyFont="1">
      <alignment vertical="center"/>
    </xf>
    <xf numFmtId="0" fontId="1" fillId="2" borderId="1" xfId="50" applyFont="1" applyFill="1" applyBorder="1" applyAlignment="1" applyProtection="1">
      <alignment horizontal="center" vertical="center" wrapText="1"/>
    </xf>
    <xf numFmtId="0" fontId="1" fillId="2" borderId="0" xfId="50" applyFont="1" applyFill="1" applyBorder="1" applyAlignment="1" applyProtection="1">
      <alignment horizontal="center" vertical="center" wrapText="1"/>
    </xf>
    <xf numFmtId="177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2" fillId="2" borderId="2" xfId="50" applyFont="1" applyFill="1" applyBorder="1" applyAlignment="1" applyProtection="1">
      <alignment horizontal="center" vertical="center"/>
    </xf>
    <xf numFmtId="0" fontId="3" fillId="2" borderId="3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6" fontId="3" fillId="2" borderId="3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6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6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horizontal="center" vertical="center" wrapText="1"/>
    </xf>
    <xf numFmtId="179" fontId="0" fillId="2" borderId="1" xfId="50" applyNumberFormat="1" applyFont="1" applyFill="1" applyBorder="1" applyAlignment="1" applyProtection="1">
      <alignment horizontal="center" vertical="center" shrinkToFit="1"/>
    </xf>
    <xf numFmtId="180" fontId="0" fillId="2" borderId="3" xfId="50" applyNumberFormat="1" applyFont="1" applyFill="1" applyBorder="1" applyAlignment="1" applyProtection="1">
      <alignment horizontal="center" vertical="center" wrapText="1"/>
    </xf>
    <xf numFmtId="176" fontId="0" fillId="2" borderId="3" xfId="50" applyNumberFormat="1" applyFont="1" applyFill="1" applyBorder="1" applyAlignment="1" applyProtection="1">
      <alignment horizontal="center" vertical="center" shrinkToFit="1"/>
    </xf>
    <xf numFmtId="176" fontId="1" fillId="2" borderId="3" xfId="50" applyNumberFormat="1" applyFont="1" applyFill="1" applyBorder="1" applyAlignment="1" applyProtection="1">
      <alignment horizontal="center" vertical="center" wrapText="1" shrinkToFit="1"/>
    </xf>
    <xf numFmtId="49" fontId="1" fillId="2" borderId="3" xfId="50" applyNumberFormat="1" applyFont="1" applyFill="1" applyBorder="1" applyAlignment="1" applyProtection="1">
      <alignment horizontal="center" vertical="center" wrapText="1" shrinkToFit="1"/>
    </xf>
    <xf numFmtId="177" fontId="1" fillId="2" borderId="3" xfId="50" applyNumberFormat="1" applyFont="1" applyFill="1" applyBorder="1" applyAlignment="1" applyProtection="1">
      <alignment horizontal="center" vertical="center" wrapText="1"/>
    </xf>
    <xf numFmtId="182" fontId="1" fillId="2" borderId="3" xfId="19" applyNumberFormat="1" applyFont="1" applyFill="1" applyBorder="1" applyAlignment="1" applyProtection="1">
      <alignment horizontal="center" vertical="center" wrapText="1"/>
    </xf>
    <xf numFmtId="0" fontId="1" fillId="2" borderId="7" xfId="50" applyFont="1" applyFill="1" applyBorder="1" applyAlignment="1" applyProtection="1">
      <alignment horizontal="center" vertical="center" wrapText="1"/>
    </xf>
    <xf numFmtId="182" fontId="1" fillId="2" borderId="3" xfId="50" applyNumberFormat="1" applyFont="1" applyFill="1" applyBorder="1" applyAlignment="1" applyProtection="1">
      <alignment horizontal="center" vertical="center" wrapText="1"/>
    </xf>
    <xf numFmtId="179" fontId="0" fillId="2" borderId="1" xfId="50" applyNumberFormat="1" applyFont="1" applyFill="1" applyBorder="1" applyAlignment="1" applyProtection="1">
      <alignment horizontal="left" vertical="center" wrapText="1"/>
    </xf>
    <xf numFmtId="0" fontId="0" fillId="2" borderId="3" xfId="50" applyFont="1" applyFill="1" applyBorder="1" applyAlignment="1" applyProtection="1">
      <alignment horizontal="center" vertical="center" wrapText="1"/>
    </xf>
    <xf numFmtId="179" fontId="0" fillId="2" borderId="1" xfId="50" applyNumberFormat="1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 applyProtection="1">
      <alignment horizontal="center" vertical="center" wrapText="1"/>
    </xf>
    <xf numFmtId="0" fontId="1" fillId="2" borderId="8" xfId="50" applyFont="1" applyFill="1" applyBorder="1" applyAlignment="1" applyProtection="1">
      <alignment horizontal="center" vertical="center" wrapText="1"/>
    </xf>
    <xf numFmtId="179" fontId="6" fillId="0" borderId="3" xfId="0" applyNumberFormat="1" applyFont="1" applyFill="1" applyBorder="1" applyAlignment="1">
      <alignment horizontal="left" vertical="center"/>
    </xf>
    <xf numFmtId="183" fontId="6" fillId="0" borderId="3" xfId="0" applyNumberFormat="1" applyFont="1" applyFill="1" applyBorder="1" applyAlignment="1">
      <alignment horizontal="center" vertical="center"/>
    </xf>
    <xf numFmtId="176" fontId="1" fillId="2" borderId="3" xfId="50" applyNumberFormat="1" applyFont="1" applyFill="1" applyBorder="1" applyAlignment="1" applyProtection="1">
      <alignment vertical="center" wrapText="1" shrinkToFit="1"/>
    </xf>
    <xf numFmtId="176" fontId="1" fillId="2" borderId="3" xfId="50" applyNumberFormat="1" applyFont="1" applyFill="1" applyBorder="1" applyAlignment="1" applyProtection="1">
      <alignment horizontal="right" vertical="center" shrinkToFit="1"/>
    </xf>
    <xf numFmtId="179" fontId="6" fillId="0" borderId="3" xfId="0" applyNumberFormat="1" applyFont="1" applyFill="1" applyBorder="1" applyAlignment="1">
      <alignment horizontal="center" vertical="center"/>
    </xf>
    <xf numFmtId="176" fontId="1" fillId="2" borderId="3" xfId="50" applyNumberFormat="1" applyFont="1" applyFill="1" applyBorder="1" applyAlignment="1" applyProtection="1">
      <alignment vertical="center" shrinkToFit="1"/>
    </xf>
    <xf numFmtId="179" fontId="0" fillId="2" borderId="3" xfId="50" applyNumberFormat="1" applyFont="1" applyFill="1" applyBorder="1" applyAlignment="1" applyProtection="1">
      <alignment horizontal="center" vertical="center" shrinkToFit="1"/>
    </xf>
    <xf numFmtId="0" fontId="7" fillId="2" borderId="1" xfId="50" applyFont="1" applyFill="1" applyBorder="1" applyAlignment="1" applyProtection="1">
      <alignment horizontal="center" vertical="center" wrapText="1"/>
    </xf>
    <xf numFmtId="179" fontId="8" fillId="2" borderId="3" xfId="50" applyNumberFormat="1" applyFont="1" applyFill="1" applyBorder="1" applyAlignment="1" applyProtection="1">
      <alignment horizontal="center" vertical="center" shrinkToFit="1"/>
    </xf>
    <xf numFmtId="180" fontId="8" fillId="2" borderId="3" xfId="50" applyNumberFormat="1" applyFont="1" applyFill="1" applyBorder="1" applyAlignment="1" applyProtection="1">
      <alignment horizontal="center" vertical="center" wrapText="1"/>
    </xf>
    <xf numFmtId="176" fontId="7" fillId="2" borderId="3" xfId="50" applyNumberFormat="1" applyFont="1" applyFill="1" applyBorder="1" applyAlignment="1" applyProtection="1">
      <alignment horizontal="center" vertical="center" wrapText="1" shrinkToFit="1"/>
    </xf>
    <xf numFmtId="49" fontId="7" fillId="2" borderId="3" xfId="50" applyNumberFormat="1" applyFont="1" applyFill="1" applyBorder="1" applyAlignment="1" applyProtection="1">
      <alignment horizontal="center" vertical="center" wrapText="1" shrinkToFit="1"/>
    </xf>
    <xf numFmtId="0" fontId="3" fillId="2" borderId="3" xfId="50" applyFont="1" applyFill="1" applyBorder="1" applyAlignment="1" applyProtection="1">
      <alignment horizontal="center" vertical="center" shrinkToFit="1"/>
    </xf>
    <xf numFmtId="0" fontId="9" fillId="2" borderId="3" xfId="50" applyFont="1" applyFill="1" applyBorder="1" applyAlignment="1" applyProtection="1">
      <alignment horizontal="center" vertical="center" wrapText="1"/>
    </xf>
    <xf numFmtId="181" fontId="10" fillId="2" borderId="5" xfId="50" applyNumberFormat="1" applyFont="1" applyFill="1" applyBorder="1" applyAlignment="1" applyProtection="1">
      <alignment horizontal="center" vertical="center" shrinkToFit="1"/>
    </xf>
    <xf numFmtId="181" fontId="10" fillId="2" borderId="6" xfId="50" applyNumberFormat="1" applyFont="1" applyFill="1" applyBorder="1" applyAlignment="1" applyProtection="1">
      <alignment horizontal="center" vertical="center" shrinkToFit="1"/>
    </xf>
    <xf numFmtId="0" fontId="10" fillId="2" borderId="9" xfId="50" applyFont="1" applyFill="1" applyBorder="1" applyAlignment="1" applyProtection="1">
      <alignment horizontal="center" vertical="center" wrapText="1"/>
    </xf>
    <xf numFmtId="0" fontId="10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3" fillId="2" borderId="3" xfId="50" applyFont="1" applyFill="1" applyBorder="1" applyAlignment="1" applyProtection="1">
      <alignment horizontal="center" vertical="center"/>
    </xf>
    <xf numFmtId="0" fontId="1" fillId="2" borderId="3" xfId="50" applyNumberFormat="1" applyFont="1" applyFill="1" applyBorder="1" applyAlignment="1" applyProtection="1">
      <alignment horizontal="center" vertical="center" shrinkToFit="1"/>
    </xf>
    <xf numFmtId="176" fontId="1" fillId="2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176" fontId="3" fillId="2" borderId="5" xfId="50" applyNumberFormat="1" applyFont="1" applyFill="1" applyBorder="1" applyAlignment="1" applyProtection="1">
      <alignment horizontal="center" vertical="center" wrapText="1"/>
    </xf>
    <xf numFmtId="176" fontId="3" fillId="2" borderId="3" xfId="50" applyNumberFormat="1" applyFont="1" applyFill="1" applyBorder="1" applyAlignment="1" applyProtection="1">
      <alignment horizontal="center" vertical="center" shrinkToFit="1"/>
    </xf>
    <xf numFmtId="176" fontId="1" fillId="2" borderId="3" xfId="50" applyNumberFormat="1" applyFont="1" applyFill="1" applyBorder="1" applyAlignment="1" applyProtection="1">
      <alignment horizontal="left" vertical="center" wrapText="1" shrinkToFit="1"/>
    </xf>
    <xf numFmtId="0" fontId="1" fillId="2" borderId="3" xfId="50" applyFont="1" applyFill="1" applyBorder="1" applyAlignment="1" applyProtection="1">
      <alignment horizontal="center" vertical="center"/>
    </xf>
    <xf numFmtId="176" fontId="1" fillId="2" borderId="3" xfId="50" applyNumberFormat="1" applyFont="1" applyFill="1" applyBorder="1" applyAlignment="1" applyProtection="1">
      <alignment horizontal="left" vertical="center" wrapText="1"/>
    </xf>
    <xf numFmtId="176" fontId="1" fillId="2" borderId="3" xfId="50" applyNumberFormat="1" applyFont="1" applyFill="1" applyBorder="1" applyAlignment="1" applyProtection="1">
      <alignment horizontal="center" vertical="center" shrinkToFit="1"/>
    </xf>
    <xf numFmtId="0" fontId="1" fillId="0" borderId="3" xfId="0" applyFont="1" applyBorder="1" applyAlignment="1">
      <alignment horizontal="left" vertical="center"/>
    </xf>
    <xf numFmtId="176" fontId="3" fillId="2" borderId="3" xfId="50" applyNumberFormat="1" applyFont="1" applyFill="1" applyBorder="1" applyAlignment="1" applyProtection="1">
      <alignment horizontal="right" vertical="center" shrinkToFit="1"/>
    </xf>
    <xf numFmtId="10" fontId="1" fillId="0" borderId="3" xfId="0" applyNumberFormat="1" applyFont="1" applyBorder="1">
      <alignment vertical="center"/>
    </xf>
    <xf numFmtId="0" fontId="1" fillId="2" borderId="3" xfId="50" applyFont="1" applyFill="1" applyBorder="1" applyAlignment="1" applyProtection="1">
      <alignment vertical="center"/>
    </xf>
    <xf numFmtId="178" fontId="1" fillId="2" borderId="3" xfId="50" applyNumberFormat="1" applyFont="1" applyFill="1" applyBorder="1" applyAlignment="1" applyProtection="1">
      <alignment vertical="center" shrinkToFit="1"/>
    </xf>
    <xf numFmtId="176" fontId="1" fillId="2" borderId="3" xfId="50" applyNumberFormat="1" applyFont="1" applyFill="1" applyBorder="1" applyAlignment="1" applyProtection="1">
      <alignment vertical="center" wrapText="1"/>
    </xf>
    <xf numFmtId="14" fontId="1" fillId="2" borderId="1" xfId="50" applyNumberFormat="1" applyFont="1" applyFill="1" applyBorder="1" applyAlignment="1" applyProtection="1">
      <alignment horizontal="center" vertical="center" wrapText="1"/>
    </xf>
    <xf numFmtId="0" fontId="1" fillId="2" borderId="1" xfId="50" applyFont="1" applyFill="1" applyBorder="1" applyAlignment="1" applyProtection="1">
      <alignment horizontal="left" vertical="center" wrapText="1"/>
    </xf>
    <xf numFmtId="14" fontId="7" fillId="2" borderId="1" xfId="50" applyNumberFormat="1" applyFont="1" applyFill="1" applyBorder="1" applyAlignment="1" applyProtection="1">
      <alignment horizontal="center" vertical="center" wrapText="1"/>
    </xf>
    <xf numFmtId="0" fontId="7" fillId="2" borderId="1" xfId="50" applyFont="1" applyFill="1" applyBorder="1" applyAlignment="1" applyProtection="1">
      <alignment horizontal="left" vertical="center" wrapText="1"/>
    </xf>
    <xf numFmtId="0" fontId="10" fillId="2" borderId="11" xfId="50" applyFont="1" applyFill="1" applyBorder="1" applyAlignment="1" applyProtection="1">
      <alignment horizontal="center" vertical="center" wrapText="1"/>
    </xf>
    <xf numFmtId="0" fontId="10" fillId="2" borderId="12" xfId="50" applyFont="1" applyFill="1" applyBorder="1" applyAlignment="1" applyProtection="1">
      <alignment horizontal="center" vertical="center" wrapText="1"/>
    </xf>
    <xf numFmtId="176" fontId="10" fillId="2" borderId="5" xfId="50" applyNumberFormat="1" applyFont="1" applyFill="1" applyBorder="1" applyAlignment="1" applyProtection="1">
      <alignment horizontal="center" vertical="center" shrinkToFit="1"/>
    </xf>
    <xf numFmtId="176" fontId="10" fillId="2" borderId="6" xfId="50" applyNumberFormat="1" applyFont="1" applyFill="1" applyBorder="1" applyAlignment="1" applyProtection="1">
      <alignment horizontal="center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0" fontId="10" fillId="2" borderId="13" xfId="50" applyFont="1" applyFill="1" applyBorder="1" applyAlignment="1" applyProtection="1">
      <alignment horizontal="center" vertical="center" wrapText="1"/>
    </xf>
    <xf numFmtId="184" fontId="10" fillId="2" borderId="5" xfId="50" applyNumberFormat="1" applyFont="1" applyFill="1" applyBorder="1" applyAlignment="1" applyProtection="1">
      <alignment horizontal="center" vertical="center" shrinkToFit="1"/>
    </xf>
    <xf numFmtId="184" fontId="10" fillId="2" borderId="6" xfId="50" applyNumberFormat="1" applyFont="1" applyFill="1" applyBorder="1" applyAlignment="1" applyProtection="1">
      <alignment horizontal="center" vertical="center" shrinkToFit="1"/>
    </xf>
    <xf numFmtId="49" fontId="0" fillId="2" borderId="3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176" fontId="5" fillId="2" borderId="3" xfId="50" applyNumberFormat="1" applyFont="1" applyFill="1" applyBorder="1" applyAlignment="1" applyProtection="1">
      <alignment horizontal="center" vertical="center" wrapText="1"/>
    </xf>
    <xf numFmtId="176" fontId="4" fillId="2" borderId="3" xfId="50" applyNumberFormat="1" applyFont="1" applyFill="1" applyBorder="1" applyAlignment="1" applyProtection="1">
      <alignment horizontal="center" vertical="center" wrapText="1"/>
    </xf>
    <xf numFmtId="176" fontId="3" fillId="3" borderId="6" xfId="50" applyNumberFormat="1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/>
    </xf>
    <xf numFmtId="176" fontId="3" fillId="2" borderId="6" xfId="50" applyNumberFormat="1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>
      <alignment horizontal="center" vertical="center"/>
    </xf>
    <xf numFmtId="180" fontId="1" fillId="2" borderId="3" xfId="0" applyNumberFormat="1" applyFont="1" applyFill="1" applyBorder="1">
      <alignment vertical="center"/>
    </xf>
    <xf numFmtId="180" fontId="1" fillId="2" borderId="3" xfId="0" applyNumberFormat="1" applyFont="1" applyFill="1" applyBorder="1" applyAlignment="1">
      <alignment horizontal="center" vertical="center"/>
    </xf>
    <xf numFmtId="176" fontId="11" fillId="2" borderId="3" xfId="50" applyNumberFormat="1" applyFont="1" applyFill="1" applyBorder="1" applyAlignment="1" applyProtection="1">
      <alignment horizontal="center" vertical="center" wrapText="1"/>
    </xf>
    <xf numFmtId="180" fontId="3" fillId="2" borderId="3" xfId="50" applyNumberFormat="1" applyFont="1" applyFill="1" applyBorder="1" applyAlignment="1" applyProtection="1">
      <alignment horizontal="center" vertical="center" shrinkToFit="1"/>
    </xf>
    <xf numFmtId="180" fontId="3" fillId="2" borderId="3" xfId="50" applyNumberFormat="1" applyFont="1" applyFill="1" applyBorder="1" applyAlignment="1" applyProtection="1">
      <alignment horizontal="right" vertical="center"/>
    </xf>
    <xf numFmtId="176" fontId="10" fillId="2" borderId="4" xfId="50" applyNumberFormat="1" applyFont="1" applyFill="1" applyBorder="1" applyAlignment="1" applyProtection="1">
      <alignment horizontal="center" vertical="center" shrinkToFit="1"/>
    </xf>
    <xf numFmtId="184" fontId="10" fillId="2" borderId="4" xfId="50" applyNumberFormat="1" applyFont="1" applyFill="1" applyBorder="1" applyAlignment="1" applyProtection="1">
      <alignment horizontal="center" vertical="center" shrinkToFit="1"/>
    </xf>
    <xf numFmtId="0" fontId="1" fillId="2" borderId="0" xfId="50" applyFont="1" applyFill="1" applyAlignment="1" applyProtection="1">
      <alignment horizontal="center" vertical="center" wrapText="1"/>
    </xf>
    <xf numFmtId="176" fontId="1" fillId="2" borderId="3" xfId="50" applyNumberFormat="1" applyFont="1" applyFill="1" applyBorder="1" applyAlignment="1" applyProtection="1">
      <alignment horizontal="right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10" fillId="2" borderId="5" xfId="50" applyFont="1" applyFill="1" applyBorder="1" applyAlignment="1" applyProtection="1">
      <alignment horizontal="center" vertical="center" shrinkToFit="1"/>
    </xf>
    <xf numFmtId="0" fontId="10" fillId="2" borderId="6" xfId="50" applyFont="1" applyFill="1" applyBorder="1" applyAlignment="1" applyProtection="1">
      <alignment horizontal="center" vertical="center" shrinkToFit="1"/>
    </xf>
    <xf numFmtId="0" fontId="10" fillId="2" borderId="4" xfId="50" applyFont="1" applyFill="1" applyBorder="1" applyAlignment="1" applyProtection="1">
      <alignment horizontal="center" vertical="center" shrinkToFit="1"/>
    </xf>
    <xf numFmtId="176" fontId="7" fillId="2" borderId="3" xfId="50" applyNumberFormat="1" applyFont="1" applyFill="1" applyBorder="1" applyAlignment="1" applyProtection="1">
      <alignment vertical="center" wrapText="1" shrinkToFi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4" fontId="1" fillId="2" borderId="3" xfId="50" applyNumberFormat="1" applyFont="1" applyFill="1" applyBorder="1" applyAlignment="1" applyProtection="1">
      <alignment horizontal="center" vertical="center" wrapText="1"/>
    </xf>
    <xf numFmtId="0" fontId="1" fillId="2" borderId="3" xfId="50" applyNumberFormat="1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 applyProtection="1">
      <alignment vertical="center" wrapText="1"/>
    </xf>
    <xf numFmtId="180" fontId="12" fillId="0" borderId="3" xfId="0" applyNumberFormat="1" applyFont="1" applyFill="1" applyBorder="1" applyAlignment="1">
      <alignment horizontal="right" vertical="center"/>
    </xf>
    <xf numFmtId="176" fontId="0" fillId="2" borderId="3" xfId="50" applyNumberFormat="1" applyFont="1" applyFill="1" applyBorder="1" applyAlignment="1" applyProtection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29</xdr:row>
      <xdr:rowOff>30480</xdr:rowOff>
    </xdr:from>
    <xdr:to>
      <xdr:col>8</xdr:col>
      <xdr:colOff>273050</xdr:colOff>
      <xdr:row>57</xdr:row>
      <xdr:rowOff>62865</xdr:rowOff>
    </xdr:to>
    <xdr:pic>
      <xdr:nvPicPr>
        <xdr:cNvPr id="2" name="图片 1" descr="4b4dfbaef569dfe99c23214d2db30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092690"/>
          <a:ext cx="8763635" cy="4832985"/>
        </a:xfrm>
        <a:prstGeom prst="rect">
          <a:avLst/>
        </a:prstGeom>
      </xdr:spPr>
    </xdr:pic>
    <xdr:clientData/>
  </xdr:twoCellAnchor>
  <xdr:twoCellAnchor editAs="oneCell">
    <xdr:from>
      <xdr:col>9</xdr:col>
      <xdr:colOff>320040</xdr:colOff>
      <xdr:row>20</xdr:row>
      <xdr:rowOff>45720</xdr:rowOff>
    </xdr:from>
    <xdr:to>
      <xdr:col>11</xdr:col>
      <xdr:colOff>594360</xdr:colOff>
      <xdr:row>21</xdr:row>
      <xdr:rowOff>198120</xdr:rowOff>
    </xdr:to>
    <xdr:pic>
      <xdr:nvPicPr>
        <xdr:cNvPr id="3" name="图片 2" descr="IVO3$}7D0{XX)RE6H6V7A`F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98660" y="6424930"/>
          <a:ext cx="1747520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320040</xdr:colOff>
      <xdr:row>20</xdr:row>
      <xdr:rowOff>45720</xdr:rowOff>
    </xdr:from>
    <xdr:to>
      <xdr:col>11</xdr:col>
      <xdr:colOff>594360</xdr:colOff>
      <xdr:row>21</xdr:row>
      <xdr:rowOff>198120</xdr:rowOff>
    </xdr:to>
    <xdr:pic>
      <xdr:nvPicPr>
        <xdr:cNvPr id="3" name="图片 2" descr="IVO3$}7D0{XX)RE6H6V7A`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98660" y="6424930"/>
          <a:ext cx="1747520" cy="4572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29</xdr:row>
      <xdr:rowOff>15240</xdr:rowOff>
    </xdr:from>
    <xdr:to>
      <xdr:col>8</xdr:col>
      <xdr:colOff>225425</xdr:colOff>
      <xdr:row>55</xdr:row>
      <xdr:rowOff>70485</xdr:rowOff>
    </xdr:to>
    <xdr:pic>
      <xdr:nvPicPr>
        <xdr:cNvPr id="4" name="图片 3" descr="67A173FDC6DB7375CFB8DDA37D9B5D8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0204450"/>
          <a:ext cx="8716010" cy="45129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320040</xdr:colOff>
      <xdr:row>20</xdr:row>
      <xdr:rowOff>45720</xdr:rowOff>
    </xdr:from>
    <xdr:to>
      <xdr:col>11</xdr:col>
      <xdr:colOff>594360</xdr:colOff>
      <xdr:row>21</xdr:row>
      <xdr:rowOff>198120</xdr:rowOff>
    </xdr:to>
    <xdr:pic>
      <xdr:nvPicPr>
        <xdr:cNvPr id="2" name="图片 1" descr="IVO3$}7D0{XX)RE6H6V7A`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98660" y="6424930"/>
          <a:ext cx="1747520" cy="4572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32</xdr:row>
      <xdr:rowOff>0</xdr:rowOff>
    </xdr:from>
    <xdr:to>
      <xdr:col>6</xdr:col>
      <xdr:colOff>391160</xdr:colOff>
      <xdr:row>57</xdr:row>
      <xdr:rowOff>66675</xdr:rowOff>
    </xdr:to>
    <xdr:pic>
      <xdr:nvPicPr>
        <xdr:cNvPr id="4" name="图片 3" descr="ba6eb55cf51e80bf7ebee811dee0eee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11637010"/>
          <a:ext cx="7179945" cy="43529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320040</xdr:colOff>
      <xdr:row>20</xdr:row>
      <xdr:rowOff>45720</xdr:rowOff>
    </xdr:from>
    <xdr:to>
      <xdr:col>11</xdr:col>
      <xdr:colOff>594360</xdr:colOff>
      <xdr:row>21</xdr:row>
      <xdr:rowOff>198120</xdr:rowOff>
    </xdr:to>
    <xdr:pic>
      <xdr:nvPicPr>
        <xdr:cNvPr id="2" name="图片 1" descr="IVO3$}7D0{XX)RE6H6V7A`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98660" y="6424930"/>
          <a:ext cx="1747520" cy="457200"/>
        </a:xfrm>
        <a:prstGeom prst="rect">
          <a:avLst/>
        </a:prstGeom>
      </xdr:spPr>
    </xdr:pic>
    <xdr:clientData/>
  </xdr:twoCellAnchor>
  <xdr:twoCellAnchor editAs="oneCell">
    <xdr:from>
      <xdr:col>0</xdr:col>
      <xdr:colOff>213995</xdr:colOff>
      <xdr:row>34</xdr:row>
      <xdr:rowOff>104775</xdr:rowOff>
    </xdr:from>
    <xdr:to>
      <xdr:col>8</xdr:col>
      <xdr:colOff>266065</xdr:colOff>
      <xdr:row>65</xdr:row>
      <xdr:rowOff>95250</xdr:rowOff>
    </xdr:to>
    <xdr:pic>
      <xdr:nvPicPr>
        <xdr:cNvPr id="3" name="图片 2" descr="XI63W[UK@IP$1YU}MRWKZS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13995" y="12706985"/>
          <a:ext cx="8543290" cy="5305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4.x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32"/>
  <sheetViews>
    <sheetView zoomScale="110" zoomScaleNormal="110" topLeftCell="A7" workbookViewId="0">
      <selection activeCell="K12" sqref="K12"/>
    </sheetView>
  </sheetViews>
  <sheetFormatPr defaultColWidth="9" defaultRowHeight="13.5"/>
  <cols>
    <col min="1" max="1" width="3.225" style="1" customWidth="1"/>
    <col min="2" max="2" width="14.675" style="5" customWidth="1"/>
    <col min="3" max="3" width="13.75" style="1" customWidth="1"/>
    <col min="4" max="4" width="14.275" style="1" customWidth="1"/>
    <col min="5" max="5" width="22.2666666666667" style="6" customWidth="1"/>
    <col min="6" max="6" width="20.9083333333333" style="6" customWidth="1"/>
    <col min="7" max="7" width="17.4416666666667" style="6" customWidth="1"/>
    <col min="8" max="8" width="4.89166666666667" style="1" customWidth="1"/>
    <col min="9" max="9" width="10.3333333333333" style="6" customWidth="1"/>
    <col min="10" max="10" width="10" style="6" customWidth="1"/>
    <col min="11" max="11" width="9.33333333333333" style="1" customWidth="1"/>
    <col min="12" max="12" width="9.66666666666667" style="6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75" style="6" customWidth="1"/>
    <col min="20" max="20" width="15.4416666666667" style="1" customWidth="1"/>
    <col min="21" max="16361" width="9" style="1" customWidth="1"/>
  </cols>
  <sheetData>
    <row r="1" ht="24.9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ht="27.9" customHeight="1" spans="1:20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9" t="s">
        <v>4</v>
      </c>
      <c r="K2" s="9"/>
      <c r="L2" s="9"/>
      <c r="M2" s="9"/>
      <c r="N2" s="54" t="s">
        <v>5</v>
      </c>
      <c r="O2" s="54"/>
      <c r="P2" s="55">
        <v>9294</v>
      </c>
      <c r="Q2" s="59" t="s">
        <v>6</v>
      </c>
      <c r="R2" s="59"/>
      <c r="S2" s="82"/>
      <c r="T2" s="82"/>
    </row>
    <row r="3" ht="27.9" customHeight="1" spans="1:20">
      <c r="A3" s="8" t="s">
        <v>7</v>
      </c>
      <c r="B3" s="8"/>
      <c r="C3" s="11">
        <v>3569284</v>
      </c>
      <c r="D3" s="11"/>
      <c r="E3" s="11"/>
      <c r="F3" s="11" t="s">
        <v>8</v>
      </c>
      <c r="G3" s="12">
        <v>43168</v>
      </c>
      <c r="H3" s="8" t="s">
        <v>9</v>
      </c>
      <c r="I3" s="8"/>
      <c r="J3" s="33"/>
      <c r="K3" s="33"/>
      <c r="L3" s="33"/>
      <c r="M3" s="33"/>
      <c r="N3" s="8" t="s">
        <v>10</v>
      </c>
      <c r="O3" s="8"/>
      <c r="P3" s="33"/>
      <c r="Q3" s="83" t="s">
        <v>11</v>
      </c>
      <c r="R3" s="83"/>
      <c r="S3" s="84" t="s">
        <v>12</v>
      </c>
      <c r="T3" s="84"/>
    </row>
    <row r="4" ht="27.9" customHeight="1" spans="1:20">
      <c r="A4" s="8" t="s">
        <v>13</v>
      </c>
      <c r="B4" s="8"/>
      <c r="C4" s="100"/>
      <c r="D4" s="100"/>
      <c r="E4" s="100"/>
      <c r="F4" s="11" t="s">
        <v>14</v>
      </c>
      <c r="G4" s="101"/>
      <c r="H4" s="8" t="s">
        <v>15</v>
      </c>
      <c r="I4" s="8"/>
      <c r="J4" s="33"/>
      <c r="K4" s="33"/>
      <c r="L4" s="33"/>
      <c r="M4" s="33"/>
      <c r="N4" s="8" t="s">
        <v>16</v>
      </c>
      <c r="O4" s="8"/>
      <c r="P4" s="56" t="s">
        <v>17</v>
      </c>
      <c r="Q4" s="11" t="s">
        <v>18</v>
      </c>
      <c r="R4" s="56" t="s">
        <v>19</v>
      </c>
      <c r="S4" s="85" t="s">
        <v>20</v>
      </c>
      <c r="T4" s="86" t="s">
        <v>21</v>
      </c>
    </row>
    <row r="5" ht="27.9" customHeight="1" spans="1:20">
      <c r="A5" s="8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6" t="s">
        <v>25</v>
      </c>
      <c r="L5" s="13" t="s">
        <v>26</v>
      </c>
      <c r="M5" s="15"/>
      <c r="N5" s="13" t="s">
        <v>27</v>
      </c>
      <c r="O5" s="15"/>
      <c r="P5" s="57" t="s">
        <v>28</v>
      </c>
      <c r="Q5" s="87"/>
      <c r="R5" s="87"/>
      <c r="S5" s="85" t="s">
        <v>29</v>
      </c>
      <c r="T5" s="88" t="s">
        <v>30</v>
      </c>
    </row>
    <row r="6" ht="27.9" customHeight="1" spans="1:20">
      <c r="A6" s="8"/>
      <c r="B6" s="17" t="s">
        <v>31</v>
      </c>
      <c r="C6" s="18"/>
      <c r="D6" s="18"/>
      <c r="E6" s="18"/>
      <c r="F6" s="19"/>
      <c r="G6" s="8"/>
      <c r="H6" s="17" t="s">
        <v>32</v>
      </c>
      <c r="I6" s="18"/>
      <c r="J6" s="19"/>
      <c r="K6" s="8" t="s">
        <v>33</v>
      </c>
      <c r="L6" s="17" t="s">
        <v>34</v>
      </c>
      <c r="M6" s="19"/>
      <c r="N6" s="17" t="s">
        <v>35</v>
      </c>
      <c r="O6" s="19"/>
      <c r="P6" s="58" t="s">
        <v>36</v>
      </c>
      <c r="Q6" s="89"/>
      <c r="R6" s="89"/>
      <c r="S6" s="85"/>
      <c r="T6" s="88"/>
    </row>
    <row r="7" ht="27.9" customHeight="1" spans="1:20">
      <c r="A7" s="8"/>
      <c r="B7" s="20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0" t="s">
        <v>42</v>
      </c>
      <c r="H7" s="8" t="s">
        <v>43</v>
      </c>
      <c r="I7" s="11" t="s">
        <v>44</v>
      </c>
      <c r="J7" s="11" t="s">
        <v>45</v>
      </c>
      <c r="K7" s="59" t="s">
        <v>44</v>
      </c>
      <c r="L7" s="11" t="s">
        <v>44</v>
      </c>
      <c r="M7" s="8" t="s">
        <v>45</v>
      </c>
      <c r="N7" s="8" t="s">
        <v>44</v>
      </c>
      <c r="O7" s="8" t="s">
        <v>45</v>
      </c>
      <c r="P7" s="11" t="s">
        <v>46</v>
      </c>
      <c r="Q7" s="11" t="s">
        <v>47</v>
      </c>
      <c r="R7" s="11" t="s">
        <v>48</v>
      </c>
      <c r="S7" s="85"/>
      <c r="T7" s="88"/>
    </row>
    <row r="8" s="2" customFormat="1" ht="22" customHeight="1" spans="1:20">
      <c r="A8" s="3">
        <v>1</v>
      </c>
      <c r="B8" s="21">
        <v>43494</v>
      </c>
      <c r="C8" s="38">
        <v>1000000</v>
      </c>
      <c r="D8" s="23"/>
      <c r="E8" s="24" t="s">
        <v>49</v>
      </c>
      <c r="F8" s="25" t="s">
        <v>50</v>
      </c>
      <c r="G8" s="26"/>
      <c r="H8" s="27">
        <v>0.02</v>
      </c>
      <c r="I8" s="38">
        <v>71386</v>
      </c>
      <c r="J8" s="60" t="s">
        <v>51</v>
      </c>
      <c r="K8" s="61">
        <v>25112</v>
      </c>
      <c r="L8" s="38">
        <v>500</v>
      </c>
      <c r="M8" s="56" t="s">
        <v>52</v>
      </c>
      <c r="N8" s="33"/>
      <c r="O8" s="33"/>
      <c r="P8" s="62" t="s">
        <v>53</v>
      </c>
      <c r="Q8" s="56"/>
      <c r="R8" s="86">
        <v>26500</v>
      </c>
      <c r="S8" s="86">
        <v>26500</v>
      </c>
      <c r="T8" s="90"/>
    </row>
    <row r="9" s="2" customFormat="1" ht="24" customHeight="1" spans="1:20">
      <c r="A9" s="28"/>
      <c r="B9" s="21">
        <v>43621</v>
      </c>
      <c r="C9" s="38">
        <v>364000</v>
      </c>
      <c r="D9" s="23"/>
      <c r="E9" s="24" t="s">
        <v>49</v>
      </c>
      <c r="F9" s="25" t="s">
        <v>50</v>
      </c>
      <c r="G9" s="26"/>
      <c r="H9" s="29"/>
      <c r="I9" s="56"/>
      <c r="J9" s="56"/>
      <c r="K9" s="63"/>
      <c r="L9" s="56"/>
      <c r="M9" s="33"/>
      <c r="N9" s="33"/>
      <c r="O9" s="33"/>
      <c r="P9" s="62" t="s">
        <v>54</v>
      </c>
      <c r="Q9" s="56"/>
      <c r="R9" s="86">
        <v>16513.91</v>
      </c>
      <c r="S9" s="86">
        <v>16513.91</v>
      </c>
      <c r="T9" s="90"/>
    </row>
    <row r="10" s="2" customFormat="1" ht="24" customHeight="1" spans="1:20">
      <c r="A10" s="28"/>
      <c r="B10" s="30">
        <v>43231</v>
      </c>
      <c r="C10" s="31"/>
      <c r="D10" s="31">
        <v>26500</v>
      </c>
      <c r="E10" s="24" t="s">
        <v>55</v>
      </c>
      <c r="F10" s="25" t="s">
        <v>56</v>
      </c>
      <c r="G10" s="26"/>
      <c r="H10" s="29"/>
      <c r="I10" s="56"/>
      <c r="J10" s="56"/>
      <c r="K10" s="63"/>
      <c r="L10" s="56"/>
      <c r="M10" s="33"/>
      <c r="N10" s="33"/>
      <c r="O10" s="33"/>
      <c r="P10" s="62" t="s">
        <v>57</v>
      </c>
      <c r="Q10" s="56"/>
      <c r="R10" s="86">
        <v>638925</v>
      </c>
      <c r="S10" s="86">
        <f>200000+100000+250000+88925</f>
        <v>638925</v>
      </c>
      <c r="T10" s="90"/>
    </row>
    <row r="11" s="2" customFormat="1" ht="24" customHeight="1" spans="1:20">
      <c r="A11" s="28"/>
      <c r="B11" s="30">
        <v>43231</v>
      </c>
      <c r="C11" s="31"/>
      <c r="D11" s="31">
        <v>16513.91</v>
      </c>
      <c r="E11" s="24" t="s">
        <v>55</v>
      </c>
      <c r="F11" s="25" t="s">
        <v>56</v>
      </c>
      <c r="G11" s="26"/>
      <c r="H11" s="29"/>
      <c r="I11" s="56"/>
      <c r="J11" s="56"/>
      <c r="K11" s="63"/>
      <c r="L11" s="56"/>
      <c r="M11" s="33"/>
      <c r="N11" s="33"/>
      <c r="O11" s="33"/>
      <c r="P11" s="64" t="s">
        <v>58</v>
      </c>
      <c r="Q11" s="56"/>
      <c r="R11" s="91">
        <v>2320</v>
      </c>
      <c r="S11" s="91">
        <v>2320</v>
      </c>
      <c r="T11" s="90"/>
    </row>
    <row r="12" s="2" customFormat="1" ht="24" customHeight="1" spans="1:20">
      <c r="A12" s="28"/>
      <c r="B12" s="30">
        <v>43384</v>
      </c>
      <c r="C12" s="31"/>
      <c r="D12" s="31">
        <v>200000</v>
      </c>
      <c r="E12" s="24" t="s">
        <v>55</v>
      </c>
      <c r="F12" s="25" t="s">
        <v>56</v>
      </c>
      <c r="G12" s="26"/>
      <c r="H12" s="29"/>
      <c r="I12" s="56"/>
      <c r="J12" s="56"/>
      <c r="K12" s="63"/>
      <c r="L12" s="56"/>
      <c r="M12" s="33"/>
      <c r="N12" s="33"/>
      <c r="O12" s="33"/>
      <c r="P12" s="64" t="s">
        <v>59</v>
      </c>
      <c r="Q12" s="56"/>
      <c r="R12" s="91">
        <v>48540</v>
      </c>
      <c r="S12" s="91">
        <v>48540</v>
      </c>
      <c r="T12" s="90"/>
    </row>
    <row r="13" s="2" customFormat="1" ht="24" customHeight="1" spans="1:20">
      <c r="A13" s="28"/>
      <c r="B13" s="32">
        <v>43415</v>
      </c>
      <c r="C13" s="33"/>
      <c r="D13" s="22">
        <v>100000</v>
      </c>
      <c r="E13" s="24" t="s">
        <v>55</v>
      </c>
      <c r="F13" s="25" t="s">
        <v>56</v>
      </c>
      <c r="G13" s="26"/>
      <c r="H13" s="33"/>
      <c r="I13" s="56"/>
      <c r="J13" s="56"/>
      <c r="K13" s="63"/>
      <c r="L13" s="56"/>
      <c r="M13" s="33"/>
      <c r="N13" s="33"/>
      <c r="O13" s="33"/>
      <c r="P13" s="62" t="s">
        <v>60</v>
      </c>
      <c r="Q13" s="56"/>
      <c r="R13" s="86">
        <v>100000</v>
      </c>
      <c r="S13" s="86">
        <v>100000</v>
      </c>
      <c r="T13" s="90"/>
    </row>
    <row r="14" s="2" customFormat="1" ht="24" customHeight="1" spans="1:20">
      <c r="A14" s="28"/>
      <c r="B14" s="32">
        <v>43445</v>
      </c>
      <c r="C14" s="33"/>
      <c r="D14" s="22">
        <v>250000</v>
      </c>
      <c r="E14" s="24" t="s">
        <v>55</v>
      </c>
      <c r="F14" s="25" t="s">
        <v>56</v>
      </c>
      <c r="G14" s="26"/>
      <c r="H14" s="33"/>
      <c r="I14" s="56"/>
      <c r="J14" s="56"/>
      <c r="K14" s="63"/>
      <c r="L14" s="56"/>
      <c r="M14" s="33"/>
      <c r="N14" s="33"/>
      <c r="O14" s="33"/>
      <c r="P14" s="62" t="s">
        <v>61</v>
      </c>
      <c r="Q14" s="56"/>
      <c r="R14" s="86">
        <v>150000</v>
      </c>
      <c r="S14" s="86">
        <v>150000</v>
      </c>
      <c r="T14" s="90"/>
    </row>
    <row r="15" s="2" customFormat="1" ht="24" customHeight="1" spans="1:20">
      <c r="A15" s="28"/>
      <c r="B15" s="32">
        <v>43445</v>
      </c>
      <c r="C15" s="33"/>
      <c r="D15" s="22">
        <v>2320</v>
      </c>
      <c r="E15" s="24" t="s">
        <v>55</v>
      </c>
      <c r="F15" s="25" t="s">
        <v>56</v>
      </c>
      <c r="G15" s="26"/>
      <c r="H15" s="33"/>
      <c r="I15" s="56"/>
      <c r="J15" s="56"/>
      <c r="K15" s="63"/>
      <c r="L15" s="56"/>
      <c r="M15" s="33"/>
      <c r="N15" s="33"/>
      <c r="O15" s="33"/>
      <c r="P15" s="62" t="s">
        <v>62</v>
      </c>
      <c r="Q15" s="56"/>
      <c r="R15" s="86">
        <v>200000</v>
      </c>
      <c r="S15" s="86">
        <v>200000</v>
      </c>
      <c r="T15" s="90"/>
    </row>
    <row r="16" s="2" customFormat="1" ht="24" customHeight="1" spans="1:20">
      <c r="A16" s="28"/>
      <c r="B16" s="32">
        <v>43476</v>
      </c>
      <c r="C16" s="33"/>
      <c r="D16" s="22">
        <v>48540</v>
      </c>
      <c r="E16" s="24" t="s">
        <v>55</v>
      </c>
      <c r="F16" s="25" t="s">
        <v>56</v>
      </c>
      <c r="G16" s="26"/>
      <c r="H16" s="33"/>
      <c r="I16" s="56"/>
      <c r="J16" s="56"/>
      <c r="K16" s="63"/>
      <c r="L16" s="56"/>
      <c r="M16" s="33"/>
      <c r="N16" s="33"/>
      <c r="O16" s="33"/>
      <c r="P16" s="62" t="s">
        <v>63</v>
      </c>
      <c r="Q16" s="56"/>
      <c r="R16" s="86">
        <v>26580</v>
      </c>
      <c r="S16" s="86">
        <v>26580</v>
      </c>
      <c r="T16" s="90"/>
    </row>
    <row r="17" s="2" customFormat="1" ht="24" customHeight="1" spans="1:20">
      <c r="A17" s="28"/>
      <c r="B17" s="32">
        <v>43476</v>
      </c>
      <c r="C17" s="33"/>
      <c r="D17" s="22">
        <v>88925</v>
      </c>
      <c r="E17" s="24" t="s">
        <v>55</v>
      </c>
      <c r="F17" s="25" t="s">
        <v>56</v>
      </c>
      <c r="G17" s="26"/>
      <c r="H17" s="33"/>
      <c r="I17" s="56"/>
      <c r="J17" s="56"/>
      <c r="K17" s="63"/>
      <c r="L17" s="56"/>
      <c r="M17" s="33"/>
      <c r="N17" s="33"/>
      <c r="O17" s="33"/>
      <c r="P17" s="62" t="s">
        <v>64</v>
      </c>
      <c r="Q17" s="56"/>
      <c r="R17" s="86">
        <v>400000</v>
      </c>
      <c r="S17" s="86">
        <v>400000</v>
      </c>
      <c r="T17" s="90"/>
    </row>
    <row r="18" s="2" customFormat="1" ht="24" customHeight="1" spans="1:20">
      <c r="A18" s="34"/>
      <c r="B18" s="35"/>
      <c r="C18" s="106"/>
      <c r="D18" s="36">
        <v>-390422</v>
      </c>
      <c r="E18" s="37" t="s">
        <v>65</v>
      </c>
      <c r="F18" s="37" t="s">
        <v>66</v>
      </c>
      <c r="G18" s="26"/>
      <c r="H18" s="33"/>
      <c r="I18" s="56"/>
      <c r="J18" s="56"/>
      <c r="K18" s="63"/>
      <c r="L18" s="56"/>
      <c r="M18" s="33"/>
      <c r="N18" s="33"/>
      <c r="O18" s="33"/>
      <c r="P18" s="62" t="s">
        <v>67</v>
      </c>
      <c r="Q18" s="56"/>
      <c r="R18" s="86">
        <v>1200</v>
      </c>
      <c r="S18" s="86"/>
      <c r="T18" s="90"/>
    </row>
    <row r="19" s="2" customFormat="1" ht="24" customHeight="1" spans="1:20">
      <c r="A19" s="33">
        <v>2</v>
      </c>
      <c r="B19" s="35">
        <v>43683</v>
      </c>
      <c r="C19" s="106"/>
      <c r="D19" s="36">
        <v>73062</v>
      </c>
      <c r="E19" s="24" t="s">
        <v>55</v>
      </c>
      <c r="F19" s="25" t="s">
        <v>56</v>
      </c>
      <c r="G19" s="26"/>
      <c r="H19" s="33"/>
      <c r="I19" s="56"/>
      <c r="J19" s="56"/>
      <c r="K19" s="63"/>
      <c r="L19" s="56"/>
      <c r="M19" s="33"/>
      <c r="N19" s="33"/>
      <c r="O19" s="33"/>
      <c r="P19" s="62" t="s">
        <v>68</v>
      </c>
      <c r="Q19" s="56"/>
      <c r="R19" s="86"/>
      <c r="S19" s="86">
        <v>73062</v>
      </c>
      <c r="T19" s="90"/>
    </row>
    <row r="20" ht="24" customHeight="1" spans="1:20">
      <c r="A20" s="33">
        <v>3</v>
      </c>
      <c r="B20" s="32">
        <v>43692</v>
      </c>
      <c r="C20" s="33"/>
      <c r="D20" s="22">
        <v>8118</v>
      </c>
      <c r="E20" s="24" t="s">
        <v>55</v>
      </c>
      <c r="F20" s="25" t="s">
        <v>56</v>
      </c>
      <c r="G20" s="38"/>
      <c r="H20" s="27"/>
      <c r="I20" s="38"/>
      <c r="J20" s="60"/>
      <c r="K20" s="61"/>
      <c r="L20" s="38"/>
      <c r="M20" s="56"/>
      <c r="N20" s="65"/>
      <c r="O20" s="11"/>
      <c r="P20" s="66" t="s">
        <v>68</v>
      </c>
      <c r="Q20" s="11"/>
      <c r="R20" s="91"/>
      <c r="S20" s="91">
        <v>8118</v>
      </c>
      <c r="T20" s="61"/>
    </row>
    <row r="21" ht="24" customHeight="1" spans="1:20">
      <c r="A21" s="3">
        <v>4</v>
      </c>
      <c r="B21" s="39">
        <v>43703</v>
      </c>
      <c r="C21" s="106">
        <v>300000</v>
      </c>
      <c r="D21" s="36"/>
      <c r="E21" s="24" t="s">
        <v>49</v>
      </c>
      <c r="F21" s="25" t="s">
        <v>50</v>
      </c>
      <c r="G21" s="40"/>
      <c r="H21" s="27"/>
      <c r="I21" s="38"/>
      <c r="J21" s="60"/>
      <c r="K21" s="61"/>
      <c r="L21" s="38"/>
      <c r="M21" s="56"/>
      <c r="N21" s="65"/>
      <c r="O21" s="11"/>
      <c r="P21" s="66"/>
      <c r="Q21" s="11"/>
      <c r="R21" s="56"/>
      <c r="S21" s="92"/>
      <c r="T21" s="61"/>
    </row>
    <row r="22" ht="24" customHeight="1" spans="1:20">
      <c r="A22" s="34"/>
      <c r="B22" s="41">
        <v>43704</v>
      </c>
      <c r="C22" s="107"/>
      <c r="D22" s="108">
        <v>-290706</v>
      </c>
      <c r="E22" s="37" t="s">
        <v>65</v>
      </c>
      <c r="F22" s="37" t="s">
        <v>66</v>
      </c>
      <c r="G22" s="37" t="s">
        <v>69</v>
      </c>
      <c r="H22" s="27"/>
      <c r="I22" s="38"/>
      <c r="J22" s="60"/>
      <c r="K22" s="67"/>
      <c r="L22" s="38"/>
      <c r="M22" s="56"/>
      <c r="N22" s="68"/>
      <c r="O22" s="69"/>
      <c r="P22" s="66"/>
      <c r="Q22" s="11"/>
      <c r="R22" s="93"/>
      <c r="S22" s="93"/>
      <c r="T22" s="61"/>
    </row>
    <row r="23" ht="24" customHeight="1" spans="1:20">
      <c r="A23" s="109"/>
      <c r="B23" s="39"/>
      <c r="C23" s="106"/>
      <c r="D23" s="110"/>
      <c r="E23" s="111"/>
      <c r="F23" s="25"/>
      <c r="G23" s="60"/>
      <c r="H23" s="27"/>
      <c r="I23" s="38"/>
      <c r="J23" s="60"/>
      <c r="K23" s="67"/>
      <c r="L23" s="38"/>
      <c r="M23" s="56"/>
      <c r="N23" s="68"/>
      <c r="O23" s="69"/>
      <c r="P23" s="66"/>
      <c r="Q23" s="11"/>
      <c r="R23" s="93"/>
      <c r="S23" s="92"/>
      <c r="T23" s="61"/>
    </row>
    <row r="24" ht="30" customHeight="1" spans="1:20">
      <c r="A24" s="8" t="s">
        <v>70</v>
      </c>
      <c r="B24" s="8"/>
      <c r="C24" s="47">
        <f>SUM(C8:C23)</f>
        <v>1664000</v>
      </c>
      <c r="D24" s="47">
        <f>SUM(D8:D23)</f>
        <v>132850.91</v>
      </c>
      <c r="E24" s="47" t="s">
        <v>71</v>
      </c>
      <c r="F24" s="47" t="s">
        <v>71</v>
      </c>
      <c r="G24" s="47" t="s">
        <v>71</v>
      </c>
      <c r="H24" s="47" t="s">
        <v>71</v>
      </c>
      <c r="I24" s="47">
        <f>SUM(I8:I23)</f>
        <v>71386</v>
      </c>
      <c r="J24" s="47" t="s">
        <v>71</v>
      </c>
      <c r="K24" s="47">
        <f>SUM(K8:K23)</f>
        <v>25112</v>
      </c>
      <c r="L24" s="47">
        <f>SUM(L8:L23)</f>
        <v>500</v>
      </c>
      <c r="M24" s="47" t="s">
        <v>71</v>
      </c>
      <c r="N24" s="47">
        <f>SUM(N8:N23)</f>
        <v>0</v>
      </c>
      <c r="O24" s="47" t="s">
        <v>71</v>
      </c>
      <c r="P24" s="47" t="s">
        <v>71</v>
      </c>
      <c r="Q24" s="95">
        <f>SUM(Q8:Q23)</f>
        <v>0</v>
      </c>
      <c r="R24" s="95">
        <f>SUM(R8:R23)</f>
        <v>1610578.91</v>
      </c>
      <c r="S24" s="47">
        <f>SUM(S8:S23)</f>
        <v>1690558.91</v>
      </c>
      <c r="T24" s="96">
        <f>C24+D24-I24-K24-L24-N24-S24</f>
        <v>9294</v>
      </c>
    </row>
    <row r="25" ht="30" customHeight="1" spans="1:20">
      <c r="A25" s="48" t="s">
        <v>72</v>
      </c>
      <c r="B25" s="48"/>
      <c r="C25" s="48" t="s">
        <v>73</v>
      </c>
      <c r="D25" s="48"/>
      <c r="E25" s="48"/>
      <c r="F25" s="49">
        <v>290706</v>
      </c>
      <c r="G25" s="50"/>
      <c r="H25" s="51" t="s">
        <v>74</v>
      </c>
      <c r="I25" s="74"/>
      <c r="J25" s="74"/>
      <c r="K25" s="74"/>
      <c r="L25" s="75"/>
      <c r="M25" s="48" t="s">
        <v>75</v>
      </c>
      <c r="N25" s="76">
        <f>F25</f>
        <v>290706</v>
      </c>
      <c r="O25" s="77"/>
      <c r="P25" s="77"/>
      <c r="Q25" s="77"/>
      <c r="R25" s="77"/>
      <c r="S25" s="77"/>
      <c r="T25" s="97"/>
    </row>
    <row r="26" ht="30" customHeight="1" spans="1:20">
      <c r="A26" s="48"/>
      <c r="B26" s="48"/>
      <c r="C26" s="48" t="s">
        <v>76</v>
      </c>
      <c r="D26" s="48"/>
      <c r="E26" s="48"/>
      <c r="F26" s="49">
        <v>0</v>
      </c>
      <c r="G26" s="50"/>
      <c r="H26" s="52"/>
      <c r="I26" s="78"/>
      <c r="J26" s="78"/>
      <c r="K26" s="78"/>
      <c r="L26" s="79"/>
      <c r="M26" s="48" t="s">
        <v>77</v>
      </c>
      <c r="N26" s="102" t="s">
        <v>78</v>
      </c>
      <c r="O26" s="103"/>
      <c r="P26" s="103"/>
      <c r="Q26" s="103"/>
      <c r="R26" s="103"/>
      <c r="S26" s="103"/>
      <c r="T26" s="104"/>
    </row>
    <row r="32" spans="2:2">
      <c r="B32" s="53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4:B24"/>
    <mergeCell ref="C25:E25"/>
    <mergeCell ref="F25:G25"/>
    <mergeCell ref="N25:T25"/>
    <mergeCell ref="C26:E26"/>
    <mergeCell ref="F26:G26"/>
    <mergeCell ref="N26:T26"/>
    <mergeCell ref="A5:A7"/>
    <mergeCell ref="A8:A18"/>
    <mergeCell ref="A21:A22"/>
    <mergeCell ref="S5:S7"/>
    <mergeCell ref="T5:T7"/>
    <mergeCell ref="H25:L26"/>
    <mergeCell ref="A25:B26"/>
  </mergeCells>
  <printOptions horizontalCentered="1" verticalCentered="1"/>
  <pageMargins left="0" right="0" top="0" bottom="0" header="0" footer="0"/>
  <pageSetup paperSize="9" scale="9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3" workbookViewId="0">
      <selection activeCell="A19" sqref="$A1:$XFD1048576"/>
    </sheetView>
  </sheetViews>
  <sheetFormatPr defaultColWidth="9" defaultRowHeight="13.5"/>
  <cols>
    <col min="1" max="1" width="3.225" style="1" customWidth="1"/>
    <col min="2" max="2" width="14.675" style="5" customWidth="1"/>
    <col min="3" max="3" width="13.75" style="1" customWidth="1"/>
    <col min="4" max="4" width="14.275" style="1" customWidth="1"/>
    <col min="5" max="5" width="22.2666666666667" style="6" customWidth="1"/>
    <col min="6" max="6" width="20.9083333333333" style="6" customWidth="1"/>
    <col min="7" max="7" width="17.4416666666667" style="6" customWidth="1"/>
    <col min="8" max="8" width="4.89166666666667" style="1" customWidth="1"/>
    <col min="9" max="9" width="10.3333333333333" style="6" customWidth="1"/>
    <col min="10" max="10" width="10" style="6" customWidth="1"/>
    <col min="11" max="11" width="9.33333333333333" style="1" customWidth="1"/>
    <col min="12" max="12" width="9.66666666666667" style="6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75" style="6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9" t="s">
        <v>4</v>
      </c>
      <c r="K2" s="9"/>
      <c r="L2" s="9"/>
      <c r="M2" s="9"/>
      <c r="N2" s="54" t="s">
        <v>5</v>
      </c>
      <c r="O2" s="54"/>
      <c r="P2" s="55">
        <v>9294</v>
      </c>
      <c r="Q2" s="59" t="s">
        <v>6</v>
      </c>
      <c r="R2" s="59"/>
      <c r="S2" s="82" t="s">
        <v>79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8" t="s">
        <v>7</v>
      </c>
      <c r="B3" s="8"/>
      <c r="C3" s="11">
        <v>3569284</v>
      </c>
      <c r="D3" s="11"/>
      <c r="E3" s="11"/>
      <c r="F3" s="11" t="s">
        <v>8</v>
      </c>
      <c r="G3" s="12">
        <v>43168</v>
      </c>
      <c r="H3" s="8" t="s">
        <v>9</v>
      </c>
      <c r="I3" s="8"/>
      <c r="J3" s="33" t="s">
        <v>80</v>
      </c>
      <c r="K3" s="33"/>
      <c r="L3" s="33"/>
      <c r="M3" s="33"/>
      <c r="N3" s="8" t="s">
        <v>10</v>
      </c>
      <c r="O3" s="8"/>
      <c r="P3" s="33" t="s">
        <v>81</v>
      </c>
      <c r="Q3" s="83" t="s">
        <v>11</v>
      </c>
      <c r="R3" s="83"/>
      <c r="S3" s="84" t="s">
        <v>12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8" t="s">
        <v>13</v>
      </c>
      <c r="B4" s="8"/>
      <c r="C4" s="100"/>
      <c r="D4" s="100"/>
      <c r="E4" s="100"/>
      <c r="F4" s="11" t="s">
        <v>14</v>
      </c>
      <c r="G4" s="101"/>
      <c r="H4" s="8" t="s">
        <v>15</v>
      </c>
      <c r="I4" s="8"/>
      <c r="J4" s="33"/>
      <c r="K4" s="33"/>
      <c r="L4" s="33"/>
      <c r="M4" s="33"/>
      <c r="N4" s="8" t="s">
        <v>16</v>
      </c>
      <c r="O4" s="8"/>
      <c r="P4" s="56" t="s">
        <v>17</v>
      </c>
      <c r="Q4" s="11" t="s">
        <v>18</v>
      </c>
      <c r="R4" s="56" t="s">
        <v>19</v>
      </c>
      <c r="S4" s="85" t="s">
        <v>20</v>
      </c>
      <c r="T4" s="8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8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6" t="s">
        <v>25</v>
      </c>
      <c r="L5" s="13" t="s">
        <v>26</v>
      </c>
      <c r="M5" s="15"/>
      <c r="N5" s="13" t="s">
        <v>27</v>
      </c>
      <c r="O5" s="15"/>
      <c r="P5" s="57" t="s">
        <v>28</v>
      </c>
      <c r="Q5" s="87"/>
      <c r="R5" s="87"/>
      <c r="S5" s="85" t="s">
        <v>29</v>
      </c>
      <c r="T5" s="88" t="s">
        <v>30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8"/>
      <c r="B6" s="17" t="s">
        <v>31</v>
      </c>
      <c r="C6" s="18"/>
      <c r="D6" s="18"/>
      <c r="E6" s="18"/>
      <c r="F6" s="19"/>
      <c r="G6" s="8"/>
      <c r="H6" s="17" t="s">
        <v>32</v>
      </c>
      <c r="I6" s="18"/>
      <c r="J6" s="19"/>
      <c r="K6" s="8" t="s">
        <v>33</v>
      </c>
      <c r="L6" s="17" t="s">
        <v>34</v>
      </c>
      <c r="M6" s="19"/>
      <c r="N6" s="17" t="s">
        <v>35</v>
      </c>
      <c r="O6" s="19"/>
      <c r="P6" s="58" t="s">
        <v>36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8"/>
      <c r="B7" s="20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0" t="s">
        <v>42</v>
      </c>
      <c r="H7" s="8" t="s">
        <v>43</v>
      </c>
      <c r="I7" s="11" t="s">
        <v>44</v>
      </c>
      <c r="J7" s="11" t="s">
        <v>45</v>
      </c>
      <c r="K7" s="59" t="s">
        <v>44</v>
      </c>
      <c r="L7" s="11" t="s">
        <v>44</v>
      </c>
      <c r="M7" s="8" t="s">
        <v>45</v>
      </c>
      <c r="N7" s="8" t="s">
        <v>44</v>
      </c>
      <c r="O7" s="8" t="s">
        <v>45</v>
      </c>
      <c r="P7" s="11" t="s">
        <v>46</v>
      </c>
      <c r="Q7" s="11" t="s">
        <v>47</v>
      </c>
      <c r="R7" s="11" t="s">
        <v>48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22" customHeight="1" spans="1:20">
      <c r="A8" s="3">
        <v>1</v>
      </c>
      <c r="B8" s="21">
        <v>43494</v>
      </c>
      <c r="C8" s="22">
        <v>1000000</v>
      </c>
      <c r="D8" s="23"/>
      <c r="E8" s="24" t="s">
        <v>49</v>
      </c>
      <c r="F8" s="25" t="s">
        <v>50</v>
      </c>
      <c r="G8" s="26"/>
      <c r="H8" s="27">
        <v>0.02</v>
      </c>
      <c r="I8" s="38">
        <v>71386</v>
      </c>
      <c r="J8" s="60" t="s">
        <v>51</v>
      </c>
      <c r="K8" s="61">
        <v>25112</v>
      </c>
      <c r="L8" s="38">
        <v>500</v>
      </c>
      <c r="M8" s="56" t="s">
        <v>52</v>
      </c>
      <c r="N8" s="33"/>
      <c r="O8" s="33"/>
      <c r="P8" s="62" t="s">
        <v>53</v>
      </c>
      <c r="Q8" s="86"/>
      <c r="R8" s="86">
        <v>26500</v>
      </c>
      <c r="S8" s="86">
        <v>26500</v>
      </c>
      <c r="T8" s="90"/>
    </row>
    <row r="9" s="2" customFormat="1" ht="24" customHeight="1" spans="1:20">
      <c r="A9" s="28"/>
      <c r="B9" s="21">
        <v>43621</v>
      </c>
      <c r="C9" s="22">
        <v>364000</v>
      </c>
      <c r="D9" s="23"/>
      <c r="E9" s="24" t="s">
        <v>49</v>
      </c>
      <c r="F9" s="25" t="s">
        <v>50</v>
      </c>
      <c r="G9" s="26"/>
      <c r="H9" s="29"/>
      <c r="I9" s="56"/>
      <c r="J9" s="56"/>
      <c r="K9" s="63"/>
      <c r="L9" s="56"/>
      <c r="M9" s="33"/>
      <c r="N9" s="33"/>
      <c r="O9" s="33"/>
      <c r="P9" s="62" t="s">
        <v>54</v>
      </c>
      <c r="Q9" s="86"/>
      <c r="R9" s="86">
        <v>16513.91</v>
      </c>
      <c r="S9" s="86">
        <v>16513.91</v>
      </c>
      <c r="T9" s="90"/>
    </row>
    <row r="10" s="2" customFormat="1" ht="24" customHeight="1" spans="1:20">
      <c r="A10" s="28"/>
      <c r="B10" s="30">
        <v>43231</v>
      </c>
      <c r="C10" s="22"/>
      <c r="D10" s="31">
        <v>26500</v>
      </c>
      <c r="E10" s="24" t="s">
        <v>55</v>
      </c>
      <c r="F10" s="25" t="s">
        <v>56</v>
      </c>
      <c r="G10" s="26"/>
      <c r="H10" s="29"/>
      <c r="I10" s="56"/>
      <c r="J10" s="56"/>
      <c r="K10" s="63"/>
      <c r="L10" s="56"/>
      <c r="M10" s="33"/>
      <c r="N10" s="33"/>
      <c r="O10" s="33"/>
      <c r="P10" s="62" t="s">
        <v>57</v>
      </c>
      <c r="Q10" s="86">
        <v>638925</v>
      </c>
      <c r="R10" s="86">
        <v>638925</v>
      </c>
      <c r="S10" s="86">
        <f>200000+100000+250000+88925</f>
        <v>638925</v>
      </c>
      <c r="T10" s="90"/>
    </row>
    <row r="11" s="2" customFormat="1" ht="24" customHeight="1" spans="1:20">
      <c r="A11" s="28"/>
      <c r="B11" s="30">
        <v>43231</v>
      </c>
      <c r="C11" s="22"/>
      <c r="D11" s="31">
        <v>16513.91</v>
      </c>
      <c r="E11" s="24" t="s">
        <v>55</v>
      </c>
      <c r="F11" s="25" t="s">
        <v>56</v>
      </c>
      <c r="G11" s="26"/>
      <c r="H11" s="29"/>
      <c r="I11" s="56"/>
      <c r="J11" s="56"/>
      <c r="K11" s="63"/>
      <c r="L11" s="56"/>
      <c r="M11" s="33"/>
      <c r="N11" s="33"/>
      <c r="O11" s="33"/>
      <c r="P11" s="64" t="s">
        <v>58</v>
      </c>
      <c r="Q11" s="86"/>
      <c r="R11" s="91">
        <v>2320</v>
      </c>
      <c r="S11" s="91">
        <v>2320</v>
      </c>
      <c r="T11" s="90"/>
    </row>
    <row r="12" s="2" customFormat="1" ht="24" customHeight="1" spans="1:20">
      <c r="A12" s="28"/>
      <c r="B12" s="30">
        <v>43384</v>
      </c>
      <c r="C12" s="22"/>
      <c r="D12" s="31">
        <v>200000</v>
      </c>
      <c r="E12" s="24" t="s">
        <v>55</v>
      </c>
      <c r="F12" s="25" t="s">
        <v>56</v>
      </c>
      <c r="G12" s="26"/>
      <c r="H12" s="29"/>
      <c r="I12" s="56"/>
      <c r="J12" s="56"/>
      <c r="K12" s="63"/>
      <c r="L12" s="56"/>
      <c r="M12" s="33"/>
      <c r="N12" s="33"/>
      <c r="O12" s="33"/>
      <c r="P12" s="64" t="s">
        <v>59</v>
      </c>
      <c r="Q12" s="86">
        <v>48540</v>
      </c>
      <c r="R12" s="91">
        <v>48540</v>
      </c>
      <c r="S12" s="91">
        <v>48540</v>
      </c>
      <c r="T12" s="90"/>
    </row>
    <row r="13" s="2" customFormat="1" ht="24" customHeight="1" spans="1:20">
      <c r="A13" s="28"/>
      <c r="B13" s="32">
        <v>43415</v>
      </c>
      <c r="C13" s="22"/>
      <c r="D13" s="22">
        <v>100000</v>
      </c>
      <c r="E13" s="24" t="s">
        <v>55</v>
      </c>
      <c r="F13" s="25" t="s">
        <v>56</v>
      </c>
      <c r="G13" s="26"/>
      <c r="H13" s="33"/>
      <c r="I13" s="56"/>
      <c r="J13" s="56"/>
      <c r="K13" s="63"/>
      <c r="L13" s="56"/>
      <c r="M13" s="33"/>
      <c r="N13" s="33"/>
      <c r="O13" s="33"/>
      <c r="P13" s="62" t="s">
        <v>60</v>
      </c>
      <c r="Q13" s="86">
        <v>560000</v>
      </c>
      <c r="R13" s="86">
        <v>100000</v>
      </c>
      <c r="S13" s="86">
        <v>100000</v>
      </c>
      <c r="T13" s="90"/>
    </row>
    <row r="14" s="2" customFormat="1" ht="24" customHeight="1" spans="1:20">
      <c r="A14" s="28"/>
      <c r="B14" s="32">
        <v>43445</v>
      </c>
      <c r="C14" s="22"/>
      <c r="D14" s="22">
        <v>250000</v>
      </c>
      <c r="E14" s="24" t="s">
        <v>55</v>
      </c>
      <c r="F14" s="25" t="s">
        <v>56</v>
      </c>
      <c r="G14" s="26"/>
      <c r="H14" s="33"/>
      <c r="I14" s="56"/>
      <c r="J14" s="56"/>
      <c r="K14" s="63"/>
      <c r="L14" s="56"/>
      <c r="M14" s="33"/>
      <c r="N14" s="33"/>
      <c r="O14" s="33"/>
      <c r="P14" s="62" t="s">
        <v>61</v>
      </c>
      <c r="Q14" s="86">
        <v>150000</v>
      </c>
      <c r="R14" s="86">
        <v>150000</v>
      </c>
      <c r="S14" s="86">
        <v>150000</v>
      </c>
      <c r="T14" s="90"/>
    </row>
    <row r="15" s="2" customFormat="1" ht="24" customHeight="1" spans="1:20">
      <c r="A15" s="28"/>
      <c r="B15" s="32">
        <v>43445</v>
      </c>
      <c r="C15" s="22"/>
      <c r="D15" s="22">
        <v>2320</v>
      </c>
      <c r="E15" s="24" t="s">
        <v>55</v>
      </c>
      <c r="F15" s="25" t="s">
        <v>56</v>
      </c>
      <c r="G15" s="26"/>
      <c r="H15" s="33"/>
      <c r="I15" s="56"/>
      <c r="J15" s="56"/>
      <c r="K15" s="63"/>
      <c r="L15" s="56"/>
      <c r="M15" s="33"/>
      <c r="N15" s="33"/>
      <c r="O15" s="33"/>
      <c r="P15" s="62" t="s">
        <v>62</v>
      </c>
      <c r="Q15" s="86">
        <v>200000</v>
      </c>
      <c r="R15" s="86">
        <v>200000</v>
      </c>
      <c r="S15" s="86">
        <v>200000</v>
      </c>
      <c r="T15" s="90"/>
    </row>
    <row r="16" s="2" customFormat="1" ht="24" customHeight="1" spans="1:20">
      <c r="A16" s="28"/>
      <c r="B16" s="32">
        <v>43476</v>
      </c>
      <c r="C16" s="22"/>
      <c r="D16" s="22">
        <v>48540</v>
      </c>
      <c r="E16" s="24" t="s">
        <v>55</v>
      </c>
      <c r="F16" s="25" t="s">
        <v>56</v>
      </c>
      <c r="G16" s="26"/>
      <c r="H16" s="33"/>
      <c r="I16" s="56"/>
      <c r="J16" s="56"/>
      <c r="K16" s="63"/>
      <c r="L16" s="56"/>
      <c r="M16" s="33"/>
      <c r="N16" s="33"/>
      <c r="O16" s="33"/>
      <c r="P16" s="62" t="s">
        <v>63</v>
      </c>
      <c r="Q16" s="86">
        <v>26580</v>
      </c>
      <c r="R16" s="86">
        <v>26580</v>
      </c>
      <c r="S16" s="86">
        <v>26580</v>
      </c>
      <c r="T16" s="90"/>
    </row>
    <row r="17" s="2" customFormat="1" ht="24" customHeight="1" spans="1:20">
      <c r="A17" s="28"/>
      <c r="B17" s="32">
        <v>43476</v>
      </c>
      <c r="C17" s="22"/>
      <c r="D17" s="22">
        <v>88925</v>
      </c>
      <c r="E17" s="24" t="s">
        <v>55</v>
      </c>
      <c r="F17" s="25" t="s">
        <v>56</v>
      </c>
      <c r="G17" s="26"/>
      <c r="H17" s="33"/>
      <c r="I17" s="56"/>
      <c r="J17" s="56"/>
      <c r="K17" s="63"/>
      <c r="L17" s="56"/>
      <c r="M17" s="33"/>
      <c r="N17" s="33"/>
      <c r="O17" s="33"/>
      <c r="P17" s="62" t="s">
        <v>64</v>
      </c>
      <c r="Q17" s="86">
        <v>400000</v>
      </c>
      <c r="R17" s="86">
        <v>400000</v>
      </c>
      <c r="S17" s="86">
        <v>400000</v>
      </c>
      <c r="T17" s="90"/>
    </row>
    <row r="18" s="2" customFormat="1" ht="24" customHeight="1" spans="1:20">
      <c r="A18" s="34"/>
      <c r="B18" s="35"/>
      <c r="C18" s="22"/>
      <c r="D18" s="36">
        <v>-390422</v>
      </c>
      <c r="E18" s="37" t="s">
        <v>65</v>
      </c>
      <c r="F18" s="37" t="s">
        <v>66</v>
      </c>
      <c r="G18" s="26"/>
      <c r="H18" s="33"/>
      <c r="I18" s="56"/>
      <c r="J18" s="56"/>
      <c r="K18" s="63"/>
      <c r="L18" s="56"/>
      <c r="M18" s="33"/>
      <c r="N18" s="33"/>
      <c r="O18" s="33"/>
      <c r="P18" s="62" t="s">
        <v>67</v>
      </c>
      <c r="Q18" s="86"/>
      <c r="R18" s="86">
        <v>1200</v>
      </c>
      <c r="S18" s="86"/>
      <c r="T18" s="90"/>
    </row>
    <row r="19" s="2" customFormat="1" ht="24" customHeight="1" spans="1:20">
      <c r="A19" s="33">
        <v>2</v>
      </c>
      <c r="B19" s="35">
        <v>43683</v>
      </c>
      <c r="C19" s="22"/>
      <c r="D19" s="36">
        <v>73062</v>
      </c>
      <c r="E19" s="24" t="s">
        <v>55</v>
      </c>
      <c r="F19" s="25" t="s">
        <v>56</v>
      </c>
      <c r="G19" s="26"/>
      <c r="H19" s="33"/>
      <c r="I19" s="56"/>
      <c r="J19" s="56"/>
      <c r="K19" s="63"/>
      <c r="L19" s="56"/>
      <c r="M19" s="33"/>
      <c r="N19" s="33"/>
      <c r="O19" s="33"/>
      <c r="P19" s="62" t="s">
        <v>68</v>
      </c>
      <c r="Q19" s="86">
        <v>81180</v>
      </c>
      <c r="R19" s="86"/>
      <c r="S19" s="86">
        <v>73062</v>
      </c>
      <c r="T19" s="90"/>
    </row>
    <row r="20" s="1" customFormat="1" ht="24" customHeight="1" spans="1:16384">
      <c r="A20" s="33">
        <v>3</v>
      </c>
      <c r="B20" s="32">
        <v>43692</v>
      </c>
      <c r="C20" s="22"/>
      <c r="D20" s="22">
        <v>8118</v>
      </c>
      <c r="E20" s="24" t="s">
        <v>55</v>
      </c>
      <c r="F20" s="25" t="s">
        <v>56</v>
      </c>
      <c r="G20" s="38"/>
      <c r="H20" s="27"/>
      <c r="I20" s="38"/>
      <c r="J20" s="60"/>
      <c r="K20" s="61"/>
      <c r="L20" s="38"/>
      <c r="M20" s="56"/>
      <c r="N20" s="65"/>
      <c r="O20" s="11"/>
      <c r="P20" s="66" t="s">
        <v>68</v>
      </c>
      <c r="Q20" s="86">
        <v>81180</v>
      </c>
      <c r="R20" s="91"/>
      <c r="S20" s="91">
        <v>8118</v>
      </c>
      <c r="T20" s="6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4" customHeight="1" spans="1:16384">
      <c r="A21" s="3">
        <v>4</v>
      </c>
      <c r="B21" s="39">
        <v>43703</v>
      </c>
      <c r="C21" s="22">
        <v>300000</v>
      </c>
      <c r="D21" s="36"/>
      <c r="E21" s="24" t="s">
        <v>49</v>
      </c>
      <c r="F21" s="25" t="s">
        <v>50</v>
      </c>
      <c r="G21" s="40"/>
      <c r="H21" s="27"/>
      <c r="I21" s="38"/>
      <c r="J21" s="60"/>
      <c r="K21" s="61"/>
      <c r="L21" s="38"/>
      <c r="M21" s="56"/>
      <c r="N21" s="65"/>
      <c r="O21" s="11"/>
      <c r="P21" s="66"/>
      <c r="Q21" s="86"/>
      <c r="R21" s="56"/>
      <c r="S21" s="92"/>
      <c r="T21" s="6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4" customHeight="1" spans="1:16384">
      <c r="A22" s="34"/>
      <c r="B22" s="41">
        <v>43704</v>
      </c>
      <c r="C22" s="22"/>
      <c r="D22" s="22">
        <v>-290706</v>
      </c>
      <c r="E22" s="37" t="s">
        <v>65</v>
      </c>
      <c r="F22" s="37" t="s">
        <v>66</v>
      </c>
      <c r="G22" s="37" t="s">
        <v>69</v>
      </c>
      <c r="H22" s="27"/>
      <c r="I22" s="38"/>
      <c r="J22" s="60"/>
      <c r="K22" s="67"/>
      <c r="L22" s="38"/>
      <c r="M22" s="56"/>
      <c r="N22" s="68"/>
      <c r="O22" s="69"/>
      <c r="P22" s="66"/>
      <c r="Q22" s="86"/>
      <c r="R22" s="93"/>
      <c r="S22" s="93"/>
      <c r="T22" s="61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3" customFormat="1" ht="41" customHeight="1" spans="1:19">
      <c r="A23" s="42">
        <v>5</v>
      </c>
      <c r="B23" s="43">
        <v>43840</v>
      </c>
      <c r="C23" s="44">
        <v>1040000</v>
      </c>
      <c r="D23" s="42"/>
      <c r="E23" s="45" t="s">
        <v>49</v>
      </c>
      <c r="F23" s="46" t="s">
        <v>50</v>
      </c>
      <c r="G23" s="42"/>
      <c r="H23" s="42"/>
      <c r="I23" s="42"/>
      <c r="J23" s="42"/>
      <c r="K23" s="42">
        <f>656+19040</f>
        <v>19696</v>
      </c>
      <c r="L23" s="42">
        <v>500</v>
      </c>
      <c r="M23" s="72" t="s">
        <v>82</v>
      </c>
      <c r="N23" s="42"/>
      <c r="O23" s="42"/>
      <c r="P23" s="73" t="s">
        <v>83</v>
      </c>
      <c r="Q23" s="94">
        <v>237045</v>
      </c>
      <c r="R23" s="94">
        <v>237045</v>
      </c>
      <c r="S23" s="42">
        <v>237045</v>
      </c>
    </row>
    <row r="24" s="4" customFormat="1" ht="42" customHeight="1" spans="1:16384">
      <c r="A24" s="42"/>
      <c r="B24" s="43"/>
      <c r="C24" s="44"/>
      <c r="D24" s="42">
        <v>-131653</v>
      </c>
      <c r="E24" s="105" t="s">
        <v>65</v>
      </c>
      <c r="F24" s="105" t="s">
        <v>66</v>
      </c>
      <c r="G24" s="42"/>
      <c r="H24" s="42"/>
      <c r="I24" s="42"/>
      <c r="J24" s="42"/>
      <c r="K24" s="42"/>
      <c r="L24" s="42">
        <v>400</v>
      </c>
      <c r="M24" s="42" t="s">
        <v>84</v>
      </c>
      <c r="N24" s="42"/>
      <c r="O24" s="42"/>
      <c r="P24" s="73" t="s">
        <v>85</v>
      </c>
      <c r="Q24" s="94">
        <v>560000</v>
      </c>
      <c r="R24" s="94">
        <v>400000</v>
      </c>
      <c r="S24" s="42">
        <v>300000</v>
      </c>
      <c r="T24" s="3"/>
      <c r="XEH24" s="99"/>
      <c r="XEI24" s="99"/>
      <c r="XEJ24" s="99"/>
      <c r="XEK24" s="99"/>
      <c r="XEL24" s="99"/>
      <c r="XEM24" s="99"/>
      <c r="XEN24" s="99"/>
      <c r="XEO24" s="99"/>
      <c r="XEP24" s="99"/>
      <c r="XEQ24" s="99"/>
      <c r="XER24" s="99"/>
      <c r="XES24" s="99"/>
      <c r="XET24" s="99"/>
      <c r="XEU24" s="99"/>
      <c r="XEV24" s="99"/>
      <c r="XEW24" s="99"/>
      <c r="XEX24" s="99"/>
      <c r="XEY24" s="99"/>
      <c r="XEZ24" s="99"/>
      <c r="XFA24" s="99"/>
      <c r="XFB24" s="99"/>
      <c r="XFC24" s="99"/>
      <c r="XFD24" s="99"/>
    </row>
    <row r="25" s="4" customFormat="1" ht="41" customHeight="1" spans="1:16384">
      <c r="A25" s="42"/>
      <c r="B25" s="43"/>
      <c r="C25" s="44"/>
      <c r="D25" s="42"/>
      <c r="E25" s="45"/>
      <c r="F25" s="46"/>
      <c r="G25" s="42"/>
      <c r="H25" s="42"/>
      <c r="I25" s="42"/>
      <c r="J25" s="42"/>
      <c r="K25" s="42"/>
      <c r="L25" s="42"/>
      <c r="M25" s="72"/>
      <c r="N25" s="42"/>
      <c r="O25" s="42"/>
      <c r="P25" s="73" t="s">
        <v>86</v>
      </c>
      <c r="Q25" s="94">
        <v>574900</v>
      </c>
      <c r="R25" s="94">
        <v>360000</v>
      </c>
      <c r="S25" s="42">
        <v>360000</v>
      </c>
      <c r="T25" s="3"/>
      <c r="XEH25" s="99"/>
      <c r="XEI25" s="99"/>
      <c r="XEJ25" s="99"/>
      <c r="XEK25" s="99"/>
      <c r="XEL25" s="99"/>
      <c r="XEM25" s="99"/>
      <c r="XEN25" s="99"/>
      <c r="XEO25" s="99"/>
      <c r="XEP25" s="99"/>
      <c r="XEQ25" s="99"/>
      <c r="XER25" s="99"/>
      <c r="XES25" s="99"/>
      <c r="XET25" s="99"/>
      <c r="XEU25" s="99"/>
      <c r="XEV25" s="99"/>
      <c r="XEW25" s="99"/>
      <c r="XEX25" s="99"/>
      <c r="XEY25" s="99"/>
      <c r="XEZ25" s="99"/>
      <c r="XFA25" s="99"/>
      <c r="XFB25" s="99"/>
      <c r="XFC25" s="99"/>
      <c r="XFD25" s="99"/>
    </row>
    <row r="26" s="4" customFormat="1" ht="28" customHeight="1" spans="1:16384">
      <c r="A26" s="42"/>
      <c r="B26" s="43"/>
      <c r="C26" s="44"/>
      <c r="D26" s="42"/>
      <c r="E26" s="45"/>
      <c r="F26" s="46"/>
      <c r="G26" s="42"/>
      <c r="H26" s="42"/>
      <c r="I26" s="42"/>
      <c r="J26" s="42"/>
      <c r="K26" s="42"/>
      <c r="L26" s="42"/>
      <c r="M26" s="72"/>
      <c r="N26" s="42"/>
      <c r="O26" s="42"/>
      <c r="P26" s="73"/>
      <c r="Q26" s="94"/>
      <c r="R26" s="94"/>
      <c r="S26" s="42"/>
      <c r="T26" s="3"/>
      <c r="XEH26" s="99"/>
      <c r="XEI26" s="99"/>
      <c r="XEJ26" s="99"/>
      <c r="XEK26" s="99"/>
      <c r="XEL26" s="99"/>
      <c r="XEM26" s="99"/>
      <c r="XEN26" s="99"/>
      <c r="XEO26" s="99"/>
      <c r="XEP26" s="99"/>
      <c r="XEQ26" s="99"/>
      <c r="XER26" s="99"/>
      <c r="XES26" s="99"/>
      <c r="XET26" s="99"/>
      <c r="XEU26" s="99"/>
      <c r="XEV26" s="99"/>
      <c r="XEW26" s="99"/>
      <c r="XEX26" s="99"/>
      <c r="XEY26" s="99"/>
      <c r="XEZ26" s="99"/>
      <c r="XFA26" s="99"/>
      <c r="XFB26" s="99"/>
      <c r="XFC26" s="99"/>
      <c r="XFD26" s="99"/>
    </row>
    <row r="27" s="1" customFormat="1" ht="30" customHeight="1" spans="1:16384">
      <c r="A27" s="8" t="s">
        <v>70</v>
      </c>
      <c r="B27" s="8"/>
      <c r="C27" s="47">
        <f>SUM(C8:C26)</f>
        <v>2704000</v>
      </c>
      <c r="D27" s="47">
        <f>SUM(D8:D26)</f>
        <v>1197.91000000003</v>
      </c>
      <c r="E27" s="47" t="s">
        <v>71</v>
      </c>
      <c r="F27" s="47" t="s">
        <v>71</v>
      </c>
      <c r="G27" s="47" t="s">
        <v>71</v>
      </c>
      <c r="H27" s="47" t="s">
        <v>71</v>
      </c>
      <c r="I27" s="47">
        <f>SUM(I8:I26)</f>
        <v>71386</v>
      </c>
      <c r="J27" s="47" t="s">
        <v>71</v>
      </c>
      <c r="K27" s="47">
        <f>SUM(K8:K26)</f>
        <v>44808</v>
      </c>
      <c r="L27" s="47">
        <f>SUM(L8:L26)</f>
        <v>1400</v>
      </c>
      <c r="M27" s="47" t="s">
        <v>71</v>
      </c>
      <c r="N27" s="47">
        <f>SUM(N8:N26)</f>
        <v>0</v>
      </c>
      <c r="O27" s="47" t="s">
        <v>71</v>
      </c>
      <c r="P27" s="47" t="s">
        <v>71</v>
      </c>
      <c r="Q27" s="95">
        <f>SUM(Q8:Q26)</f>
        <v>3558350</v>
      </c>
      <c r="R27" s="95">
        <f>SUM(R8:R26)</f>
        <v>2607623.91</v>
      </c>
      <c r="S27" s="47">
        <f>SUM(S8:S26)</f>
        <v>2587603.91</v>
      </c>
      <c r="T27" s="96">
        <f>C27+D27-I27-K27-L27-N27-S27</f>
        <v>0</v>
      </c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48" t="s">
        <v>72</v>
      </c>
      <c r="B28" s="48"/>
      <c r="C28" s="48" t="s">
        <v>73</v>
      </c>
      <c r="D28" s="48"/>
      <c r="E28" s="48"/>
      <c r="F28" s="49">
        <f>N28</f>
        <v>1028698</v>
      </c>
      <c r="G28" s="50"/>
      <c r="H28" s="51" t="s">
        <v>74</v>
      </c>
      <c r="I28" s="74"/>
      <c r="J28" s="74"/>
      <c r="K28" s="74"/>
      <c r="L28" s="75"/>
      <c r="M28" s="48" t="s">
        <v>75</v>
      </c>
      <c r="N28" s="76">
        <v>1028698</v>
      </c>
      <c r="O28" s="77"/>
      <c r="P28" s="77"/>
      <c r="Q28" s="77"/>
      <c r="R28" s="77"/>
      <c r="S28" s="77"/>
      <c r="T28" s="97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48"/>
      <c r="B29" s="48"/>
      <c r="C29" s="48" t="s">
        <v>76</v>
      </c>
      <c r="D29" s="48"/>
      <c r="E29" s="48"/>
      <c r="F29" s="49">
        <v>0</v>
      </c>
      <c r="G29" s="50"/>
      <c r="H29" s="52"/>
      <c r="I29" s="78"/>
      <c r="J29" s="78"/>
      <c r="K29" s="78"/>
      <c r="L29" s="79"/>
      <c r="M29" s="48" t="s">
        <v>77</v>
      </c>
      <c r="N29" s="102" t="s">
        <v>87</v>
      </c>
      <c r="O29" s="103"/>
      <c r="P29" s="103"/>
      <c r="Q29" s="103"/>
      <c r="R29" s="103"/>
      <c r="S29" s="103"/>
      <c r="T29" s="10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5"/>
      <c r="E30" s="6"/>
      <c r="F30" s="6"/>
      <c r="G30" s="6"/>
      <c r="I30" s="6"/>
      <c r="J30" s="6"/>
      <c r="L30" s="6"/>
      <c r="S30" s="6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5"/>
      <c r="E31" s="6"/>
      <c r="F31" s="6"/>
      <c r="G31" s="6"/>
      <c r="I31" s="6"/>
      <c r="J31" s="6"/>
      <c r="L31" s="6"/>
      <c r="S31" s="6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5"/>
      <c r="E32" s="6"/>
      <c r="F32" s="6"/>
      <c r="G32" s="6"/>
      <c r="I32" s="6"/>
      <c r="J32" s="6"/>
      <c r="L32" s="6"/>
      <c r="S32" s="6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5"/>
      <c r="E33" s="6"/>
      <c r="F33" s="6"/>
      <c r="G33" s="6"/>
      <c r="I33" s="6"/>
      <c r="J33" s="6"/>
      <c r="L33" s="6"/>
      <c r="S33" s="6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5"/>
      <c r="E34" s="6"/>
      <c r="F34" s="6"/>
      <c r="G34" s="6"/>
      <c r="I34" s="6"/>
      <c r="J34" s="6"/>
      <c r="L34" s="6"/>
      <c r="S34" s="6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53"/>
      <c r="E35" s="6"/>
      <c r="F35" s="6"/>
      <c r="G35" s="6"/>
      <c r="I35" s="6"/>
      <c r="J35" s="6"/>
      <c r="L35" s="6"/>
      <c r="S35" s="6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7:B27"/>
    <mergeCell ref="C28:E28"/>
    <mergeCell ref="F28:G28"/>
    <mergeCell ref="N28:T28"/>
    <mergeCell ref="C29:E29"/>
    <mergeCell ref="F29:G29"/>
    <mergeCell ref="N29:T29"/>
    <mergeCell ref="A5:A7"/>
    <mergeCell ref="A8:A18"/>
    <mergeCell ref="A21:A22"/>
    <mergeCell ref="S5:S7"/>
    <mergeCell ref="T5:T7"/>
    <mergeCell ref="A28:B29"/>
    <mergeCell ref="H28:L29"/>
  </mergeCells>
  <pageMargins left="0.75" right="0.75" top="1" bottom="1" header="0.5" footer="0.5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28" workbookViewId="0">
      <selection activeCell="F67" sqref="F67"/>
    </sheetView>
  </sheetViews>
  <sheetFormatPr defaultColWidth="9" defaultRowHeight="13.5"/>
  <cols>
    <col min="1" max="1" width="3.225" style="1" customWidth="1"/>
    <col min="2" max="2" width="14.675" style="5" customWidth="1"/>
    <col min="3" max="3" width="13.75" style="1" customWidth="1"/>
    <col min="4" max="4" width="14.275" style="1" customWidth="1"/>
    <col min="5" max="5" width="22.2666666666667" style="6" customWidth="1"/>
    <col min="6" max="6" width="20.9083333333333" style="6" customWidth="1"/>
    <col min="7" max="7" width="17.4416666666667" style="6" customWidth="1"/>
    <col min="8" max="8" width="4.89166666666667" style="1" customWidth="1"/>
    <col min="9" max="9" width="10.3333333333333" style="6" customWidth="1"/>
    <col min="10" max="10" width="10" style="6" customWidth="1"/>
    <col min="11" max="11" width="9.33333333333333" style="1" customWidth="1"/>
    <col min="12" max="12" width="9.66666666666667" style="6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75" style="6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9" t="s">
        <v>4</v>
      </c>
      <c r="K2" s="9"/>
      <c r="L2" s="9"/>
      <c r="M2" s="9"/>
      <c r="N2" s="54" t="s">
        <v>5</v>
      </c>
      <c r="O2" s="54"/>
      <c r="P2" s="55">
        <v>9294</v>
      </c>
      <c r="Q2" s="59" t="s">
        <v>6</v>
      </c>
      <c r="R2" s="59"/>
      <c r="S2" s="82" t="s">
        <v>79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8" t="s">
        <v>7</v>
      </c>
      <c r="B3" s="8"/>
      <c r="C3" s="11">
        <v>3569284</v>
      </c>
      <c r="D3" s="11"/>
      <c r="E3" s="11"/>
      <c r="F3" s="11" t="s">
        <v>8</v>
      </c>
      <c r="G3" s="12">
        <v>43168</v>
      </c>
      <c r="H3" s="8" t="s">
        <v>9</v>
      </c>
      <c r="I3" s="8"/>
      <c r="J3" s="33" t="s">
        <v>80</v>
      </c>
      <c r="K3" s="33"/>
      <c r="L3" s="33"/>
      <c r="M3" s="33"/>
      <c r="N3" s="8" t="s">
        <v>10</v>
      </c>
      <c r="O3" s="8"/>
      <c r="P3" s="33" t="s">
        <v>81</v>
      </c>
      <c r="Q3" s="83" t="s">
        <v>11</v>
      </c>
      <c r="R3" s="83"/>
      <c r="S3" s="84" t="s">
        <v>12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8" t="s">
        <v>13</v>
      </c>
      <c r="B4" s="8"/>
      <c r="C4" s="100"/>
      <c r="D4" s="100"/>
      <c r="E4" s="100"/>
      <c r="F4" s="11" t="s">
        <v>14</v>
      </c>
      <c r="G4" s="101"/>
      <c r="H4" s="8" t="s">
        <v>15</v>
      </c>
      <c r="I4" s="8"/>
      <c r="J4" s="33"/>
      <c r="K4" s="33"/>
      <c r="L4" s="33"/>
      <c r="M4" s="33"/>
      <c r="N4" s="8" t="s">
        <v>16</v>
      </c>
      <c r="O4" s="8"/>
      <c r="P4" s="56" t="s">
        <v>17</v>
      </c>
      <c r="Q4" s="11" t="s">
        <v>18</v>
      </c>
      <c r="R4" s="56" t="s">
        <v>19</v>
      </c>
      <c r="S4" s="85" t="s">
        <v>20</v>
      </c>
      <c r="T4" s="8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8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6" t="s">
        <v>25</v>
      </c>
      <c r="L5" s="13" t="s">
        <v>26</v>
      </c>
      <c r="M5" s="15"/>
      <c r="N5" s="13" t="s">
        <v>27</v>
      </c>
      <c r="O5" s="15"/>
      <c r="P5" s="57" t="s">
        <v>28</v>
      </c>
      <c r="Q5" s="87"/>
      <c r="R5" s="87"/>
      <c r="S5" s="85" t="s">
        <v>29</v>
      </c>
      <c r="T5" s="88" t="s">
        <v>30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8"/>
      <c r="B6" s="17" t="s">
        <v>31</v>
      </c>
      <c r="C6" s="18"/>
      <c r="D6" s="18"/>
      <c r="E6" s="18"/>
      <c r="F6" s="19"/>
      <c r="G6" s="8"/>
      <c r="H6" s="17" t="s">
        <v>32</v>
      </c>
      <c r="I6" s="18"/>
      <c r="J6" s="19"/>
      <c r="K6" s="8" t="s">
        <v>33</v>
      </c>
      <c r="L6" s="17" t="s">
        <v>34</v>
      </c>
      <c r="M6" s="19"/>
      <c r="N6" s="17" t="s">
        <v>35</v>
      </c>
      <c r="O6" s="19"/>
      <c r="P6" s="58" t="s">
        <v>36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8"/>
      <c r="B7" s="20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0" t="s">
        <v>42</v>
      </c>
      <c r="H7" s="8" t="s">
        <v>43</v>
      </c>
      <c r="I7" s="11" t="s">
        <v>44</v>
      </c>
      <c r="J7" s="11" t="s">
        <v>45</v>
      </c>
      <c r="K7" s="59" t="s">
        <v>44</v>
      </c>
      <c r="L7" s="11" t="s">
        <v>44</v>
      </c>
      <c r="M7" s="8" t="s">
        <v>45</v>
      </c>
      <c r="N7" s="8" t="s">
        <v>44</v>
      </c>
      <c r="O7" s="8" t="s">
        <v>45</v>
      </c>
      <c r="P7" s="11" t="s">
        <v>46</v>
      </c>
      <c r="Q7" s="11" t="s">
        <v>47</v>
      </c>
      <c r="R7" s="11" t="s">
        <v>48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22" customHeight="1" spans="1:20">
      <c r="A8" s="3">
        <v>1</v>
      </c>
      <c r="B8" s="21">
        <v>43494</v>
      </c>
      <c r="C8" s="22">
        <v>1000000</v>
      </c>
      <c r="D8" s="23"/>
      <c r="E8" s="24" t="s">
        <v>49</v>
      </c>
      <c r="F8" s="25" t="s">
        <v>50</v>
      </c>
      <c r="G8" s="26"/>
      <c r="H8" s="27">
        <v>0.02</v>
      </c>
      <c r="I8" s="38">
        <v>71386</v>
      </c>
      <c r="J8" s="60" t="s">
        <v>51</v>
      </c>
      <c r="K8" s="61">
        <v>25112</v>
      </c>
      <c r="L8" s="38">
        <v>500</v>
      </c>
      <c r="M8" s="56" t="s">
        <v>52</v>
      </c>
      <c r="N8" s="33"/>
      <c r="O8" s="33"/>
      <c r="P8" s="62" t="s">
        <v>53</v>
      </c>
      <c r="Q8" s="86"/>
      <c r="R8" s="86">
        <v>26500</v>
      </c>
      <c r="S8" s="86">
        <v>26500</v>
      </c>
      <c r="T8" s="90"/>
    </row>
    <row r="9" s="2" customFormat="1" ht="24" customHeight="1" spans="1:20">
      <c r="A9" s="28"/>
      <c r="B9" s="21">
        <v>43621</v>
      </c>
      <c r="C9" s="22">
        <v>364000</v>
      </c>
      <c r="D9" s="23"/>
      <c r="E9" s="24" t="s">
        <v>49</v>
      </c>
      <c r="F9" s="25" t="s">
        <v>50</v>
      </c>
      <c r="G9" s="26"/>
      <c r="H9" s="29"/>
      <c r="I9" s="56"/>
      <c r="J9" s="56"/>
      <c r="K9" s="63"/>
      <c r="L9" s="56"/>
      <c r="M9" s="33"/>
      <c r="N9" s="33"/>
      <c r="O9" s="33"/>
      <c r="P9" s="62" t="s">
        <v>54</v>
      </c>
      <c r="Q9" s="86"/>
      <c r="R9" s="86">
        <v>16513.91</v>
      </c>
      <c r="S9" s="86">
        <v>16513.91</v>
      </c>
      <c r="T9" s="90"/>
    </row>
    <row r="10" s="2" customFormat="1" ht="24" customHeight="1" spans="1:20">
      <c r="A10" s="28"/>
      <c r="B10" s="30">
        <v>43231</v>
      </c>
      <c r="C10" s="22"/>
      <c r="D10" s="31">
        <v>26500</v>
      </c>
      <c r="E10" s="24" t="s">
        <v>55</v>
      </c>
      <c r="F10" s="25" t="s">
        <v>56</v>
      </c>
      <c r="G10" s="26"/>
      <c r="H10" s="29"/>
      <c r="I10" s="56"/>
      <c r="J10" s="56"/>
      <c r="K10" s="63"/>
      <c r="L10" s="56"/>
      <c r="M10" s="33"/>
      <c r="N10" s="33"/>
      <c r="O10" s="33"/>
      <c r="P10" s="62" t="s">
        <v>57</v>
      </c>
      <c r="Q10" s="86">
        <v>638925</v>
      </c>
      <c r="R10" s="86">
        <v>638925</v>
      </c>
      <c r="S10" s="86">
        <f>200000+100000+250000+88925</f>
        <v>638925</v>
      </c>
      <c r="T10" s="90"/>
    </row>
    <row r="11" s="2" customFormat="1" ht="24" customHeight="1" spans="1:20">
      <c r="A11" s="28"/>
      <c r="B11" s="30">
        <v>43231</v>
      </c>
      <c r="C11" s="22"/>
      <c r="D11" s="31">
        <v>16513.91</v>
      </c>
      <c r="E11" s="24" t="s">
        <v>55</v>
      </c>
      <c r="F11" s="25" t="s">
        <v>56</v>
      </c>
      <c r="G11" s="26"/>
      <c r="H11" s="29"/>
      <c r="I11" s="56"/>
      <c r="J11" s="56"/>
      <c r="K11" s="63"/>
      <c r="L11" s="56"/>
      <c r="M11" s="33"/>
      <c r="N11" s="33"/>
      <c r="O11" s="33"/>
      <c r="P11" s="64" t="s">
        <v>58</v>
      </c>
      <c r="Q11" s="86"/>
      <c r="R11" s="91">
        <v>2320</v>
      </c>
      <c r="S11" s="91">
        <v>2320</v>
      </c>
      <c r="T11" s="90"/>
    </row>
    <row r="12" s="2" customFormat="1" ht="24" customHeight="1" spans="1:20">
      <c r="A12" s="28"/>
      <c r="B12" s="30">
        <v>43384</v>
      </c>
      <c r="C12" s="22"/>
      <c r="D12" s="31">
        <v>200000</v>
      </c>
      <c r="E12" s="24" t="s">
        <v>55</v>
      </c>
      <c r="F12" s="25" t="s">
        <v>56</v>
      </c>
      <c r="G12" s="26"/>
      <c r="H12" s="29"/>
      <c r="I12" s="56"/>
      <c r="J12" s="56"/>
      <c r="K12" s="63"/>
      <c r="L12" s="56"/>
      <c r="M12" s="33"/>
      <c r="N12" s="33"/>
      <c r="O12" s="33"/>
      <c r="P12" s="64" t="s">
        <v>59</v>
      </c>
      <c r="Q12" s="86">
        <v>48540</v>
      </c>
      <c r="R12" s="91">
        <v>48540</v>
      </c>
      <c r="S12" s="91">
        <v>48540</v>
      </c>
      <c r="T12" s="90"/>
    </row>
    <row r="13" s="2" customFormat="1" ht="24" customHeight="1" spans="1:20">
      <c r="A13" s="28"/>
      <c r="B13" s="32">
        <v>43415</v>
      </c>
      <c r="C13" s="22"/>
      <c r="D13" s="22">
        <v>100000</v>
      </c>
      <c r="E13" s="24" t="s">
        <v>55</v>
      </c>
      <c r="F13" s="25" t="s">
        <v>56</v>
      </c>
      <c r="G13" s="26"/>
      <c r="H13" s="33"/>
      <c r="I13" s="56"/>
      <c r="J13" s="56"/>
      <c r="K13" s="63"/>
      <c r="L13" s="56"/>
      <c r="M13" s="33"/>
      <c r="N13" s="33"/>
      <c r="O13" s="33"/>
      <c r="P13" s="62" t="s">
        <v>60</v>
      </c>
      <c r="Q13" s="86">
        <v>560000</v>
      </c>
      <c r="R13" s="86">
        <v>100000</v>
      </c>
      <c r="S13" s="86">
        <v>100000</v>
      </c>
      <c r="T13" s="90"/>
    </row>
    <row r="14" s="2" customFormat="1" ht="24" customHeight="1" spans="1:20">
      <c r="A14" s="28"/>
      <c r="B14" s="32">
        <v>43445</v>
      </c>
      <c r="C14" s="22"/>
      <c r="D14" s="22">
        <v>250000</v>
      </c>
      <c r="E14" s="24" t="s">
        <v>55</v>
      </c>
      <c r="F14" s="25" t="s">
        <v>56</v>
      </c>
      <c r="G14" s="26"/>
      <c r="H14" s="33"/>
      <c r="I14" s="56"/>
      <c r="J14" s="56"/>
      <c r="K14" s="63"/>
      <c r="L14" s="56"/>
      <c r="M14" s="33"/>
      <c r="N14" s="33"/>
      <c r="O14" s="33"/>
      <c r="P14" s="62" t="s">
        <v>61</v>
      </c>
      <c r="Q14" s="86">
        <v>150000</v>
      </c>
      <c r="R14" s="86">
        <v>150000</v>
      </c>
      <c r="S14" s="86">
        <v>150000</v>
      </c>
      <c r="T14" s="90"/>
    </row>
    <row r="15" s="2" customFormat="1" ht="24" customHeight="1" spans="1:20">
      <c r="A15" s="28"/>
      <c r="B15" s="32">
        <v>43445</v>
      </c>
      <c r="C15" s="22"/>
      <c r="D15" s="22">
        <v>2320</v>
      </c>
      <c r="E15" s="24" t="s">
        <v>55</v>
      </c>
      <c r="F15" s="25" t="s">
        <v>56</v>
      </c>
      <c r="G15" s="26"/>
      <c r="H15" s="33"/>
      <c r="I15" s="56"/>
      <c r="J15" s="56"/>
      <c r="K15" s="63"/>
      <c r="L15" s="56"/>
      <c r="M15" s="33"/>
      <c r="N15" s="33"/>
      <c r="O15" s="33"/>
      <c r="P15" s="62" t="s">
        <v>62</v>
      </c>
      <c r="Q15" s="86">
        <v>200000</v>
      </c>
      <c r="R15" s="86">
        <v>200000</v>
      </c>
      <c r="S15" s="86">
        <v>200000</v>
      </c>
      <c r="T15" s="90"/>
    </row>
    <row r="16" s="2" customFormat="1" ht="24" customHeight="1" spans="1:20">
      <c r="A16" s="28"/>
      <c r="B16" s="32">
        <v>43476</v>
      </c>
      <c r="C16" s="22"/>
      <c r="D16" s="22">
        <v>48540</v>
      </c>
      <c r="E16" s="24" t="s">
        <v>55</v>
      </c>
      <c r="F16" s="25" t="s">
        <v>56</v>
      </c>
      <c r="G16" s="26"/>
      <c r="H16" s="33"/>
      <c r="I16" s="56"/>
      <c r="J16" s="56"/>
      <c r="K16" s="63"/>
      <c r="L16" s="56"/>
      <c r="M16" s="33"/>
      <c r="N16" s="33"/>
      <c r="O16" s="33"/>
      <c r="P16" s="62" t="s">
        <v>63</v>
      </c>
      <c r="Q16" s="86">
        <v>26580</v>
      </c>
      <c r="R16" s="86">
        <v>26580</v>
      </c>
      <c r="S16" s="86">
        <v>26580</v>
      </c>
      <c r="T16" s="90"/>
    </row>
    <row r="17" s="2" customFormat="1" ht="24" customHeight="1" spans="1:20">
      <c r="A17" s="28"/>
      <c r="B17" s="32">
        <v>43476</v>
      </c>
      <c r="C17" s="22"/>
      <c r="D17" s="22">
        <v>88925</v>
      </c>
      <c r="E17" s="24" t="s">
        <v>55</v>
      </c>
      <c r="F17" s="25" t="s">
        <v>56</v>
      </c>
      <c r="G17" s="26"/>
      <c r="H17" s="33"/>
      <c r="I17" s="56"/>
      <c r="J17" s="56"/>
      <c r="K17" s="63"/>
      <c r="L17" s="56"/>
      <c r="M17" s="33"/>
      <c r="N17" s="33"/>
      <c r="O17" s="33"/>
      <c r="P17" s="62" t="s">
        <v>64</v>
      </c>
      <c r="Q17" s="86">
        <v>400000</v>
      </c>
      <c r="R17" s="86">
        <v>400000</v>
      </c>
      <c r="S17" s="86">
        <v>400000</v>
      </c>
      <c r="T17" s="90"/>
    </row>
    <row r="18" s="2" customFormat="1" ht="24" customHeight="1" spans="1:20">
      <c r="A18" s="34"/>
      <c r="B18" s="35"/>
      <c r="C18" s="22"/>
      <c r="D18" s="36">
        <v>-390422</v>
      </c>
      <c r="E18" s="37" t="s">
        <v>65</v>
      </c>
      <c r="F18" s="37" t="s">
        <v>66</v>
      </c>
      <c r="G18" s="26"/>
      <c r="H18" s="33"/>
      <c r="I18" s="56"/>
      <c r="J18" s="56"/>
      <c r="K18" s="63"/>
      <c r="L18" s="56"/>
      <c r="M18" s="33"/>
      <c r="N18" s="33"/>
      <c r="O18" s="33"/>
      <c r="P18" s="62" t="s">
        <v>67</v>
      </c>
      <c r="Q18" s="86"/>
      <c r="R18" s="86">
        <v>1200</v>
      </c>
      <c r="S18" s="86"/>
      <c r="T18" s="90"/>
    </row>
    <row r="19" s="2" customFormat="1" ht="24" customHeight="1" spans="1:20">
      <c r="A19" s="33">
        <v>2</v>
      </c>
      <c r="B19" s="35">
        <v>43683</v>
      </c>
      <c r="C19" s="22"/>
      <c r="D19" s="36">
        <v>73062</v>
      </c>
      <c r="E19" s="24" t="s">
        <v>55</v>
      </c>
      <c r="F19" s="25" t="s">
        <v>56</v>
      </c>
      <c r="G19" s="26"/>
      <c r="H19" s="33"/>
      <c r="I19" s="56"/>
      <c r="J19" s="56"/>
      <c r="K19" s="63"/>
      <c r="L19" s="56"/>
      <c r="M19" s="33"/>
      <c r="N19" s="33"/>
      <c r="O19" s="33"/>
      <c r="P19" s="62" t="s">
        <v>68</v>
      </c>
      <c r="Q19" s="86">
        <v>81180</v>
      </c>
      <c r="R19" s="86"/>
      <c r="S19" s="86">
        <v>73062</v>
      </c>
      <c r="T19" s="90"/>
    </row>
    <row r="20" s="1" customFormat="1" ht="24" customHeight="1" spans="1:16384">
      <c r="A20" s="33">
        <v>3</v>
      </c>
      <c r="B20" s="32">
        <v>43692</v>
      </c>
      <c r="C20" s="22"/>
      <c r="D20" s="22">
        <v>8118</v>
      </c>
      <c r="E20" s="24" t="s">
        <v>55</v>
      </c>
      <c r="F20" s="25" t="s">
        <v>56</v>
      </c>
      <c r="G20" s="38"/>
      <c r="H20" s="27"/>
      <c r="I20" s="38"/>
      <c r="J20" s="60"/>
      <c r="K20" s="61"/>
      <c r="L20" s="38"/>
      <c r="M20" s="56"/>
      <c r="N20" s="65"/>
      <c r="O20" s="11"/>
      <c r="P20" s="66" t="s">
        <v>68</v>
      </c>
      <c r="Q20" s="86">
        <v>81180</v>
      </c>
      <c r="R20" s="91"/>
      <c r="S20" s="91">
        <v>8118</v>
      </c>
      <c r="T20" s="6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4" customHeight="1" spans="1:16384">
      <c r="A21" s="3">
        <v>4</v>
      </c>
      <c r="B21" s="39">
        <v>43703</v>
      </c>
      <c r="C21" s="22">
        <v>300000</v>
      </c>
      <c r="D21" s="36"/>
      <c r="E21" s="24" t="s">
        <v>49</v>
      </c>
      <c r="F21" s="25" t="s">
        <v>50</v>
      </c>
      <c r="G21" s="40"/>
      <c r="H21" s="27"/>
      <c r="I21" s="38"/>
      <c r="J21" s="60"/>
      <c r="K21" s="61"/>
      <c r="L21" s="38"/>
      <c r="M21" s="56"/>
      <c r="N21" s="65"/>
      <c r="O21" s="11"/>
      <c r="P21" s="66"/>
      <c r="Q21" s="86"/>
      <c r="R21" s="56"/>
      <c r="S21" s="92"/>
      <c r="T21" s="6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4" customHeight="1" spans="1:16384">
      <c r="A22" s="34"/>
      <c r="B22" s="41">
        <v>43704</v>
      </c>
      <c r="C22" s="22"/>
      <c r="D22" s="22">
        <v>-290706</v>
      </c>
      <c r="E22" s="37" t="s">
        <v>65</v>
      </c>
      <c r="F22" s="37" t="s">
        <v>66</v>
      </c>
      <c r="G22" s="37" t="s">
        <v>69</v>
      </c>
      <c r="H22" s="27"/>
      <c r="I22" s="38"/>
      <c r="J22" s="60"/>
      <c r="K22" s="67"/>
      <c r="L22" s="38"/>
      <c r="M22" s="56"/>
      <c r="N22" s="68"/>
      <c r="O22" s="69"/>
      <c r="P22" s="66"/>
      <c r="Q22" s="86"/>
      <c r="R22" s="93"/>
      <c r="S22" s="93"/>
      <c r="T22" s="61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3" customFormat="1" ht="41" customHeight="1" spans="1:19">
      <c r="A23" s="3">
        <v>5</v>
      </c>
      <c r="B23" s="41">
        <v>43840</v>
      </c>
      <c r="C23" s="22">
        <v>1040000</v>
      </c>
      <c r="E23" s="24" t="s">
        <v>49</v>
      </c>
      <c r="F23" s="25" t="s">
        <v>50</v>
      </c>
      <c r="K23" s="3">
        <f>656+19040</f>
        <v>19696</v>
      </c>
      <c r="L23" s="3">
        <v>500</v>
      </c>
      <c r="M23" s="70" t="s">
        <v>82</v>
      </c>
      <c r="P23" s="71" t="s">
        <v>83</v>
      </c>
      <c r="Q23" s="86">
        <v>237045</v>
      </c>
      <c r="R23" s="86">
        <v>237045</v>
      </c>
      <c r="S23" s="3">
        <v>237045</v>
      </c>
    </row>
    <row r="24" s="4" customFormat="1" ht="42" customHeight="1" spans="1:16384">
      <c r="A24" s="3"/>
      <c r="B24" s="41"/>
      <c r="C24" s="22"/>
      <c r="D24" s="3">
        <v>-131653</v>
      </c>
      <c r="E24" s="37" t="s">
        <v>65</v>
      </c>
      <c r="F24" s="37" t="s">
        <v>66</v>
      </c>
      <c r="G24" s="3"/>
      <c r="H24" s="3"/>
      <c r="I24" s="3"/>
      <c r="J24" s="3"/>
      <c r="K24" s="3"/>
      <c r="L24" s="3">
        <v>400</v>
      </c>
      <c r="M24" s="3" t="s">
        <v>84</v>
      </c>
      <c r="N24" s="3"/>
      <c r="O24" s="3"/>
      <c r="P24" s="71" t="s">
        <v>85</v>
      </c>
      <c r="Q24" s="86">
        <v>560000</v>
      </c>
      <c r="R24" s="86">
        <v>400000</v>
      </c>
      <c r="S24" s="3">
        <v>300000</v>
      </c>
      <c r="T24" s="3"/>
      <c r="XEH24" s="99"/>
      <c r="XEI24" s="99"/>
      <c r="XEJ24" s="99"/>
      <c r="XEK24" s="99"/>
      <c r="XEL24" s="99"/>
      <c r="XEM24" s="99"/>
      <c r="XEN24" s="99"/>
      <c r="XEO24" s="99"/>
      <c r="XEP24" s="99"/>
      <c r="XEQ24" s="99"/>
      <c r="XER24" s="99"/>
      <c r="XES24" s="99"/>
      <c r="XET24" s="99"/>
      <c r="XEU24" s="99"/>
      <c r="XEV24" s="99"/>
      <c r="XEW24" s="99"/>
      <c r="XEX24" s="99"/>
      <c r="XEY24" s="99"/>
      <c r="XEZ24" s="99"/>
      <c r="XFA24" s="99"/>
      <c r="XFB24" s="99"/>
      <c r="XFC24" s="99"/>
      <c r="XFD24" s="99"/>
    </row>
    <row r="25" s="4" customFormat="1" ht="41" customHeight="1" spans="1:16384">
      <c r="A25" s="3"/>
      <c r="B25" s="41"/>
      <c r="C25" s="22"/>
      <c r="D25" s="3"/>
      <c r="E25" s="24"/>
      <c r="F25" s="25"/>
      <c r="G25" s="3"/>
      <c r="H25" s="3"/>
      <c r="I25" s="3"/>
      <c r="J25" s="3"/>
      <c r="K25" s="3"/>
      <c r="L25" s="3"/>
      <c r="M25" s="70"/>
      <c r="N25" s="3"/>
      <c r="O25" s="3"/>
      <c r="P25" s="71" t="s">
        <v>86</v>
      </c>
      <c r="Q25" s="86">
        <v>574900</v>
      </c>
      <c r="R25" s="86">
        <v>360000</v>
      </c>
      <c r="S25" s="3">
        <v>360000</v>
      </c>
      <c r="T25" s="3"/>
      <c r="XEH25" s="99"/>
      <c r="XEI25" s="99"/>
      <c r="XEJ25" s="99"/>
      <c r="XEK25" s="99"/>
      <c r="XEL25" s="99"/>
      <c r="XEM25" s="99"/>
      <c r="XEN25" s="99"/>
      <c r="XEO25" s="99"/>
      <c r="XEP25" s="99"/>
      <c r="XEQ25" s="99"/>
      <c r="XER25" s="99"/>
      <c r="XES25" s="99"/>
      <c r="XET25" s="99"/>
      <c r="XEU25" s="99"/>
      <c r="XEV25" s="99"/>
      <c r="XEW25" s="99"/>
      <c r="XEX25" s="99"/>
      <c r="XEY25" s="99"/>
      <c r="XEZ25" s="99"/>
      <c r="XFA25" s="99"/>
      <c r="XFB25" s="99"/>
      <c r="XFC25" s="99"/>
      <c r="XFD25" s="99"/>
    </row>
    <row r="26" s="4" customFormat="1" ht="38" customHeight="1" spans="1:16384">
      <c r="A26" s="42">
        <v>6</v>
      </c>
      <c r="B26" s="43">
        <v>43950</v>
      </c>
      <c r="C26" s="44">
        <v>150000</v>
      </c>
      <c r="D26" s="42"/>
      <c r="E26" s="45" t="s">
        <v>49</v>
      </c>
      <c r="F26" s="46" t="s">
        <v>50</v>
      </c>
      <c r="G26" s="42"/>
      <c r="H26" s="42"/>
      <c r="I26" s="42">
        <v>0</v>
      </c>
      <c r="J26" s="42" t="s">
        <v>88</v>
      </c>
      <c r="K26" s="42">
        <v>0</v>
      </c>
      <c r="L26" s="42">
        <v>600</v>
      </c>
      <c r="M26" s="72" t="s">
        <v>89</v>
      </c>
      <c r="N26" s="42"/>
      <c r="O26" s="42"/>
      <c r="P26" s="73" t="s">
        <v>86</v>
      </c>
      <c r="Q26" s="94">
        <v>574900</v>
      </c>
      <c r="R26" s="94">
        <v>574900</v>
      </c>
      <c r="S26" s="42">
        <v>149400</v>
      </c>
      <c r="T26" s="3"/>
      <c r="XEH26" s="99"/>
      <c r="XEI26" s="99"/>
      <c r="XEJ26" s="99"/>
      <c r="XEK26" s="99"/>
      <c r="XEL26" s="99"/>
      <c r="XEM26" s="99"/>
      <c r="XEN26" s="99"/>
      <c r="XEO26" s="99"/>
      <c r="XEP26" s="99"/>
      <c r="XEQ26" s="99"/>
      <c r="XER26" s="99"/>
      <c r="XES26" s="99"/>
      <c r="XET26" s="99"/>
      <c r="XEU26" s="99"/>
      <c r="XEV26" s="99"/>
      <c r="XEW26" s="99"/>
      <c r="XEX26" s="99"/>
      <c r="XEY26" s="99"/>
      <c r="XEZ26" s="99"/>
      <c r="XFA26" s="99"/>
      <c r="XFB26" s="99"/>
      <c r="XFC26" s="99"/>
      <c r="XFD26" s="99"/>
    </row>
    <row r="27" s="1" customFormat="1" ht="30" customHeight="1" spans="1:16384">
      <c r="A27" s="8" t="s">
        <v>70</v>
      </c>
      <c r="B27" s="8"/>
      <c r="C27" s="47">
        <f>SUM(C8:C26)</f>
        <v>2854000</v>
      </c>
      <c r="D27" s="47">
        <f>SUM(D8:D26)</f>
        <v>1197.91000000003</v>
      </c>
      <c r="E27" s="47" t="s">
        <v>71</v>
      </c>
      <c r="F27" s="47" t="s">
        <v>71</v>
      </c>
      <c r="G27" s="47" t="s">
        <v>71</v>
      </c>
      <c r="H27" s="47" t="s">
        <v>71</v>
      </c>
      <c r="I27" s="47">
        <f t="shared" ref="I27:L27" si="0">SUM(I8:I26)</f>
        <v>71386</v>
      </c>
      <c r="J27" s="47" t="s">
        <v>71</v>
      </c>
      <c r="K27" s="47">
        <f t="shared" si="0"/>
        <v>44808</v>
      </c>
      <c r="L27" s="47">
        <f t="shared" si="0"/>
        <v>2000</v>
      </c>
      <c r="M27" s="47" t="s">
        <v>71</v>
      </c>
      <c r="N27" s="47">
        <f t="shared" ref="N27:S27" si="1">SUM(N8:N26)</f>
        <v>0</v>
      </c>
      <c r="O27" s="47" t="s">
        <v>71</v>
      </c>
      <c r="P27" s="47" t="s">
        <v>71</v>
      </c>
      <c r="Q27" s="95">
        <f t="shared" si="1"/>
        <v>4133250</v>
      </c>
      <c r="R27" s="95">
        <f t="shared" si="1"/>
        <v>3182523.91</v>
      </c>
      <c r="S27" s="47">
        <f t="shared" si="1"/>
        <v>2737003.91</v>
      </c>
      <c r="T27" s="96">
        <f>C27+D27-I27-K27-L27-N27-S27</f>
        <v>0</v>
      </c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48" t="s">
        <v>72</v>
      </c>
      <c r="B28" s="48"/>
      <c r="C28" s="48" t="s">
        <v>73</v>
      </c>
      <c r="D28" s="48"/>
      <c r="E28" s="48"/>
      <c r="F28" s="49">
        <f>N28</f>
        <v>149400</v>
      </c>
      <c r="G28" s="50"/>
      <c r="H28" s="51" t="s">
        <v>74</v>
      </c>
      <c r="I28" s="74"/>
      <c r="J28" s="74"/>
      <c r="K28" s="74"/>
      <c r="L28" s="75"/>
      <c r="M28" s="48" t="s">
        <v>75</v>
      </c>
      <c r="N28" s="76">
        <v>149400</v>
      </c>
      <c r="O28" s="77"/>
      <c r="P28" s="77"/>
      <c r="Q28" s="77"/>
      <c r="R28" s="77"/>
      <c r="S28" s="77"/>
      <c r="T28" s="97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48"/>
      <c r="B29" s="48"/>
      <c r="C29" s="48" t="s">
        <v>76</v>
      </c>
      <c r="D29" s="48"/>
      <c r="E29" s="48"/>
      <c r="F29" s="49">
        <v>0</v>
      </c>
      <c r="G29" s="50"/>
      <c r="H29" s="52"/>
      <c r="I29" s="78"/>
      <c r="J29" s="78"/>
      <c r="K29" s="78"/>
      <c r="L29" s="79"/>
      <c r="M29" s="48" t="s">
        <v>77</v>
      </c>
      <c r="N29" s="102" t="s">
        <v>90</v>
      </c>
      <c r="O29" s="103"/>
      <c r="P29" s="103"/>
      <c r="Q29" s="103"/>
      <c r="R29" s="103"/>
      <c r="S29" s="103"/>
      <c r="T29" s="104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5"/>
      <c r="E30" s="6"/>
      <c r="F30" s="6"/>
      <c r="G30" s="6"/>
      <c r="I30" s="6"/>
      <c r="J30" s="6"/>
      <c r="L30" s="6"/>
      <c r="S30" s="6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5"/>
      <c r="E31" s="6"/>
      <c r="F31" s="6"/>
      <c r="G31" s="6"/>
      <c r="I31" s="6"/>
      <c r="J31" s="6"/>
      <c r="L31" s="6"/>
      <c r="S31" s="6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5"/>
      <c r="E32" s="6"/>
      <c r="F32" s="6"/>
      <c r="G32" s="6"/>
      <c r="I32" s="6"/>
      <c r="J32" s="6"/>
      <c r="L32" s="6"/>
      <c r="S32" s="6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5"/>
      <c r="E33" s="6"/>
      <c r="F33" s="6"/>
      <c r="G33" s="6"/>
      <c r="I33" s="6"/>
      <c r="J33" s="6"/>
      <c r="L33" s="6"/>
      <c r="S33" s="6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5"/>
      <c r="E34" s="6"/>
      <c r="F34" s="6"/>
      <c r="G34" s="6"/>
      <c r="I34" s="6"/>
      <c r="J34" s="6"/>
      <c r="L34" s="6"/>
      <c r="S34" s="6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53"/>
      <c r="E35" s="6"/>
      <c r="F35" s="6"/>
      <c r="G35" s="6"/>
      <c r="I35" s="6"/>
      <c r="J35" s="6"/>
      <c r="L35" s="6"/>
      <c r="S35" s="6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27:B27"/>
    <mergeCell ref="C28:E28"/>
    <mergeCell ref="F28:G28"/>
    <mergeCell ref="N28:T28"/>
    <mergeCell ref="C29:E29"/>
    <mergeCell ref="F29:G29"/>
    <mergeCell ref="N29:T29"/>
    <mergeCell ref="A5:A7"/>
    <mergeCell ref="A8:A18"/>
    <mergeCell ref="A21:A22"/>
    <mergeCell ref="S5:S7"/>
    <mergeCell ref="T5:T7"/>
    <mergeCell ref="A28:B29"/>
    <mergeCell ref="H28:L29"/>
  </mergeCells>
  <pageMargins left="0.75" right="0.75" top="1" bottom="1" header="0.5" footer="0.5"/>
  <headerFooter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28" workbookViewId="0">
      <selection activeCell="A8" sqref="$A1:$XFD1048576"/>
    </sheetView>
  </sheetViews>
  <sheetFormatPr defaultColWidth="9" defaultRowHeight="13.5"/>
  <cols>
    <col min="1" max="1" width="3.225" style="1" customWidth="1"/>
    <col min="2" max="2" width="14.675" style="5" customWidth="1"/>
    <col min="3" max="3" width="13.75" style="1" customWidth="1"/>
    <col min="4" max="4" width="14.275" style="1" customWidth="1"/>
    <col min="5" max="5" width="22.2666666666667" style="6" customWidth="1"/>
    <col min="6" max="6" width="20.9083333333333" style="6" customWidth="1"/>
    <col min="7" max="7" width="17.4416666666667" style="6" customWidth="1"/>
    <col min="8" max="8" width="4.89166666666667" style="1" customWidth="1"/>
    <col min="9" max="9" width="10.3333333333333" style="6" customWidth="1"/>
    <col min="10" max="10" width="10" style="6" customWidth="1"/>
    <col min="11" max="11" width="9.33333333333333" style="1" customWidth="1"/>
    <col min="12" max="12" width="9.66666666666667" style="6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75" style="6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9" t="s">
        <v>4</v>
      </c>
      <c r="K2" s="9"/>
      <c r="L2" s="9"/>
      <c r="M2" s="9"/>
      <c r="N2" s="54" t="s">
        <v>5</v>
      </c>
      <c r="O2" s="54"/>
      <c r="P2" s="55">
        <v>9294</v>
      </c>
      <c r="Q2" s="59" t="s">
        <v>6</v>
      </c>
      <c r="R2" s="59"/>
      <c r="S2" s="82" t="s">
        <v>79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8" t="s">
        <v>7</v>
      </c>
      <c r="B3" s="8"/>
      <c r="C3" s="11">
        <v>3569284</v>
      </c>
      <c r="D3" s="11"/>
      <c r="E3" s="11"/>
      <c r="F3" s="11" t="s">
        <v>8</v>
      </c>
      <c r="G3" s="12">
        <v>43168</v>
      </c>
      <c r="H3" s="8" t="s">
        <v>9</v>
      </c>
      <c r="I3" s="8"/>
      <c r="J3" s="33" t="s">
        <v>91</v>
      </c>
      <c r="K3" s="33"/>
      <c r="L3" s="33"/>
      <c r="M3" s="33"/>
      <c r="N3" s="8" t="s">
        <v>10</v>
      </c>
      <c r="O3" s="8"/>
      <c r="P3" s="33" t="s">
        <v>81</v>
      </c>
      <c r="Q3" s="83" t="s">
        <v>11</v>
      </c>
      <c r="R3" s="83"/>
      <c r="S3" s="84" t="s">
        <v>12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8" t="s">
        <v>13</v>
      </c>
      <c r="B4" s="8"/>
      <c r="C4" s="11">
        <v>3029813</v>
      </c>
      <c r="D4" s="11"/>
      <c r="E4" s="11"/>
      <c r="F4" s="11" t="s">
        <v>14</v>
      </c>
      <c r="G4" s="12">
        <v>43899</v>
      </c>
      <c r="H4" s="8" t="s">
        <v>15</v>
      </c>
      <c r="I4" s="8"/>
      <c r="J4" s="33"/>
      <c r="K4" s="33"/>
      <c r="L4" s="33"/>
      <c r="M4" s="33"/>
      <c r="N4" s="8" t="s">
        <v>16</v>
      </c>
      <c r="O4" s="8"/>
      <c r="P4" s="56" t="s">
        <v>17</v>
      </c>
      <c r="Q4" s="11" t="s">
        <v>18</v>
      </c>
      <c r="R4" s="56" t="s">
        <v>19</v>
      </c>
      <c r="S4" s="85" t="s">
        <v>20</v>
      </c>
      <c r="T4" s="8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8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6" t="s">
        <v>25</v>
      </c>
      <c r="L5" s="13" t="s">
        <v>26</v>
      </c>
      <c r="M5" s="15"/>
      <c r="N5" s="13" t="s">
        <v>27</v>
      </c>
      <c r="O5" s="15"/>
      <c r="P5" s="57" t="s">
        <v>28</v>
      </c>
      <c r="Q5" s="87"/>
      <c r="R5" s="87"/>
      <c r="S5" s="85" t="s">
        <v>29</v>
      </c>
      <c r="T5" s="88" t="s">
        <v>30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8"/>
      <c r="B6" s="17" t="s">
        <v>31</v>
      </c>
      <c r="C6" s="18"/>
      <c r="D6" s="18"/>
      <c r="E6" s="18"/>
      <c r="F6" s="19"/>
      <c r="G6" s="8"/>
      <c r="H6" s="17" t="s">
        <v>32</v>
      </c>
      <c r="I6" s="18"/>
      <c r="J6" s="19"/>
      <c r="K6" s="8" t="s">
        <v>33</v>
      </c>
      <c r="L6" s="17" t="s">
        <v>34</v>
      </c>
      <c r="M6" s="19"/>
      <c r="N6" s="17" t="s">
        <v>35</v>
      </c>
      <c r="O6" s="19"/>
      <c r="P6" s="58" t="s">
        <v>36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8"/>
      <c r="B7" s="20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0" t="s">
        <v>42</v>
      </c>
      <c r="H7" s="8" t="s">
        <v>43</v>
      </c>
      <c r="I7" s="11" t="s">
        <v>44</v>
      </c>
      <c r="J7" s="11" t="s">
        <v>45</v>
      </c>
      <c r="K7" s="59" t="s">
        <v>44</v>
      </c>
      <c r="L7" s="11" t="s">
        <v>44</v>
      </c>
      <c r="M7" s="8" t="s">
        <v>45</v>
      </c>
      <c r="N7" s="8" t="s">
        <v>44</v>
      </c>
      <c r="O7" s="8" t="s">
        <v>45</v>
      </c>
      <c r="P7" s="11" t="s">
        <v>46</v>
      </c>
      <c r="Q7" s="11" t="s">
        <v>47</v>
      </c>
      <c r="R7" s="11" t="s">
        <v>48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22" customHeight="1" spans="1:20">
      <c r="A8" s="3">
        <v>1</v>
      </c>
      <c r="B8" s="21">
        <v>43494</v>
      </c>
      <c r="C8" s="22">
        <v>1000000</v>
      </c>
      <c r="D8" s="23"/>
      <c r="E8" s="24" t="s">
        <v>49</v>
      </c>
      <c r="F8" s="25" t="s">
        <v>50</v>
      </c>
      <c r="G8" s="26"/>
      <c r="H8" s="27">
        <v>0.02</v>
      </c>
      <c r="I8" s="38">
        <v>71386</v>
      </c>
      <c r="J8" s="60" t="s">
        <v>51</v>
      </c>
      <c r="K8" s="61">
        <v>25112</v>
      </c>
      <c r="L8" s="38">
        <v>500</v>
      </c>
      <c r="M8" s="56" t="s">
        <v>52</v>
      </c>
      <c r="N8" s="33"/>
      <c r="O8" s="33"/>
      <c r="P8" s="62" t="s">
        <v>53</v>
      </c>
      <c r="Q8" s="86"/>
      <c r="R8" s="86">
        <v>26500</v>
      </c>
      <c r="S8" s="86">
        <v>26500</v>
      </c>
      <c r="T8" s="90"/>
    </row>
    <row r="9" s="2" customFormat="1" ht="24" customHeight="1" spans="1:20">
      <c r="A9" s="28"/>
      <c r="B9" s="21">
        <v>43621</v>
      </c>
      <c r="C9" s="22">
        <v>364000</v>
      </c>
      <c r="D9" s="23"/>
      <c r="E9" s="24" t="s">
        <v>49</v>
      </c>
      <c r="F9" s="25" t="s">
        <v>50</v>
      </c>
      <c r="G9" s="26"/>
      <c r="H9" s="29"/>
      <c r="I9" s="56"/>
      <c r="J9" s="56"/>
      <c r="K9" s="63"/>
      <c r="L9" s="56"/>
      <c r="M9" s="33"/>
      <c r="N9" s="33"/>
      <c r="O9" s="33"/>
      <c r="P9" s="62" t="s">
        <v>54</v>
      </c>
      <c r="Q9" s="86"/>
      <c r="R9" s="86">
        <v>16513.91</v>
      </c>
      <c r="S9" s="86">
        <v>16513.91</v>
      </c>
      <c r="T9" s="90"/>
    </row>
    <row r="10" s="2" customFormat="1" ht="24" customHeight="1" spans="1:20">
      <c r="A10" s="28"/>
      <c r="B10" s="30">
        <v>43231</v>
      </c>
      <c r="C10" s="22"/>
      <c r="D10" s="31">
        <v>26500</v>
      </c>
      <c r="E10" s="24" t="s">
        <v>55</v>
      </c>
      <c r="F10" s="25" t="s">
        <v>56</v>
      </c>
      <c r="G10" s="26"/>
      <c r="H10" s="29"/>
      <c r="I10" s="56"/>
      <c r="J10" s="56"/>
      <c r="K10" s="63"/>
      <c r="L10" s="56"/>
      <c r="M10" s="33"/>
      <c r="N10" s="33"/>
      <c r="O10" s="33"/>
      <c r="P10" s="62" t="s">
        <v>57</v>
      </c>
      <c r="Q10" s="86">
        <v>638925</v>
      </c>
      <c r="R10" s="86">
        <v>638925</v>
      </c>
      <c r="S10" s="86">
        <f>200000+100000+250000+88925</f>
        <v>638925</v>
      </c>
      <c r="T10" s="90"/>
    </row>
    <row r="11" s="2" customFormat="1" ht="24" customHeight="1" spans="1:20">
      <c r="A11" s="28"/>
      <c r="B11" s="30">
        <v>43231</v>
      </c>
      <c r="C11" s="22"/>
      <c r="D11" s="31">
        <v>16513.91</v>
      </c>
      <c r="E11" s="24" t="s">
        <v>55</v>
      </c>
      <c r="F11" s="25" t="s">
        <v>56</v>
      </c>
      <c r="G11" s="26"/>
      <c r="H11" s="29"/>
      <c r="I11" s="56"/>
      <c r="J11" s="56"/>
      <c r="K11" s="63"/>
      <c r="L11" s="56"/>
      <c r="M11" s="33"/>
      <c r="N11" s="33"/>
      <c r="O11" s="33"/>
      <c r="P11" s="64" t="s">
        <v>58</v>
      </c>
      <c r="Q11" s="86"/>
      <c r="R11" s="91">
        <v>2320</v>
      </c>
      <c r="S11" s="91">
        <v>2320</v>
      </c>
      <c r="T11" s="90"/>
    </row>
    <row r="12" s="2" customFormat="1" ht="24" customHeight="1" spans="1:20">
      <c r="A12" s="28"/>
      <c r="B12" s="30">
        <v>43384</v>
      </c>
      <c r="C12" s="22"/>
      <c r="D12" s="31">
        <v>200000</v>
      </c>
      <c r="E12" s="24" t="s">
        <v>55</v>
      </c>
      <c r="F12" s="25" t="s">
        <v>56</v>
      </c>
      <c r="G12" s="26"/>
      <c r="H12" s="29"/>
      <c r="I12" s="56"/>
      <c r="J12" s="56"/>
      <c r="K12" s="63"/>
      <c r="L12" s="56"/>
      <c r="M12" s="33"/>
      <c r="N12" s="33"/>
      <c r="O12" s="33"/>
      <c r="P12" s="64" t="s">
        <v>59</v>
      </c>
      <c r="Q12" s="86">
        <v>48540</v>
      </c>
      <c r="R12" s="91">
        <v>48540</v>
      </c>
      <c r="S12" s="91">
        <v>48540</v>
      </c>
      <c r="T12" s="90"/>
    </row>
    <row r="13" s="2" customFormat="1" ht="24" customHeight="1" spans="1:20">
      <c r="A13" s="28"/>
      <c r="B13" s="32">
        <v>43415</v>
      </c>
      <c r="C13" s="22"/>
      <c r="D13" s="22">
        <v>100000</v>
      </c>
      <c r="E13" s="24" t="s">
        <v>55</v>
      </c>
      <c r="F13" s="25" t="s">
        <v>56</v>
      </c>
      <c r="G13" s="26"/>
      <c r="H13" s="33"/>
      <c r="I13" s="56"/>
      <c r="J13" s="56"/>
      <c r="K13" s="63"/>
      <c r="L13" s="56"/>
      <c r="M13" s="33"/>
      <c r="N13" s="33"/>
      <c r="O13" s="33"/>
      <c r="P13" s="62" t="s">
        <v>60</v>
      </c>
      <c r="Q13" s="86">
        <v>560000</v>
      </c>
      <c r="R13" s="86">
        <v>100000</v>
      </c>
      <c r="S13" s="86">
        <v>100000</v>
      </c>
      <c r="T13" s="90"/>
    </row>
    <row r="14" s="2" customFormat="1" ht="24" customHeight="1" spans="1:20">
      <c r="A14" s="28"/>
      <c r="B14" s="32">
        <v>43445</v>
      </c>
      <c r="C14" s="22"/>
      <c r="D14" s="22">
        <v>250000</v>
      </c>
      <c r="E14" s="24" t="s">
        <v>55</v>
      </c>
      <c r="F14" s="25" t="s">
        <v>56</v>
      </c>
      <c r="G14" s="26"/>
      <c r="H14" s="33"/>
      <c r="I14" s="56"/>
      <c r="J14" s="56"/>
      <c r="K14" s="63"/>
      <c r="L14" s="56"/>
      <c r="M14" s="33"/>
      <c r="N14" s="33"/>
      <c r="O14" s="33"/>
      <c r="P14" s="62" t="s">
        <v>61</v>
      </c>
      <c r="Q14" s="86">
        <v>150000</v>
      </c>
      <c r="R14" s="86">
        <v>150000</v>
      </c>
      <c r="S14" s="86">
        <v>150000</v>
      </c>
      <c r="T14" s="90"/>
    </row>
    <row r="15" s="2" customFormat="1" ht="24" customHeight="1" spans="1:20">
      <c r="A15" s="28"/>
      <c r="B15" s="32">
        <v>43445</v>
      </c>
      <c r="C15" s="22"/>
      <c r="D15" s="22">
        <v>2320</v>
      </c>
      <c r="E15" s="24" t="s">
        <v>55</v>
      </c>
      <c r="F15" s="25" t="s">
        <v>56</v>
      </c>
      <c r="G15" s="26"/>
      <c r="H15" s="33"/>
      <c r="I15" s="56"/>
      <c r="J15" s="56"/>
      <c r="K15" s="63"/>
      <c r="L15" s="56"/>
      <c r="M15" s="33"/>
      <c r="N15" s="33"/>
      <c r="O15" s="33"/>
      <c r="P15" s="62" t="s">
        <v>62</v>
      </c>
      <c r="Q15" s="86">
        <v>200000</v>
      </c>
      <c r="R15" s="86">
        <v>200000</v>
      </c>
      <c r="S15" s="86">
        <v>200000</v>
      </c>
      <c r="T15" s="90"/>
    </row>
    <row r="16" s="2" customFormat="1" ht="24" customHeight="1" spans="1:20">
      <c r="A16" s="28"/>
      <c r="B16" s="32">
        <v>43476</v>
      </c>
      <c r="C16" s="22"/>
      <c r="D16" s="22">
        <v>48540</v>
      </c>
      <c r="E16" s="24" t="s">
        <v>55</v>
      </c>
      <c r="F16" s="25" t="s">
        <v>56</v>
      </c>
      <c r="G16" s="26"/>
      <c r="H16" s="33"/>
      <c r="I16" s="56"/>
      <c r="J16" s="56"/>
      <c r="K16" s="63"/>
      <c r="L16" s="56"/>
      <c r="M16" s="33"/>
      <c r="N16" s="33"/>
      <c r="O16" s="33"/>
      <c r="P16" s="62" t="s">
        <v>63</v>
      </c>
      <c r="Q16" s="86">
        <v>26580</v>
      </c>
      <c r="R16" s="86">
        <v>26580</v>
      </c>
      <c r="S16" s="86">
        <v>26580</v>
      </c>
      <c r="T16" s="90"/>
    </row>
    <row r="17" s="2" customFormat="1" ht="24" customHeight="1" spans="1:20">
      <c r="A17" s="28"/>
      <c r="B17" s="32">
        <v>43476</v>
      </c>
      <c r="C17" s="22"/>
      <c r="D17" s="22">
        <v>88925</v>
      </c>
      <c r="E17" s="24" t="s">
        <v>55</v>
      </c>
      <c r="F17" s="25" t="s">
        <v>56</v>
      </c>
      <c r="G17" s="26"/>
      <c r="H17" s="33"/>
      <c r="I17" s="56"/>
      <c r="J17" s="56"/>
      <c r="K17" s="63"/>
      <c r="L17" s="56"/>
      <c r="M17" s="33"/>
      <c r="N17" s="33"/>
      <c r="O17" s="33"/>
      <c r="P17" s="62" t="s">
        <v>64</v>
      </c>
      <c r="Q17" s="86">
        <v>400000</v>
      </c>
      <c r="R17" s="86">
        <v>400000</v>
      </c>
      <c r="S17" s="86">
        <v>400000</v>
      </c>
      <c r="T17" s="90"/>
    </row>
    <row r="18" s="2" customFormat="1" ht="24" customHeight="1" spans="1:20">
      <c r="A18" s="34"/>
      <c r="B18" s="35"/>
      <c r="C18" s="22"/>
      <c r="D18" s="36">
        <v>-390422</v>
      </c>
      <c r="E18" s="37" t="s">
        <v>65</v>
      </c>
      <c r="F18" s="37" t="s">
        <v>66</v>
      </c>
      <c r="G18" s="26"/>
      <c r="H18" s="33"/>
      <c r="I18" s="56"/>
      <c r="J18" s="56"/>
      <c r="K18" s="63"/>
      <c r="L18" s="56"/>
      <c r="M18" s="33"/>
      <c r="N18" s="33"/>
      <c r="O18" s="33"/>
      <c r="P18" s="62" t="s">
        <v>67</v>
      </c>
      <c r="Q18" s="86"/>
      <c r="R18" s="86">
        <v>1200</v>
      </c>
      <c r="S18" s="86"/>
      <c r="T18" s="90"/>
    </row>
    <row r="19" s="2" customFormat="1" ht="24" customHeight="1" spans="1:20">
      <c r="A19" s="33">
        <v>2</v>
      </c>
      <c r="B19" s="35">
        <v>43683</v>
      </c>
      <c r="C19" s="22"/>
      <c r="D19" s="36">
        <v>73062</v>
      </c>
      <c r="E19" s="24" t="s">
        <v>55</v>
      </c>
      <c r="F19" s="25" t="s">
        <v>56</v>
      </c>
      <c r="G19" s="26"/>
      <c r="H19" s="33"/>
      <c r="I19" s="56"/>
      <c r="J19" s="56"/>
      <c r="K19" s="63"/>
      <c r="L19" s="56"/>
      <c r="M19" s="33"/>
      <c r="N19" s="33"/>
      <c r="O19" s="33"/>
      <c r="P19" s="62" t="s">
        <v>68</v>
      </c>
      <c r="Q19" s="86">
        <v>81180</v>
      </c>
      <c r="R19" s="86"/>
      <c r="S19" s="86">
        <v>73062</v>
      </c>
      <c r="T19" s="90"/>
    </row>
    <row r="20" s="1" customFormat="1" ht="24" customHeight="1" spans="1:16384">
      <c r="A20" s="33">
        <v>3</v>
      </c>
      <c r="B20" s="32">
        <v>43692</v>
      </c>
      <c r="C20" s="22"/>
      <c r="D20" s="22">
        <v>8118</v>
      </c>
      <c r="E20" s="24" t="s">
        <v>55</v>
      </c>
      <c r="F20" s="25" t="s">
        <v>56</v>
      </c>
      <c r="G20" s="38"/>
      <c r="H20" s="27"/>
      <c r="I20" s="38"/>
      <c r="J20" s="60"/>
      <c r="K20" s="61"/>
      <c r="L20" s="38"/>
      <c r="M20" s="56"/>
      <c r="N20" s="65"/>
      <c r="O20" s="11"/>
      <c r="P20" s="66" t="s">
        <v>68</v>
      </c>
      <c r="Q20" s="86">
        <v>81180</v>
      </c>
      <c r="R20" s="91"/>
      <c r="S20" s="91">
        <v>8118</v>
      </c>
      <c r="T20" s="6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4" customHeight="1" spans="1:16384">
      <c r="A21" s="3">
        <v>4</v>
      </c>
      <c r="B21" s="39">
        <v>43703</v>
      </c>
      <c r="C21" s="22">
        <v>300000</v>
      </c>
      <c r="D21" s="36"/>
      <c r="E21" s="24" t="s">
        <v>49</v>
      </c>
      <c r="F21" s="25" t="s">
        <v>50</v>
      </c>
      <c r="G21" s="40"/>
      <c r="H21" s="27"/>
      <c r="I21" s="38"/>
      <c r="J21" s="60"/>
      <c r="K21" s="61"/>
      <c r="L21" s="38"/>
      <c r="M21" s="56"/>
      <c r="N21" s="65"/>
      <c r="O21" s="11"/>
      <c r="P21" s="66"/>
      <c r="Q21" s="86"/>
      <c r="R21" s="56"/>
      <c r="S21" s="92"/>
      <c r="T21" s="6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4" customHeight="1" spans="1:16384">
      <c r="A22" s="34"/>
      <c r="B22" s="41">
        <v>43704</v>
      </c>
      <c r="C22" s="22"/>
      <c r="D22" s="22">
        <v>-290706</v>
      </c>
      <c r="E22" s="37" t="s">
        <v>65</v>
      </c>
      <c r="F22" s="37" t="s">
        <v>66</v>
      </c>
      <c r="G22" s="37" t="s">
        <v>69</v>
      </c>
      <c r="H22" s="27"/>
      <c r="I22" s="38"/>
      <c r="J22" s="60"/>
      <c r="K22" s="67"/>
      <c r="L22" s="38"/>
      <c r="M22" s="56"/>
      <c r="N22" s="68"/>
      <c r="O22" s="69"/>
      <c r="P22" s="66"/>
      <c r="Q22" s="86"/>
      <c r="R22" s="93"/>
      <c r="S22" s="93"/>
      <c r="T22" s="61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3" customFormat="1" ht="41" customHeight="1" spans="1:19">
      <c r="A23" s="3">
        <v>5</v>
      </c>
      <c r="B23" s="41">
        <v>43840</v>
      </c>
      <c r="C23" s="22">
        <v>1040000</v>
      </c>
      <c r="E23" s="24" t="s">
        <v>49</v>
      </c>
      <c r="F23" s="25" t="s">
        <v>50</v>
      </c>
      <c r="K23" s="3">
        <f>656+19040</f>
        <v>19696</v>
      </c>
      <c r="L23" s="3">
        <v>500</v>
      </c>
      <c r="M23" s="70" t="s">
        <v>82</v>
      </c>
      <c r="P23" s="71" t="s">
        <v>83</v>
      </c>
      <c r="Q23" s="86">
        <v>237045</v>
      </c>
      <c r="R23" s="86">
        <v>237045</v>
      </c>
      <c r="S23" s="3">
        <v>237045</v>
      </c>
    </row>
    <row r="24" s="4" customFormat="1" ht="42" customHeight="1" spans="1:16384">
      <c r="A24" s="3"/>
      <c r="B24" s="41"/>
      <c r="C24" s="22"/>
      <c r="D24" s="3">
        <v>-131653</v>
      </c>
      <c r="E24" s="37" t="s">
        <v>65</v>
      </c>
      <c r="F24" s="37" t="s">
        <v>66</v>
      </c>
      <c r="G24" s="3"/>
      <c r="H24" s="3"/>
      <c r="I24" s="3"/>
      <c r="J24" s="3"/>
      <c r="K24" s="3"/>
      <c r="L24" s="3">
        <v>400</v>
      </c>
      <c r="M24" s="3" t="s">
        <v>84</v>
      </c>
      <c r="N24" s="3"/>
      <c r="O24" s="3"/>
      <c r="P24" s="71" t="s">
        <v>85</v>
      </c>
      <c r="Q24" s="86">
        <v>560000</v>
      </c>
      <c r="R24" s="86">
        <v>400000</v>
      </c>
      <c r="S24" s="3">
        <v>300000</v>
      </c>
      <c r="T24" s="3"/>
      <c r="XEH24" s="99"/>
      <c r="XEI24" s="99"/>
      <c r="XEJ24" s="99"/>
      <c r="XEK24" s="99"/>
      <c r="XEL24" s="99"/>
      <c r="XEM24" s="99"/>
      <c r="XEN24" s="99"/>
      <c r="XEO24" s="99"/>
      <c r="XEP24" s="99"/>
      <c r="XEQ24" s="99"/>
      <c r="XER24" s="99"/>
      <c r="XES24" s="99"/>
      <c r="XET24" s="99"/>
      <c r="XEU24" s="99"/>
      <c r="XEV24" s="99"/>
      <c r="XEW24" s="99"/>
      <c r="XEX24" s="99"/>
      <c r="XEY24" s="99"/>
      <c r="XEZ24" s="99"/>
      <c r="XFA24" s="99"/>
      <c r="XFB24" s="99"/>
      <c r="XFC24" s="99"/>
      <c r="XFD24" s="99"/>
    </row>
    <row r="25" s="4" customFormat="1" ht="41" customHeight="1" spans="1:16384">
      <c r="A25" s="3"/>
      <c r="B25" s="41"/>
      <c r="C25" s="22"/>
      <c r="D25" s="3"/>
      <c r="E25" s="24"/>
      <c r="F25" s="25"/>
      <c r="G25" s="3"/>
      <c r="H25" s="3"/>
      <c r="I25" s="3"/>
      <c r="J25" s="3"/>
      <c r="K25" s="3"/>
      <c r="L25" s="3"/>
      <c r="M25" s="70"/>
      <c r="N25" s="3"/>
      <c r="O25" s="3"/>
      <c r="P25" s="71" t="s">
        <v>86</v>
      </c>
      <c r="Q25" s="86">
        <v>574900</v>
      </c>
      <c r="R25" s="86">
        <v>360000</v>
      </c>
      <c r="S25" s="3">
        <v>360000</v>
      </c>
      <c r="T25" s="3"/>
      <c r="XEH25" s="99"/>
      <c r="XEI25" s="99"/>
      <c r="XEJ25" s="99"/>
      <c r="XEK25" s="99"/>
      <c r="XEL25" s="99"/>
      <c r="XEM25" s="99"/>
      <c r="XEN25" s="99"/>
      <c r="XEO25" s="99"/>
      <c r="XEP25" s="99"/>
      <c r="XEQ25" s="99"/>
      <c r="XER25" s="99"/>
      <c r="XES25" s="99"/>
      <c r="XET25" s="99"/>
      <c r="XEU25" s="99"/>
      <c r="XEV25" s="99"/>
      <c r="XEW25" s="99"/>
      <c r="XEX25" s="99"/>
      <c r="XEY25" s="99"/>
      <c r="XEZ25" s="99"/>
      <c r="XFA25" s="99"/>
      <c r="XFB25" s="99"/>
      <c r="XFC25" s="99"/>
      <c r="XFD25" s="99"/>
    </row>
    <row r="26" s="4" customFormat="1" ht="38" customHeight="1" spans="1:16384">
      <c r="A26" s="3">
        <v>6</v>
      </c>
      <c r="B26" s="41">
        <v>43950</v>
      </c>
      <c r="C26" s="22">
        <v>150000</v>
      </c>
      <c r="D26" s="3"/>
      <c r="E26" s="24" t="s">
        <v>49</v>
      </c>
      <c r="F26" s="25" t="s">
        <v>50</v>
      </c>
      <c r="G26" s="3"/>
      <c r="H26" s="3"/>
      <c r="I26" s="3">
        <v>0</v>
      </c>
      <c r="J26" s="3" t="s">
        <v>88</v>
      </c>
      <c r="K26" s="3">
        <v>0</v>
      </c>
      <c r="L26" s="3">
        <v>600</v>
      </c>
      <c r="M26" s="70" t="s">
        <v>89</v>
      </c>
      <c r="N26" s="3"/>
      <c r="O26" s="3"/>
      <c r="P26" s="71" t="s">
        <v>86</v>
      </c>
      <c r="Q26" s="86">
        <v>574900</v>
      </c>
      <c r="R26" s="86">
        <v>574900</v>
      </c>
      <c r="S26" s="3">
        <v>149400</v>
      </c>
      <c r="T26" s="3"/>
      <c r="XEH26" s="99"/>
      <c r="XEI26" s="99"/>
      <c r="XEJ26" s="99"/>
      <c r="XEK26" s="99"/>
      <c r="XEL26" s="99"/>
      <c r="XEM26" s="99"/>
      <c r="XEN26" s="99"/>
      <c r="XEO26" s="99"/>
      <c r="XEP26" s="99"/>
      <c r="XEQ26" s="99"/>
      <c r="XER26" s="99"/>
      <c r="XES26" s="99"/>
      <c r="XET26" s="99"/>
      <c r="XEU26" s="99"/>
      <c r="XEV26" s="99"/>
      <c r="XEW26" s="99"/>
      <c r="XEX26" s="99"/>
      <c r="XEY26" s="99"/>
      <c r="XEZ26" s="99"/>
      <c r="XFA26" s="99"/>
      <c r="XFB26" s="99"/>
      <c r="XFC26" s="99"/>
      <c r="XFD26" s="99"/>
    </row>
    <row r="27" s="4" customFormat="1" ht="38" customHeight="1" spans="1:16384">
      <c r="A27" s="42">
        <v>7</v>
      </c>
      <c r="B27" s="43">
        <v>44118</v>
      </c>
      <c r="C27" s="44">
        <v>100067</v>
      </c>
      <c r="D27" s="42"/>
      <c r="E27" s="45" t="s">
        <v>92</v>
      </c>
      <c r="F27" s="46" t="s">
        <v>93</v>
      </c>
      <c r="G27" s="42"/>
      <c r="H27" s="42"/>
      <c r="I27" s="42">
        <v>0</v>
      </c>
      <c r="J27" s="42" t="s">
        <v>88</v>
      </c>
      <c r="K27" s="42">
        <v>0</v>
      </c>
      <c r="L27" s="42">
        <v>100</v>
      </c>
      <c r="M27" s="72" t="s">
        <v>84</v>
      </c>
      <c r="N27" s="42"/>
      <c r="O27" s="42"/>
      <c r="P27" s="73" t="s">
        <v>86</v>
      </c>
      <c r="Q27" s="94">
        <v>574900</v>
      </c>
      <c r="R27" s="94">
        <v>574900</v>
      </c>
      <c r="S27" s="42">
        <v>65500</v>
      </c>
      <c r="T27" s="3"/>
      <c r="XEH27" s="99"/>
      <c r="XEI27" s="99"/>
      <c r="XEJ27" s="99"/>
      <c r="XEK27" s="99"/>
      <c r="XEL27" s="99"/>
      <c r="XEM27" s="99"/>
      <c r="XEN27" s="99"/>
      <c r="XEO27" s="99"/>
      <c r="XEP27" s="99"/>
      <c r="XEQ27" s="99"/>
      <c r="XER27" s="99"/>
      <c r="XES27" s="99"/>
      <c r="XET27" s="99"/>
      <c r="XEU27" s="99"/>
      <c r="XEV27" s="99"/>
      <c r="XEW27" s="99"/>
      <c r="XEX27" s="99"/>
      <c r="XEY27" s="99"/>
      <c r="XEZ27" s="99"/>
      <c r="XFA27" s="99"/>
      <c r="XFB27" s="99"/>
      <c r="XFC27" s="99"/>
      <c r="XFD27" s="99"/>
    </row>
    <row r="28" s="4" customFormat="1" ht="38" customHeight="1" spans="1:16384">
      <c r="A28" s="42"/>
      <c r="B28" s="43"/>
      <c r="C28" s="44"/>
      <c r="D28" s="42"/>
      <c r="E28" s="45"/>
      <c r="F28" s="46"/>
      <c r="G28" s="42"/>
      <c r="H28" s="42"/>
      <c r="I28" s="42"/>
      <c r="J28" s="42"/>
      <c r="K28" s="42"/>
      <c r="L28" s="42"/>
      <c r="M28" s="72"/>
      <c r="N28" s="42"/>
      <c r="O28" s="42"/>
      <c r="P28" s="73" t="s">
        <v>94</v>
      </c>
      <c r="Q28" s="94"/>
      <c r="R28" s="94"/>
      <c r="S28" s="42">
        <v>34467</v>
      </c>
      <c r="T28" s="3"/>
      <c r="XEH28" s="99"/>
      <c r="XEI28" s="99"/>
      <c r="XEJ28" s="99"/>
      <c r="XEK28" s="99"/>
      <c r="XEL28" s="99"/>
      <c r="XEM28" s="99"/>
      <c r="XEN28" s="99"/>
      <c r="XEO28" s="99"/>
      <c r="XEP28" s="99"/>
      <c r="XEQ28" s="99"/>
      <c r="XER28" s="99"/>
      <c r="XES28" s="99"/>
      <c r="XET28" s="99"/>
      <c r="XEU28" s="99"/>
      <c r="XEV28" s="99"/>
      <c r="XEW28" s="99"/>
      <c r="XEX28" s="99"/>
      <c r="XEY28" s="99"/>
      <c r="XEZ28" s="99"/>
      <c r="XFA28" s="99"/>
      <c r="XFB28" s="99"/>
      <c r="XFC28" s="99"/>
      <c r="XFD28" s="99"/>
    </row>
    <row r="29" s="4" customFormat="1" ht="38" customHeight="1" spans="1:16384">
      <c r="A29" s="42"/>
      <c r="B29" s="43"/>
      <c r="C29" s="44"/>
      <c r="D29" s="42"/>
      <c r="E29" s="45"/>
      <c r="F29" s="46"/>
      <c r="G29" s="42"/>
      <c r="H29" s="42"/>
      <c r="I29" s="42"/>
      <c r="J29" s="42"/>
      <c r="K29" s="42"/>
      <c r="L29" s="42"/>
      <c r="M29" s="72"/>
      <c r="N29" s="42"/>
      <c r="O29" s="42"/>
      <c r="P29" s="73"/>
      <c r="Q29" s="94"/>
      <c r="R29" s="94"/>
      <c r="S29" s="42"/>
      <c r="T29" s="3"/>
      <c r="XEH29" s="99"/>
      <c r="XEI29" s="99"/>
      <c r="XEJ29" s="99"/>
      <c r="XEK29" s="99"/>
      <c r="XEL29" s="99"/>
      <c r="XEM29" s="99"/>
      <c r="XEN29" s="99"/>
      <c r="XEO29" s="99"/>
      <c r="XEP29" s="99"/>
      <c r="XEQ29" s="99"/>
      <c r="XER29" s="99"/>
      <c r="XES29" s="99"/>
      <c r="XET29" s="99"/>
      <c r="XEU29" s="99"/>
      <c r="XEV29" s="99"/>
      <c r="XEW29" s="99"/>
      <c r="XEX29" s="99"/>
      <c r="XEY29" s="99"/>
      <c r="XEZ29" s="99"/>
      <c r="XFA29" s="99"/>
      <c r="XFB29" s="99"/>
      <c r="XFC29" s="99"/>
      <c r="XFD29" s="99"/>
    </row>
    <row r="30" s="1" customFormat="1" ht="30" customHeight="1" spans="1:16384">
      <c r="A30" s="8" t="s">
        <v>70</v>
      </c>
      <c r="B30" s="8"/>
      <c r="C30" s="47">
        <f>SUM(C8:C29)</f>
        <v>2954067</v>
      </c>
      <c r="D30" s="47">
        <f>SUM(D8:D29)</f>
        <v>1197.91000000003</v>
      </c>
      <c r="E30" s="47" t="s">
        <v>71</v>
      </c>
      <c r="F30" s="47" t="s">
        <v>71</v>
      </c>
      <c r="G30" s="47" t="s">
        <v>71</v>
      </c>
      <c r="H30" s="47" t="s">
        <v>71</v>
      </c>
      <c r="I30" s="47">
        <f>SUM(I8:I29)</f>
        <v>71386</v>
      </c>
      <c r="J30" s="47" t="s">
        <v>71</v>
      </c>
      <c r="K30" s="47">
        <f>SUM(K8:K29)</f>
        <v>44808</v>
      </c>
      <c r="L30" s="47">
        <f>SUM(L8:L29)</f>
        <v>2100</v>
      </c>
      <c r="M30" s="47" t="s">
        <v>71</v>
      </c>
      <c r="N30" s="47">
        <f>SUM(N8:N29)</f>
        <v>0</v>
      </c>
      <c r="O30" s="47" t="s">
        <v>71</v>
      </c>
      <c r="P30" s="47" t="s">
        <v>71</v>
      </c>
      <c r="Q30" s="95"/>
      <c r="R30" s="95"/>
      <c r="S30" s="47">
        <f>SUM(S8:S29)</f>
        <v>2836970.91</v>
      </c>
      <c r="T30" s="96">
        <f>C30+D30-I30-K30-L30-N30-S30</f>
        <v>0</v>
      </c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48" t="s">
        <v>72</v>
      </c>
      <c r="B31" s="48"/>
      <c r="C31" s="48" t="s">
        <v>73</v>
      </c>
      <c r="D31" s="48"/>
      <c r="E31" s="48"/>
      <c r="F31" s="49">
        <f>N31</f>
        <v>99967</v>
      </c>
      <c r="G31" s="50"/>
      <c r="H31" s="51" t="s">
        <v>74</v>
      </c>
      <c r="I31" s="74"/>
      <c r="J31" s="74"/>
      <c r="K31" s="74"/>
      <c r="L31" s="75"/>
      <c r="M31" s="48" t="s">
        <v>75</v>
      </c>
      <c r="N31" s="76">
        <f>S27+S28</f>
        <v>99967</v>
      </c>
      <c r="O31" s="77"/>
      <c r="P31" s="77"/>
      <c r="Q31" s="77"/>
      <c r="R31" s="77"/>
      <c r="S31" s="77"/>
      <c r="T31" s="97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48"/>
      <c r="B32" s="48"/>
      <c r="C32" s="48" t="s">
        <v>76</v>
      </c>
      <c r="D32" s="48"/>
      <c r="E32" s="48"/>
      <c r="F32" s="49">
        <v>0</v>
      </c>
      <c r="G32" s="50"/>
      <c r="H32" s="52"/>
      <c r="I32" s="78"/>
      <c r="J32" s="78"/>
      <c r="K32" s="78"/>
      <c r="L32" s="79"/>
      <c r="M32" s="48" t="s">
        <v>77</v>
      </c>
      <c r="N32" s="80">
        <f>N31</f>
        <v>99967</v>
      </c>
      <c r="O32" s="81"/>
      <c r="P32" s="81"/>
      <c r="Q32" s="81"/>
      <c r="R32" s="81"/>
      <c r="S32" s="81"/>
      <c r="T32" s="98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5"/>
      <c r="E33" s="6"/>
      <c r="F33" s="6"/>
      <c r="G33" s="6"/>
      <c r="I33" s="6"/>
      <c r="J33" s="6"/>
      <c r="L33" s="6"/>
      <c r="S33" s="6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5"/>
      <c r="E34" s="6"/>
      <c r="F34" s="6"/>
      <c r="G34" s="6">
        <f>C30/C4</f>
        <v>0.974999777213973</v>
      </c>
      <c r="I34" s="6"/>
      <c r="J34" s="6"/>
      <c r="L34" s="6"/>
      <c r="S34" s="6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5"/>
      <c r="E35" s="6"/>
      <c r="F35" s="6"/>
      <c r="G35" s="6"/>
      <c r="I35" s="6"/>
      <c r="J35" s="6"/>
      <c r="L35" s="6"/>
      <c r="S35" s="6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5"/>
      <c r="E36" s="6"/>
      <c r="F36" s="6"/>
      <c r="G36" s="6"/>
      <c r="I36" s="6"/>
      <c r="J36" s="6"/>
      <c r="L36" s="6"/>
      <c r="S36" s="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5"/>
      <c r="E37" s="6"/>
      <c r="F37" s="6"/>
      <c r="G37" s="6"/>
      <c r="I37" s="6"/>
      <c r="J37" s="6"/>
      <c r="L37" s="6"/>
      <c r="S37" s="6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53"/>
      <c r="E38" s="6"/>
      <c r="F38" s="6"/>
      <c r="G38" s="6"/>
      <c r="I38" s="6"/>
      <c r="J38" s="6"/>
      <c r="L38" s="6"/>
      <c r="S38" s="6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30:B30"/>
    <mergeCell ref="C31:E31"/>
    <mergeCell ref="F31:G31"/>
    <mergeCell ref="N31:T31"/>
    <mergeCell ref="C32:E32"/>
    <mergeCell ref="F32:G32"/>
    <mergeCell ref="N32:T32"/>
    <mergeCell ref="A5:A7"/>
    <mergeCell ref="A8:A18"/>
    <mergeCell ref="A21:A22"/>
    <mergeCell ref="S5:S7"/>
    <mergeCell ref="T5:T7"/>
    <mergeCell ref="A31:B32"/>
    <mergeCell ref="H31:L32"/>
  </mergeCells>
  <pageMargins left="0.75" right="0.75" top="1" bottom="1" header="0.5" footer="0.5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"/>
  <sheetViews>
    <sheetView tabSelected="1" topLeftCell="F15" workbookViewId="0">
      <selection activeCell="K29" sqref="K29"/>
    </sheetView>
  </sheetViews>
  <sheetFormatPr defaultColWidth="9" defaultRowHeight="13.5"/>
  <cols>
    <col min="1" max="1" width="3.225" style="1" customWidth="1"/>
    <col min="2" max="2" width="14.675" style="5" customWidth="1"/>
    <col min="3" max="3" width="13.75" style="1" customWidth="1"/>
    <col min="4" max="4" width="14.275" style="1" customWidth="1"/>
    <col min="5" max="5" width="22.2666666666667" style="6" customWidth="1"/>
    <col min="6" max="6" width="20.9083333333333" style="6" customWidth="1"/>
    <col min="7" max="7" width="17.4416666666667" style="6" customWidth="1"/>
    <col min="8" max="8" width="4.89166666666667" style="1" customWidth="1"/>
    <col min="9" max="9" width="10.3333333333333" style="6" customWidth="1"/>
    <col min="10" max="10" width="10" style="6" customWidth="1"/>
    <col min="11" max="11" width="9.33333333333333" style="1" customWidth="1"/>
    <col min="12" max="12" width="9.66666666666667" style="6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4.675" style="1" customWidth="1"/>
    <col min="17" max="17" width="14.8" style="1" customWidth="1"/>
    <col min="18" max="18" width="14.5333333333333" style="1" customWidth="1"/>
    <col min="19" max="19" width="15.75" style="6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8" t="s">
        <v>1</v>
      </c>
      <c r="B2" s="8"/>
      <c r="C2" s="9" t="s">
        <v>2</v>
      </c>
      <c r="D2" s="9"/>
      <c r="E2" s="9"/>
      <c r="F2" s="9"/>
      <c r="G2" s="9"/>
      <c r="H2" s="10" t="s">
        <v>3</v>
      </c>
      <c r="I2" s="10"/>
      <c r="J2" s="9" t="s">
        <v>4</v>
      </c>
      <c r="K2" s="9"/>
      <c r="L2" s="9"/>
      <c r="M2" s="9"/>
      <c r="N2" s="54" t="s">
        <v>5</v>
      </c>
      <c r="O2" s="54"/>
      <c r="P2" s="55">
        <v>9294</v>
      </c>
      <c r="Q2" s="59" t="s">
        <v>6</v>
      </c>
      <c r="R2" s="59"/>
      <c r="S2" s="82" t="s">
        <v>79</v>
      </c>
      <c r="T2" s="8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8" t="s">
        <v>7</v>
      </c>
      <c r="B3" s="8"/>
      <c r="C3" s="11">
        <v>3569284</v>
      </c>
      <c r="D3" s="11"/>
      <c r="E3" s="11"/>
      <c r="F3" s="11" t="s">
        <v>8</v>
      </c>
      <c r="G3" s="12">
        <v>43168</v>
      </c>
      <c r="H3" s="8" t="s">
        <v>9</v>
      </c>
      <c r="I3" s="8"/>
      <c r="J3" s="33" t="s">
        <v>91</v>
      </c>
      <c r="K3" s="33"/>
      <c r="L3" s="33"/>
      <c r="M3" s="33"/>
      <c r="N3" s="8" t="s">
        <v>10</v>
      </c>
      <c r="O3" s="8"/>
      <c r="P3" s="33" t="s">
        <v>81</v>
      </c>
      <c r="Q3" s="83" t="s">
        <v>11</v>
      </c>
      <c r="R3" s="83"/>
      <c r="S3" s="84" t="s">
        <v>12</v>
      </c>
      <c r="T3" s="84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8" t="s">
        <v>13</v>
      </c>
      <c r="B4" s="8"/>
      <c r="C4" s="11">
        <v>3029813</v>
      </c>
      <c r="D4" s="11"/>
      <c r="E4" s="11"/>
      <c r="F4" s="11" t="s">
        <v>14</v>
      </c>
      <c r="G4" s="12">
        <v>43899</v>
      </c>
      <c r="H4" s="8" t="s">
        <v>15</v>
      </c>
      <c r="I4" s="8"/>
      <c r="J4" s="33"/>
      <c r="K4" s="33"/>
      <c r="L4" s="33"/>
      <c r="M4" s="33"/>
      <c r="N4" s="8" t="s">
        <v>16</v>
      </c>
      <c r="O4" s="8"/>
      <c r="P4" s="56" t="s">
        <v>17</v>
      </c>
      <c r="Q4" s="11" t="s">
        <v>18</v>
      </c>
      <c r="R4" s="56" t="s">
        <v>19</v>
      </c>
      <c r="S4" s="85" t="s">
        <v>20</v>
      </c>
      <c r="T4" s="86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8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6" t="s">
        <v>25</v>
      </c>
      <c r="L5" s="13" t="s">
        <v>26</v>
      </c>
      <c r="M5" s="15"/>
      <c r="N5" s="13" t="s">
        <v>27</v>
      </c>
      <c r="O5" s="15"/>
      <c r="P5" s="57" t="s">
        <v>28</v>
      </c>
      <c r="Q5" s="87"/>
      <c r="R5" s="87"/>
      <c r="S5" s="85" t="s">
        <v>29</v>
      </c>
      <c r="T5" s="88" t="s">
        <v>30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8"/>
      <c r="B6" s="17" t="s">
        <v>31</v>
      </c>
      <c r="C6" s="18"/>
      <c r="D6" s="18"/>
      <c r="E6" s="18"/>
      <c r="F6" s="19"/>
      <c r="G6" s="8"/>
      <c r="H6" s="17" t="s">
        <v>32</v>
      </c>
      <c r="I6" s="18"/>
      <c r="J6" s="19"/>
      <c r="K6" s="8" t="s">
        <v>33</v>
      </c>
      <c r="L6" s="17" t="s">
        <v>34</v>
      </c>
      <c r="M6" s="19"/>
      <c r="N6" s="17" t="s">
        <v>35</v>
      </c>
      <c r="O6" s="19"/>
      <c r="P6" s="58" t="s">
        <v>36</v>
      </c>
      <c r="Q6" s="89"/>
      <c r="R6" s="89"/>
      <c r="S6" s="85"/>
      <c r="T6" s="88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8"/>
      <c r="B7" s="20" t="s">
        <v>37</v>
      </c>
      <c r="C7" s="8" t="s">
        <v>38</v>
      </c>
      <c r="D7" s="8" t="s">
        <v>39</v>
      </c>
      <c r="E7" s="11" t="s">
        <v>40</v>
      </c>
      <c r="F7" s="11" t="s">
        <v>41</v>
      </c>
      <c r="G7" s="20" t="s">
        <v>42</v>
      </c>
      <c r="H7" s="8" t="s">
        <v>43</v>
      </c>
      <c r="I7" s="11" t="s">
        <v>44</v>
      </c>
      <c r="J7" s="11" t="s">
        <v>45</v>
      </c>
      <c r="K7" s="59" t="s">
        <v>44</v>
      </c>
      <c r="L7" s="11" t="s">
        <v>44</v>
      </c>
      <c r="M7" s="8" t="s">
        <v>45</v>
      </c>
      <c r="N7" s="8" t="s">
        <v>44</v>
      </c>
      <c r="O7" s="8" t="s">
        <v>45</v>
      </c>
      <c r="P7" s="11" t="s">
        <v>46</v>
      </c>
      <c r="Q7" s="11" t="s">
        <v>47</v>
      </c>
      <c r="R7" s="11" t="s">
        <v>48</v>
      </c>
      <c r="S7" s="85"/>
      <c r="T7" s="88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2" customFormat="1" ht="22" customHeight="1" spans="1:20">
      <c r="A8" s="3">
        <v>1</v>
      </c>
      <c r="B8" s="21">
        <v>43494</v>
      </c>
      <c r="C8" s="22">
        <v>1000000</v>
      </c>
      <c r="D8" s="23"/>
      <c r="E8" s="24" t="s">
        <v>49</v>
      </c>
      <c r="F8" s="25" t="s">
        <v>50</v>
      </c>
      <c r="G8" s="26"/>
      <c r="H8" s="27">
        <v>0.02</v>
      </c>
      <c r="I8" s="38">
        <v>71386</v>
      </c>
      <c r="J8" s="60" t="s">
        <v>51</v>
      </c>
      <c r="K8" s="61">
        <v>25112</v>
      </c>
      <c r="L8" s="38">
        <v>500</v>
      </c>
      <c r="M8" s="56" t="s">
        <v>52</v>
      </c>
      <c r="N8" s="33"/>
      <c r="O8" s="33"/>
      <c r="P8" s="62" t="s">
        <v>53</v>
      </c>
      <c r="Q8" s="86"/>
      <c r="R8" s="86">
        <v>26500</v>
      </c>
      <c r="S8" s="86">
        <v>26500</v>
      </c>
      <c r="T8" s="90"/>
    </row>
    <row r="9" s="2" customFormat="1" ht="24" customHeight="1" spans="1:20">
      <c r="A9" s="28"/>
      <c r="B9" s="21">
        <v>43621</v>
      </c>
      <c r="C9" s="22">
        <v>364000</v>
      </c>
      <c r="D9" s="23"/>
      <c r="E9" s="24" t="s">
        <v>49</v>
      </c>
      <c r="F9" s="25" t="s">
        <v>50</v>
      </c>
      <c r="G9" s="26"/>
      <c r="H9" s="29"/>
      <c r="I9" s="56"/>
      <c r="J9" s="56"/>
      <c r="K9" s="63"/>
      <c r="L9" s="56"/>
      <c r="M9" s="33"/>
      <c r="N9" s="33"/>
      <c r="O9" s="33"/>
      <c r="P9" s="62" t="s">
        <v>54</v>
      </c>
      <c r="Q9" s="86"/>
      <c r="R9" s="86">
        <v>16513.91</v>
      </c>
      <c r="S9" s="86">
        <v>16513.91</v>
      </c>
      <c r="T9" s="90"/>
    </row>
    <row r="10" s="2" customFormat="1" ht="24" customHeight="1" spans="1:20">
      <c r="A10" s="28"/>
      <c r="B10" s="30">
        <v>43231</v>
      </c>
      <c r="C10" s="22"/>
      <c r="D10" s="31">
        <v>26500</v>
      </c>
      <c r="E10" s="24" t="s">
        <v>55</v>
      </c>
      <c r="F10" s="25" t="s">
        <v>56</v>
      </c>
      <c r="G10" s="26"/>
      <c r="H10" s="29"/>
      <c r="I10" s="56"/>
      <c r="J10" s="56"/>
      <c r="K10" s="63"/>
      <c r="L10" s="56"/>
      <c r="M10" s="33"/>
      <c r="N10" s="33"/>
      <c r="O10" s="33"/>
      <c r="P10" s="62" t="s">
        <v>57</v>
      </c>
      <c r="Q10" s="86">
        <v>638925</v>
      </c>
      <c r="R10" s="86">
        <v>638925</v>
      </c>
      <c r="S10" s="86">
        <f>200000+100000+250000+88925</f>
        <v>638925</v>
      </c>
      <c r="T10" s="90"/>
    </row>
    <row r="11" s="2" customFormat="1" ht="24" customHeight="1" spans="1:20">
      <c r="A11" s="28"/>
      <c r="B11" s="30">
        <v>43231</v>
      </c>
      <c r="C11" s="22"/>
      <c r="D11" s="31">
        <v>16513.91</v>
      </c>
      <c r="E11" s="24" t="s">
        <v>55</v>
      </c>
      <c r="F11" s="25" t="s">
        <v>56</v>
      </c>
      <c r="G11" s="26"/>
      <c r="H11" s="29"/>
      <c r="I11" s="56"/>
      <c r="J11" s="56"/>
      <c r="K11" s="63"/>
      <c r="L11" s="56"/>
      <c r="M11" s="33"/>
      <c r="N11" s="33"/>
      <c r="O11" s="33"/>
      <c r="P11" s="64" t="s">
        <v>58</v>
      </c>
      <c r="Q11" s="86"/>
      <c r="R11" s="91">
        <v>2320</v>
      </c>
      <c r="S11" s="91">
        <v>2320</v>
      </c>
      <c r="T11" s="90"/>
    </row>
    <row r="12" s="2" customFormat="1" ht="24" customHeight="1" spans="1:20">
      <c r="A12" s="28"/>
      <c r="B12" s="30">
        <v>43384</v>
      </c>
      <c r="C12" s="22"/>
      <c r="D12" s="31">
        <v>200000</v>
      </c>
      <c r="E12" s="24" t="s">
        <v>55</v>
      </c>
      <c r="F12" s="25" t="s">
        <v>56</v>
      </c>
      <c r="G12" s="26"/>
      <c r="H12" s="29"/>
      <c r="I12" s="56"/>
      <c r="J12" s="56"/>
      <c r="K12" s="63"/>
      <c r="L12" s="56"/>
      <c r="M12" s="33"/>
      <c r="N12" s="33"/>
      <c r="O12" s="33"/>
      <c r="P12" s="64" t="s">
        <v>59</v>
      </c>
      <c r="Q12" s="86">
        <v>48540</v>
      </c>
      <c r="R12" s="91">
        <v>48540</v>
      </c>
      <c r="S12" s="91">
        <v>48540</v>
      </c>
      <c r="T12" s="90"/>
    </row>
    <row r="13" s="2" customFormat="1" ht="24" customHeight="1" spans="1:20">
      <c r="A13" s="28"/>
      <c r="B13" s="32">
        <v>43415</v>
      </c>
      <c r="C13" s="22"/>
      <c r="D13" s="22">
        <v>100000</v>
      </c>
      <c r="E13" s="24" t="s">
        <v>55</v>
      </c>
      <c r="F13" s="25" t="s">
        <v>56</v>
      </c>
      <c r="G13" s="26"/>
      <c r="H13" s="33"/>
      <c r="I13" s="56"/>
      <c r="J13" s="56"/>
      <c r="K13" s="63"/>
      <c r="L13" s="56"/>
      <c r="M13" s="33"/>
      <c r="N13" s="33"/>
      <c r="O13" s="33"/>
      <c r="P13" s="62" t="s">
        <v>60</v>
      </c>
      <c r="Q13" s="86">
        <v>560000</v>
      </c>
      <c r="R13" s="86">
        <v>100000</v>
      </c>
      <c r="S13" s="86">
        <v>100000</v>
      </c>
      <c r="T13" s="90"/>
    </row>
    <row r="14" s="2" customFormat="1" ht="24" customHeight="1" spans="1:20">
      <c r="A14" s="28"/>
      <c r="B14" s="32">
        <v>43445</v>
      </c>
      <c r="C14" s="22"/>
      <c r="D14" s="22">
        <v>250000</v>
      </c>
      <c r="E14" s="24" t="s">
        <v>55</v>
      </c>
      <c r="F14" s="25" t="s">
        <v>56</v>
      </c>
      <c r="G14" s="26"/>
      <c r="H14" s="33"/>
      <c r="I14" s="56"/>
      <c r="J14" s="56"/>
      <c r="K14" s="63"/>
      <c r="L14" s="56"/>
      <c r="M14" s="33"/>
      <c r="N14" s="33"/>
      <c r="O14" s="33"/>
      <c r="P14" s="62" t="s">
        <v>61</v>
      </c>
      <c r="Q14" s="86">
        <v>150000</v>
      </c>
      <c r="R14" s="86">
        <v>150000</v>
      </c>
      <c r="S14" s="86">
        <v>150000</v>
      </c>
      <c r="T14" s="90"/>
    </row>
    <row r="15" s="2" customFormat="1" ht="24" customHeight="1" spans="1:20">
      <c r="A15" s="28"/>
      <c r="B15" s="32">
        <v>43445</v>
      </c>
      <c r="C15" s="22"/>
      <c r="D15" s="22">
        <v>2320</v>
      </c>
      <c r="E15" s="24" t="s">
        <v>55</v>
      </c>
      <c r="F15" s="25" t="s">
        <v>56</v>
      </c>
      <c r="G15" s="26"/>
      <c r="H15" s="33"/>
      <c r="I15" s="56"/>
      <c r="J15" s="56"/>
      <c r="K15" s="63"/>
      <c r="L15" s="56"/>
      <c r="M15" s="33"/>
      <c r="N15" s="33"/>
      <c r="O15" s="33"/>
      <c r="P15" s="62" t="s">
        <v>62</v>
      </c>
      <c r="Q15" s="86">
        <v>200000</v>
      </c>
      <c r="R15" s="86">
        <v>200000</v>
      </c>
      <c r="S15" s="86">
        <v>200000</v>
      </c>
      <c r="T15" s="90"/>
    </row>
    <row r="16" s="2" customFormat="1" ht="24" customHeight="1" spans="1:20">
      <c r="A16" s="28"/>
      <c r="B16" s="32">
        <v>43476</v>
      </c>
      <c r="C16" s="22"/>
      <c r="D16" s="22">
        <v>48540</v>
      </c>
      <c r="E16" s="24" t="s">
        <v>55</v>
      </c>
      <c r="F16" s="25" t="s">
        <v>56</v>
      </c>
      <c r="G16" s="26"/>
      <c r="H16" s="33"/>
      <c r="I16" s="56"/>
      <c r="J16" s="56"/>
      <c r="K16" s="63"/>
      <c r="L16" s="56"/>
      <c r="M16" s="33"/>
      <c r="N16" s="33"/>
      <c r="O16" s="33"/>
      <c r="P16" s="62" t="s">
        <v>63</v>
      </c>
      <c r="Q16" s="86">
        <v>26580</v>
      </c>
      <c r="R16" s="86">
        <v>26580</v>
      </c>
      <c r="S16" s="86">
        <v>26580</v>
      </c>
      <c r="T16" s="90"/>
    </row>
    <row r="17" s="2" customFormat="1" ht="24" customHeight="1" spans="1:20">
      <c r="A17" s="28"/>
      <c r="B17" s="32">
        <v>43476</v>
      </c>
      <c r="C17" s="22"/>
      <c r="D17" s="22">
        <v>88925</v>
      </c>
      <c r="E17" s="24" t="s">
        <v>55</v>
      </c>
      <c r="F17" s="25" t="s">
        <v>56</v>
      </c>
      <c r="G17" s="26"/>
      <c r="H17" s="33"/>
      <c r="I17" s="56"/>
      <c r="J17" s="56"/>
      <c r="K17" s="63"/>
      <c r="L17" s="56"/>
      <c r="M17" s="33"/>
      <c r="N17" s="33"/>
      <c r="O17" s="33"/>
      <c r="P17" s="62" t="s">
        <v>64</v>
      </c>
      <c r="Q17" s="86">
        <v>400000</v>
      </c>
      <c r="R17" s="86">
        <v>400000</v>
      </c>
      <c r="S17" s="86">
        <v>400000</v>
      </c>
      <c r="T17" s="90"/>
    </row>
    <row r="18" s="2" customFormat="1" ht="24" customHeight="1" spans="1:20">
      <c r="A18" s="34"/>
      <c r="B18" s="35"/>
      <c r="C18" s="22"/>
      <c r="D18" s="36">
        <v>-390422</v>
      </c>
      <c r="E18" s="37" t="s">
        <v>65</v>
      </c>
      <c r="F18" s="37" t="s">
        <v>66</v>
      </c>
      <c r="G18" s="26"/>
      <c r="H18" s="33"/>
      <c r="I18" s="56"/>
      <c r="J18" s="56"/>
      <c r="K18" s="63"/>
      <c r="L18" s="56"/>
      <c r="M18" s="33"/>
      <c r="N18" s="33"/>
      <c r="O18" s="33"/>
      <c r="P18" s="62" t="s">
        <v>67</v>
      </c>
      <c r="Q18" s="86"/>
      <c r="R18" s="86">
        <v>1200</v>
      </c>
      <c r="S18" s="86"/>
      <c r="T18" s="90"/>
    </row>
    <row r="19" s="2" customFormat="1" ht="24" customHeight="1" spans="1:20">
      <c r="A19" s="33">
        <v>2</v>
      </c>
      <c r="B19" s="35">
        <v>43683</v>
      </c>
      <c r="C19" s="22"/>
      <c r="D19" s="36">
        <v>73062</v>
      </c>
      <c r="E19" s="24" t="s">
        <v>55</v>
      </c>
      <c r="F19" s="25" t="s">
        <v>56</v>
      </c>
      <c r="G19" s="26"/>
      <c r="H19" s="33"/>
      <c r="I19" s="56"/>
      <c r="J19" s="56"/>
      <c r="K19" s="63"/>
      <c r="L19" s="56"/>
      <c r="M19" s="33"/>
      <c r="N19" s="33"/>
      <c r="O19" s="33"/>
      <c r="P19" s="62" t="s">
        <v>68</v>
      </c>
      <c r="Q19" s="86">
        <v>81180</v>
      </c>
      <c r="R19" s="86"/>
      <c r="S19" s="86">
        <v>73062</v>
      </c>
      <c r="T19" s="90"/>
    </row>
    <row r="20" s="1" customFormat="1" ht="24" customHeight="1" spans="1:16384">
      <c r="A20" s="33">
        <v>3</v>
      </c>
      <c r="B20" s="32">
        <v>43692</v>
      </c>
      <c r="C20" s="22"/>
      <c r="D20" s="22">
        <v>8118</v>
      </c>
      <c r="E20" s="24" t="s">
        <v>55</v>
      </c>
      <c r="F20" s="25" t="s">
        <v>56</v>
      </c>
      <c r="G20" s="38"/>
      <c r="H20" s="27"/>
      <c r="I20" s="38"/>
      <c r="J20" s="60"/>
      <c r="K20" s="61"/>
      <c r="L20" s="38"/>
      <c r="M20" s="56"/>
      <c r="N20" s="65"/>
      <c r="O20" s="11"/>
      <c r="P20" s="66" t="s">
        <v>68</v>
      </c>
      <c r="Q20" s="86">
        <v>81180</v>
      </c>
      <c r="R20" s="91"/>
      <c r="S20" s="91">
        <v>8118</v>
      </c>
      <c r="T20" s="61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4" customHeight="1" spans="1:16384">
      <c r="A21" s="3">
        <v>4</v>
      </c>
      <c r="B21" s="39">
        <v>43703</v>
      </c>
      <c r="C21" s="22">
        <v>300000</v>
      </c>
      <c r="D21" s="36"/>
      <c r="E21" s="24" t="s">
        <v>49</v>
      </c>
      <c r="F21" s="25" t="s">
        <v>50</v>
      </c>
      <c r="G21" s="40"/>
      <c r="H21" s="27"/>
      <c r="I21" s="38"/>
      <c r="J21" s="60"/>
      <c r="K21" s="61"/>
      <c r="L21" s="38"/>
      <c r="M21" s="56"/>
      <c r="N21" s="65"/>
      <c r="O21" s="11"/>
      <c r="P21" s="66"/>
      <c r="Q21" s="86"/>
      <c r="R21" s="56"/>
      <c r="S21" s="92"/>
      <c r="T21" s="6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4" customHeight="1" spans="1:16384">
      <c r="A22" s="34"/>
      <c r="B22" s="41">
        <v>43704</v>
      </c>
      <c r="C22" s="22"/>
      <c r="D22" s="22">
        <v>-290706</v>
      </c>
      <c r="E22" s="37" t="s">
        <v>65</v>
      </c>
      <c r="F22" s="37" t="s">
        <v>66</v>
      </c>
      <c r="G22" s="37" t="s">
        <v>69</v>
      </c>
      <c r="H22" s="27"/>
      <c r="I22" s="38"/>
      <c r="J22" s="60"/>
      <c r="K22" s="67"/>
      <c r="L22" s="38"/>
      <c r="M22" s="56"/>
      <c r="N22" s="68"/>
      <c r="O22" s="69"/>
      <c r="P22" s="66"/>
      <c r="Q22" s="86"/>
      <c r="R22" s="93"/>
      <c r="S22" s="93"/>
      <c r="T22" s="61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3" customFormat="1" ht="41" customHeight="1" spans="1:19">
      <c r="A23" s="3">
        <v>5</v>
      </c>
      <c r="B23" s="41">
        <v>43840</v>
      </c>
      <c r="C23" s="22">
        <v>1040000</v>
      </c>
      <c r="E23" s="24" t="s">
        <v>49</v>
      </c>
      <c r="F23" s="25" t="s">
        <v>50</v>
      </c>
      <c r="K23" s="3">
        <f>656+19040</f>
        <v>19696</v>
      </c>
      <c r="L23" s="3">
        <v>500</v>
      </c>
      <c r="M23" s="70" t="s">
        <v>82</v>
      </c>
      <c r="P23" s="71" t="s">
        <v>83</v>
      </c>
      <c r="Q23" s="86">
        <v>237045</v>
      </c>
      <c r="R23" s="86">
        <v>237045</v>
      </c>
      <c r="S23" s="3">
        <v>237045</v>
      </c>
    </row>
    <row r="24" s="4" customFormat="1" ht="42" customHeight="1" spans="1:16384">
      <c r="A24" s="3"/>
      <c r="B24" s="41"/>
      <c r="C24" s="22"/>
      <c r="D24" s="3">
        <v>-131653</v>
      </c>
      <c r="E24" s="37" t="s">
        <v>65</v>
      </c>
      <c r="F24" s="37" t="s">
        <v>66</v>
      </c>
      <c r="G24" s="3"/>
      <c r="H24" s="3"/>
      <c r="I24" s="3"/>
      <c r="J24" s="3"/>
      <c r="K24" s="3"/>
      <c r="L24" s="3">
        <v>400</v>
      </c>
      <c r="M24" s="3" t="s">
        <v>84</v>
      </c>
      <c r="N24" s="3"/>
      <c r="O24" s="3"/>
      <c r="P24" s="71" t="s">
        <v>85</v>
      </c>
      <c r="Q24" s="86">
        <v>560000</v>
      </c>
      <c r="R24" s="86">
        <v>400000</v>
      </c>
      <c r="S24" s="3">
        <v>300000</v>
      </c>
      <c r="T24" s="3"/>
      <c r="XEH24" s="99"/>
      <c r="XEI24" s="99"/>
      <c r="XEJ24" s="99"/>
      <c r="XEK24" s="99"/>
      <c r="XEL24" s="99"/>
      <c r="XEM24" s="99"/>
      <c r="XEN24" s="99"/>
      <c r="XEO24" s="99"/>
      <c r="XEP24" s="99"/>
      <c r="XEQ24" s="99"/>
      <c r="XER24" s="99"/>
      <c r="XES24" s="99"/>
      <c r="XET24" s="99"/>
      <c r="XEU24" s="99"/>
      <c r="XEV24" s="99"/>
      <c r="XEW24" s="99"/>
      <c r="XEX24" s="99"/>
      <c r="XEY24" s="99"/>
      <c r="XEZ24" s="99"/>
      <c r="XFA24" s="99"/>
      <c r="XFB24" s="99"/>
      <c r="XFC24" s="99"/>
      <c r="XFD24" s="99"/>
    </row>
    <row r="25" s="4" customFormat="1" ht="41" customHeight="1" spans="1:16384">
      <c r="A25" s="3"/>
      <c r="B25" s="41"/>
      <c r="C25" s="22"/>
      <c r="D25" s="3"/>
      <c r="E25" s="24"/>
      <c r="F25" s="25"/>
      <c r="G25" s="3"/>
      <c r="H25" s="3"/>
      <c r="I25" s="3"/>
      <c r="J25" s="3"/>
      <c r="K25" s="3"/>
      <c r="L25" s="3"/>
      <c r="M25" s="70"/>
      <c r="N25" s="3"/>
      <c r="O25" s="3"/>
      <c r="P25" s="71" t="s">
        <v>86</v>
      </c>
      <c r="Q25" s="86">
        <v>574900</v>
      </c>
      <c r="R25" s="86">
        <v>360000</v>
      </c>
      <c r="S25" s="3">
        <v>360000</v>
      </c>
      <c r="T25" s="3"/>
      <c r="XEH25" s="99"/>
      <c r="XEI25" s="99"/>
      <c r="XEJ25" s="99"/>
      <c r="XEK25" s="99"/>
      <c r="XEL25" s="99"/>
      <c r="XEM25" s="99"/>
      <c r="XEN25" s="99"/>
      <c r="XEO25" s="99"/>
      <c r="XEP25" s="99"/>
      <c r="XEQ25" s="99"/>
      <c r="XER25" s="99"/>
      <c r="XES25" s="99"/>
      <c r="XET25" s="99"/>
      <c r="XEU25" s="99"/>
      <c r="XEV25" s="99"/>
      <c r="XEW25" s="99"/>
      <c r="XEX25" s="99"/>
      <c r="XEY25" s="99"/>
      <c r="XEZ25" s="99"/>
      <c r="XFA25" s="99"/>
      <c r="XFB25" s="99"/>
      <c r="XFC25" s="99"/>
      <c r="XFD25" s="99"/>
    </row>
    <row r="26" s="4" customFormat="1" ht="38" customHeight="1" spans="1:16384">
      <c r="A26" s="3">
        <v>6</v>
      </c>
      <c r="B26" s="41">
        <v>43950</v>
      </c>
      <c r="C26" s="22">
        <v>150000</v>
      </c>
      <c r="D26" s="3"/>
      <c r="E26" s="24" t="s">
        <v>49</v>
      </c>
      <c r="F26" s="25" t="s">
        <v>50</v>
      </c>
      <c r="G26" s="3"/>
      <c r="H26" s="3"/>
      <c r="I26" s="3">
        <v>0</v>
      </c>
      <c r="J26" s="3" t="s">
        <v>88</v>
      </c>
      <c r="K26" s="3">
        <v>0</v>
      </c>
      <c r="L26" s="3">
        <v>600</v>
      </c>
      <c r="M26" s="70" t="s">
        <v>89</v>
      </c>
      <c r="N26" s="3"/>
      <c r="O26" s="3"/>
      <c r="P26" s="71" t="s">
        <v>86</v>
      </c>
      <c r="Q26" s="86">
        <v>574900</v>
      </c>
      <c r="R26" s="86">
        <v>574900</v>
      </c>
      <c r="S26" s="3">
        <v>149400</v>
      </c>
      <c r="T26" s="3"/>
      <c r="XEH26" s="99"/>
      <c r="XEI26" s="99"/>
      <c r="XEJ26" s="99"/>
      <c r="XEK26" s="99"/>
      <c r="XEL26" s="99"/>
      <c r="XEM26" s="99"/>
      <c r="XEN26" s="99"/>
      <c r="XEO26" s="99"/>
      <c r="XEP26" s="99"/>
      <c r="XEQ26" s="99"/>
      <c r="XER26" s="99"/>
      <c r="XES26" s="99"/>
      <c r="XET26" s="99"/>
      <c r="XEU26" s="99"/>
      <c r="XEV26" s="99"/>
      <c r="XEW26" s="99"/>
      <c r="XEX26" s="99"/>
      <c r="XEY26" s="99"/>
      <c r="XEZ26" s="99"/>
      <c r="XFA26" s="99"/>
      <c r="XFB26" s="99"/>
      <c r="XFC26" s="99"/>
      <c r="XFD26" s="99"/>
    </row>
    <row r="27" s="4" customFormat="1" ht="38" customHeight="1" spans="1:16384">
      <c r="A27" s="3">
        <v>7</v>
      </c>
      <c r="B27" s="41">
        <v>44118</v>
      </c>
      <c r="C27" s="22">
        <v>100067</v>
      </c>
      <c r="D27" s="3"/>
      <c r="E27" s="24" t="s">
        <v>92</v>
      </c>
      <c r="F27" s="25" t="s">
        <v>93</v>
      </c>
      <c r="G27" s="3"/>
      <c r="H27" s="3"/>
      <c r="I27" s="3">
        <v>0</v>
      </c>
      <c r="J27" s="3" t="s">
        <v>88</v>
      </c>
      <c r="K27" s="3">
        <v>0</v>
      </c>
      <c r="L27" s="3">
        <v>100</v>
      </c>
      <c r="M27" s="70" t="s">
        <v>84</v>
      </c>
      <c r="N27" s="3"/>
      <c r="O27" s="3"/>
      <c r="P27" s="71" t="s">
        <v>86</v>
      </c>
      <c r="Q27" s="86">
        <v>574900</v>
      </c>
      <c r="R27" s="86">
        <v>574900</v>
      </c>
      <c r="S27" s="3">
        <v>65500</v>
      </c>
      <c r="T27" s="3"/>
      <c r="XEH27" s="99"/>
      <c r="XEI27" s="99"/>
      <c r="XEJ27" s="99"/>
      <c r="XEK27" s="99"/>
      <c r="XEL27" s="99"/>
      <c r="XEM27" s="99"/>
      <c r="XEN27" s="99"/>
      <c r="XEO27" s="99"/>
      <c r="XEP27" s="99"/>
      <c r="XEQ27" s="99"/>
      <c r="XER27" s="99"/>
      <c r="XES27" s="99"/>
      <c r="XET27" s="99"/>
      <c r="XEU27" s="99"/>
      <c r="XEV27" s="99"/>
      <c r="XEW27" s="99"/>
      <c r="XEX27" s="99"/>
      <c r="XEY27" s="99"/>
      <c r="XEZ27" s="99"/>
      <c r="XFA27" s="99"/>
      <c r="XFB27" s="99"/>
      <c r="XFC27" s="99"/>
      <c r="XFD27" s="99"/>
    </row>
    <row r="28" s="4" customFormat="1" ht="38" customHeight="1" spans="1:16384">
      <c r="A28" s="3"/>
      <c r="B28" s="41"/>
      <c r="C28" s="22"/>
      <c r="D28" s="3"/>
      <c r="E28" s="24"/>
      <c r="F28" s="25"/>
      <c r="G28" s="3"/>
      <c r="H28" s="3"/>
      <c r="I28" s="3"/>
      <c r="J28" s="3"/>
      <c r="K28" s="3"/>
      <c r="L28" s="3"/>
      <c r="M28" s="70"/>
      <c r="N28" s="3"/>
      <c r="O28" s="3"/>
      <c r="P28" s="71" t="s">
        <v>94</v>
      </c>
      <c r="Q28" s="86"/>
      <c r="R28" s="86"/>
      <c r="S28" s="3">
        <v>34467</v>
      </c>
      <c r="T28" s="3"/>
      <c r="XEH28" s="99"/>
      <c r="XEI28" s="99"/>
      <c r="XEJ28" s="99"/>
      <c r="XEK28" s="99"/>
      <c r="XEL28" s="99"/>
      <c r="XEM28" s="99"/>
      <c r="XEN28" s="99"/>
      <c r="XEO28" s="99"/>
      <c r="XEP28" s="99"/>
      <c r="XEQ28" s="99"/>
      <c r="XER28" s="99"/>
      <c r="XES28" s="99"/>
      <c r="XET28" s="99"/>
      <c r="XEU28" s="99"/>
      <c r="XEV28" s="99"/>
      <c r="XEW28" s="99"/>
      <c r="XEX28" s="99"/>
      <c r="XEY28" s="99"/>
      <c r="XEZ28" s="99"/>
      <c r="XFA28" s="99"/>
      <c r="XFB28" s="99"/>
      <c r="XFC28" s="99"/>
      <c r="XFD28" s="99"/>
    </row>
    <row r="29" s="4" customFormat="1" ht="38" customHeight="1" spans="1:16384">
      <c r="A29" s="42">
        <v>8</v>
      </c>
      <c r="B29" s="43">
        <v>44585</v>
      </c>
      <c r="C29" s="44">
        <v>75746</v>
      </c>
      <c r="D29" s="42"/>
      <c r="E29" s="45" t="s">
        <v>95</v>
      </c>
      <c r="F29" s="46" t="s">
        <v>96</v>
      </c>
      <c r="G29" s="42"/>
      <c r="H29" s="42"/>
      <c r="I29" s="42">
        <v>0</v>
      </c>
      <c r="J29" s="42" t="s">
        <v>88</v>
      </c>
      <c r="K29" s="42">
        <v>5653.3</v>
      </c>
      <c r="L29" s="42">
        <v>100</v>
      </c>
      <c r="M29" s="72" t="s">
        <v>84</v>
      </c>
      <c r="N29" s="42"/>
      <c r="O29" s="42"/>
      <c r="P29" s="73" t="s">
        <v>94</v>
      </c>
      <c r="Q29" s="94"/>
      <c r="R29" s="94"/>
      <c r="S29" s="42">
        <v>15133</v>
      </c>
      <c r="T29" s="3"/>
      <c r="XEH29" s="99"/>
      <c r="XEI29" s="99"/>
      <c r="XEJ29" s="99"/>
      <c r="XEK29" s="99"/>
      <c r="XEL29" s="99"/>
      <c r="XEM29" s="99"/>
      <c r="XEN29" s="99"/>
      <c r="XEO29" s="99"/>
      <c r="XEP29" s="99"/>
      <c r="XEQ29" s="99"/>
      <c r="XER29" s="99"/>
      <c r="XES29" s="99"/>
      <c r="XET29" s="99"/>
      <c r="XEU29" s="99"/>
      <c r="XEV29" s="99"/>
      <c r="XEW29" s="99"/>
      <c r="XEX29" s="99"/>
      <c r="XEY29" s="99"/>
      <c r="XEZ29" s="99"/>
      <c r="XFA29" s="99"/>
      <c r="XFB29" s="99"/>
      <c r="XFC29" s="99"/>
      <c r="XFD29" s="99"/>
    </row>
    <row r="30" s="4" customFormat="1" ht="38" customHeight="1" spans="1:16384">
      <c r="A30" s="42"/>
      <c r="B30" s="33"/>
      <c r="C30" s="33"/>
      <c r="D30" s="42"/>
      <c r="E30" s="45"/>
      <c r="F30" s="46"/>
      <c r="G30" s="42"/>
      <c r="H30" s="42"/>
      <c r="I30" s="42"/>
      <c r="J30" s="42"/>
      <c r="K30" s="42"/>
      <c r="L30" s="42"/>
      <c r="M30" s="72"/>
      <c r="N30" s="42"/>
      <c r="O30" s="42"/>
      <c r="P30" s="73" t="s">
        <v>97</v>
      </c>
      <c r="Q30" s="94"/>
      <c r="R30" s="94"/>
      <c r="S30" s="42">
        <v>54859.7</v>
      </c>
      <c r="T30" s="3"/>
      <c r="XEH30" s="99"/>
      <c r="XEI30" s="99"/>
      <c r="XEJ30" s="99"/>
      <c r="XEK30" s="99"/>
      <c r="XEL30" s="99"/>
      <c r="XEM30" s="99"/>
      <c r="XEN30" s="99"/>
      <c r="XEO30" s="99"/>
      <c r="XEP30" s="99"/>
      <c r="XEQ30" s="99"/>
      <c r="XER30" s="99"/>
      <c r="XES30" s="99"/>
      <c r="XET30" s="99"/>
      <c r="XEU30" s="99"/>
      <c r="XEV30" s="99"/>
      <c r="XEW30" s="99"/>
      <c r="XEX30" s="99"/>
      <c r="XEY30" s="99"/>
      <c r="XEZ30" s="99"/>
      <c r="XFA30" s="99"/>
      <c r="XFB30" s="99"/>
      <c r="XFC30" s="99"/>
      <c r="XFD30" s="99"/>
    </row>
    <row r="31" s="4" customFormat="1" ht="38" customHeight="1" spans="1:16384">
      <c r="A31" s="42"/>
      <c r="B31" s="43"/>
      <c r="C31" s="44"/>
      <c r="D31" s="42"/>
      <c r="E31" s="45"/>
      <c r="F31" s="46"/>
      <c r="G31" s="42"/>
      <c r="H31" s="42"/>
      <c r="I31" s="42"/>
      <c r="J31" s="42"/>
      <c r="K31" s="42"/>
      <c r="L31" s="42"/>
      <c r="M31" s="72"/>
      <c r="N31" s="42"/>
      <c r="O31" s="42"/>
      <c r="P31" s="73"/>
      <c r="Q31" s="94"/>
      <c r="R31" s="94"/>
      <c r="S31" s="42"/>
      <c r="T31" s="3"/>
      <c r="XEH31" s="99"/>
      <c r="XEI31" s="99"/>
      <c r="XEJ31" s="99"/>
      <c r="XEK31" s="99"/>
      <c r="XEL31" s="99"/>
      <c r="XEM31" s="99"/>
      <c r="XEN31" s="99"/>
      <c r="XEO31" s="99"/>
      <c r="XEP31" s="99"/>
      <c r="XEQ31" s="99"/>
      <c r="XER31" s="99"/>
      <c r="XES31" s="99"/>
      <c r="XET31" s="99"/>
      <c r="XEU31" s="99"/>
      <c r="XEV31" s="99"/>
      <c r="XEW31" s="99"/>
      <c r="XEX31" s="99"/>
      <c r="XEY31" s="99"/>
      <c r="XEZ31" s="99"/>
      <c r="XFA31" s="99"/>
      <c r="XFB31" s="99"/>
      <c r="XFC31" s="99"/>
      <c r="XFD31" s="99"/>
    </row>
    <row r="32" s="1" customFormat="1" ht="30" customHeight="1" spans="1:16384">
      <c r="A32" s="8" t="s">
        <v>70</v>
      </c>
      <c r="B32" s="8"/>
      <c r="C32" s="47">
        <f>SUM(C8:C31)</f>
        <v>3029813</v>
      </c>
      <c r="D32" s="47">
        <f>SUM(D8:D31)</f>
        <v>1197.91000000003</v>
      </c>
      <c r="E32" s="47" t="s">
        <v>71</v>
      </c>
      <c r="F32" s="47" t="s">
        <v>71</v>
      </c>
      <c r="G32" s="47" t="s">
        <v>71</v>
      </c>
      <c r="H32" s="47" t="s">
        <v>71</v>
      </c>
      <c r="I32" s="47">
        <f>SUM(I8:I31)</f>
        <v>71386</v>
      </c>
      <c r="J32" s="47" t="s">
        <v>71</v>
      </c>
      <c r="K32" s="47">
        <f>SUM(K8:K31)</f>
        <v>50461.3</v>
      </c>
      <c r="L32" s="47">
        <f>SUM(L8:L31)</f>
        <v>2200</v>
      </c>
      <c r="M32" s="47" t="s">
        <v>71</v>
      </c>
      <c r="N32" s="47">
        <f>SUM(N8:N31)</f>
        <v>0</v>
      </c>
      <c r="O32" s="47" t="s">
        <v>71</v>
      </c>
      <c r="P32" s="47" t="s">
        <v>71</v>
      </c>
      <c r="Q32" s="95"/>
      <c r="R32" s="95"/>
      <c r="S32" s="47">
        <f>SUM(S8:S31)</f>
        <v>2906963.61</v>
      </c>
      <c r="T32" s="96">
        <f>C32+D32-I32-K32-L32-N32-S32</f>
        <v>0</v>
      </c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48" t="s">
        <v>72</v>
      </c>
      <c r="B33" s="48"/>
      <c r="C33" s="48" t="s">
        <v>73</v>
      </c>
      <c r="D33" s="48"/>
      <c r="E33" s="48"/>
      <c r="F33" s="49">
        <f>N33</f>
        <v>69992.7</v>
      </c>
      <c r="G33" s="50"/>
      <c r="H33" s="51" t="s">
        <v>74</v>
      </c>
      <c r="I33" s="74"/>
      <c r="J33" s="74"/>
      <c r="K33" s="74"/>
      <c r="L33" s="75"/>
      <c r="M33" s="48" t="s">
        <v>75</v>
      </c>
      <c r="N33" s="76">
        <f>S29+S30</f>
        <v>69992.7</v>
      </c>
      <c r="O33" s="77"/>
      <c r="P33" s="77"/>
      <c r="Q33" s="77"/>
      <c r="R33" s="77"/>
      <c r="S33" s="77"/>
      <c r="T33" s="97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48"/>
      <c r="B34" s="48"/>
      <c r="C34" s="48" t="s">
        <v>76</v>
      </c>
      <c r="D34" s="48"/>
      <c r="E34" s="48"/>
      <c r="F34" s="49">
        <v>0</v>
      </c>
      <c r="G34" s="50"/>
      <c r="H34" s="52"/>
      <c r="I34" s="78"/>
      <c r="J34" s="78"/>
      <c r="K34" s="78"/>
      <c r="L34" s="79"/>
      <c r="M34" s="48" t="s">
        <v>77</v>
      </c>
      <c r="N34" s="80">
        <f>N33</f>
        <v>69992.7</v>
      </c>
      <c r="O34" s="81"/>
      <c r="P34" s="81"/>
      <c r="Q34" s="81"/>
      <c r="R34" s="81"/>
      <c r="S34" s="81"/>
      <c r="T34" s="98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5"/>
      <c r="E35" s="6"/>
      <c r="F35" s="6"/>
      <c r="G35" s="6"/>
      <c r="I35" s="6"/>
      <c r="J35" s="6"/>
      <c r="L35" s="6"/>
      <c r="S35" s="6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5"/>
      <c r="E36" s="6"/>
      <c r="F36" s="6"/>
      <c r="G36" s="6">
        <f>C32/C4</f>
        <v>1</v>
      </c>
      <c r="I36" s="6"/>
      <c r="J36" s="6"/>
      <c r="L36" s="6"/>
      <c r="S36" s="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5"/>
      <c r="E37" s="6"/>
      <c r="F37" s="6"/>
      <c r="G37" s="6"/>
      <c r="I37" s="6"/>
      <c r="J37" s="6"/>
      <c r="L37" s="6"/>
      <c r="S37" s="6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5"/>
      <c r="E38" s="6"/>
      <c r="F38" s="6"/>
      <c r="G38" s="6"/>
      <c r="I38" s="6"/>
      <c r="J38" s="6"/>
      <c r="L38" s="6"/>
      <c r="S38" s="6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5"/>
      <c r="E39" s="6"/>
      <c r="F39" s="6"/>
      <c r="G39" s="6"/>
      <c r="I39" s="6"/>
      <c r="J39" s="6"/>
      <c r="L39" s="6"/>
      <c r="S39" s="6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53"/>
      <c r="E40" s="6"/>
      <c r="F40" s="6"/>
      <c r="G40" s="6"/>
      <c r="I40" s="6"/>
      <c r="J40" s="6"/>
      <c r="L40" s="6"/>
      <c r="S40" s="6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P6:R6"/>
    <mergeCell ref="A32:B32"/>
    <mergeCell ref="C33:E33"/>
    <mergeCell ref="F33:G33"/>
    <mergeCell ref="N33:T33"/>
    <mergeCell ref="C34:E34"/>
    <mergeCell ref="F34:G34"/>
    <mergeCell ref="N34:T34"/>
    <mergeCell ref="A5:A7"/>
    <mergeCell ref="A8:A18"/>
    <mergeCell ref="A21:A22"/>
    <mergeCell ref="S5:S7"/>
    <mergeCell ref="T5:T7"/>
    <mergeCell ref="A33:B34"/>
    <mergeCell ref="H33:L34"/>
  </mergeCells>
  <pageMargins left="0.75" right="0.75" top="1" bottom="1" header="0.5" footer="0.5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第1、2次</vt:lpstr>
      <vt:lpstr>第3次</vt:lpstr>
      <vt:lpstr>第4次</vt:lpstr>
      <vt:lpstr>第5次</vt:lpstr>
      <vt:lpstr>第六次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2017-01-10T04:48:00Z</dcterms:created>
  <dcterms:modified xsi:type="dcterms:W3CDTF">2022-01-27T09:48:18Z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A48059DFFDAE4C9FA5219F6B45251431</vt:lpwstr>
  </property>
</Properties>
</file>