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780" activeTab="2"/>
  </bookViews>
  <sheets>
    <sheet name="1" sheetId="6" r:id="rId1"/>
    <sheet name="2" sheetId="7" r:id="rId2"/>
    <sheet name="3" sheetId="8" r:id="rId3"/>
  </sheets>
  <calcPr calcId="144525" concurrentCalc="0"/>
</workbook>
</file>

<file path=xl/sharedStrings.xml><?xml version="1.0" encoding="utf-8"?>
<sst xmlns="http://schemas.openxmlformats.org/spreadsheetml/2006/main" count="226" uniqueCount="64">
  <si>
    <t xml:space="preserve">工程款支付证书 </t>
  </si>
  <si>
    <t>工程名称</t>
  </si>
  <si>
    <t>金寨现代产业园区金叶路与白马峰路等七个道路交口交通隐患整治工程</t>
  </si>
  <si>
    <t>ERP编号</t>
  </si>
  <si>
    <t>档案编号</t>
  </si>
  <si>
    <t>CD2018-007</t>
  </si>
  <si>
    <t>合同金额</t>
  </si>
  <si>
    <t>中标  日期</t>
  </si>
  <si>
    <t>2018.2.08</t>
  </si>
  <si>
    <t>已供工程  资料</t>
  </si>
  <si>
    <t>中标通知书、施工合同及内部承包协议原件</t>
  </si>
  <si>
    <t>庐江</t>
  </si>
  <si>
    <t>责任   单位</t>
  </si>
  <si>
    <t>业务二部</t>
  </si>
  <si>
    <t>决算金额</t>
  </si>
  <si>
    <t>竣工  日期</t>
  </si>
  <si>
    <t xml:space="preserve">合肥 </t>
  </si>
  <si>
    <t>责任人</t>
  </si>
  <si>
    <t>吴娇梅15955127656</t>
  </si>
  <si>
    <t>序号</t>
  </si>
  <si>
    <t>工程款到账</t>
  </si>
  <si>
    <t>开票情况</t>
  </si>
  <si>
    <t>管理费</t>
  </si>
  <si>
    <t>代缴税金</t>
  </si>
  <si>
    <t>其他扣款</t>
  </si>
  <si>
    <t>预留款</t>
  </si>
  <si>
    <t>实际支付</t>
  </si>
  <si>
    <t>日期</t>
  </si>
  <si>
    <t>账户</t>
  </si>
  <si>
    <t>金额</t>
  </si>
  <si>
    <t>比例</t>
  </si>
  <si>
    <t>备注</t>
  </si>
  <si>
    <t>户名</t>
  </si>
  <si>
    <t>2018.9.26</t>
  </si>
  <si>
    <t>中</t>
  </si>
  <si>
    <t>2018.9.20</t>
  </si>
  <si>
    <t xml:space="preserve">建造师占用费，工期40日历天，1500元/月，2018年9月18日开具外经证500元
</t>
  </si>
  <si>
    <t>材料</t>
  </si>
  <si>
    <t>10-15材料</t>
  </si>
  <si>
    <t>陈志强（退材料款）</t>
  </si>
  <si>
    <t>吴娇梅</t>
  </si>
  <si>
    <t>合计</t>
  </si>
  <si>
    <t>-</t>
  </si>
  <si>
    <t>本次结算   支付明细</t>
  </si>
  <si>
    <t>应支付金额</t>
  </si>
  <si>
    <t>实际支付金额</t>
  </si>
  <si>
    <t>小写</t>
  </si>
  <si>
    <t>已支付金额</t>
  </si>
  <si>
    <t>大写</t>
  </si>
  <si>
    <t>申请部门
意见</t>
  </si>
  <si>
    <t>制表：朱敏</t>
  </si>
  <si>
    <t>项目管理
意见</t>
  </si>
  <si>
    <t>施总、朱总已同意支付（附表背面截图）。</t>
  </si>
  <si>
    <t>财务初审
意见</t>
  </si>
  <si>
    <t>财务审核
意见</t>
  </si>
  <si>
    <t>质安初审
意见</t>
  </si>
  <si>
    <t>质安稽查
意见</t>
  </si>
  <si>
    <t>总经理审批</t>
  </si>
  <si>
    <t>董事长审批</t>
  </si>
  <si>
    <t>中标通知书、施工合同及内部承包协议原件，审计原件</t>
  </si>
  <si>
    <t>终结结算承诺书</t>
  </si>
  <si>
    <t>尾款，扣全部管理费</t>
  </si>
  <si>
    <t>外经证</t>
  </si>
  <si>
    <t>转账费</t>
  </si>
</sst>
</file>

<file path=xl/styles.xml><?xml version="1.0" encoding="utf-8"?>
<styleSheet xmlns="http://schemas.openxmlformats.org/spreadsheetml/2006/main">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yy/m/d;@"/>
    <numFmt numFmtId="179" formatCode="yyyy/m/d;@"/>
    <numFmt numFmtId="180" formatCode="yy/m/d"/>
    <numFmt numFmtId="181" formatCode="0.0%"/>
    <numFmt numFmtId="182" formatCode="m/d;@"/>
    <numFmt numFmtId="183" formatCode="0.00_ "/>
  </numFmts>
  <fonts count="34">
    <font>
      <sz val="11"/>
      <color theme="1"/>
      <name val="宋体"/>
      <charset val="134"/>
      <scheme val="minor"/>
    </font>
    <font>
      <sz val="9"/>
      <name val="宋体"/>
      <charset val="134"/>
    </font>
    <font>
      <sz val="9"/>
      <color rgb="FFFF0000"/>
      <name val="宋体"/>
      <charset val="134"/>
    </font>
    <font>
      <sz val="9"/>
      <color theme="1"/>
      <name val="宋体"/>
      <charset val="134"/>
    </font>
    <font>
      <b/>
      <sz val="9"/>
      <name val="宋体"/>
      <charset val="134"/>
    </font>
    <font>
      <b/>
      <sz val="14"/>
      <name val="宋体"/>
      <charset val="134"/>
    </font>
    <font>
      <b/>
      <sz val="10"/>
      <name val="宋体"/>
      <charset val="134"/>
    </font>
    <font>
      <sz val="9"/>
      <name val="Arial"/>
      <charset val="134"/>
    </font>
    <font>
      <b/>
      <sz val="12"/>
      <name val="宋体"/>
      <charset val="134"/>
    </font>
    <font>
      <sz val="8"/>
      <name val="宋体"/>
      <charset val="134"/>
    </font>
    <font>
      <sz val="11"/>
      <color rgb="FFFF0000"/>
      <name val="宋体"/>
      <charset val="134"/>
      <scheme val="minor"/>
    </font>
    <font>
      <b/>
      <sz val="9"/>
      <name val="Arial"/>
      <charset val="134"/>
    </font>
    <font>
      <b/>
      <sz val="9"/>
      <color rgb="FFFF0000"/>
      <name val="宋体"/>
      <charset val="134"/>
    </font>
    <font>
      <b/>
      <sz val="9"/>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7">
    <fill>
      <patternFill patternType="none"/>
    </fill>
    <fill>
      <patternFill patternType="gray125"/>
    </fill>
    <fill>
      <patternFill patternType="solid">
        <fgColor theme="0" tint="-0.149845881527146"/>
        <bgColor indexed="64"/>
      </patternFill>
    </fill>
    <fill>
      <patternFill patternType="solid">
        <fgColor theme="0"/>
        <bgColor indexed="64"/>
      </patternFill>
    </fill>
    <fill>
      <patternFill patternType="solid">
        <fgColor theme="0" tint="-0.149998474074526"/>
        <bgColor indexed="64"/>
      </patternFill>
    </fill>
    <fill>
      <patternFill patternType="solid">
        <fgColor theme="0" tint="-0.14990691854609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8"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7"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1" borderId="10" applyNumberFormat="0" applyFont="0" applyAlignment="0" applyProtection="0">
      <alignment vertical="center"/>
    </xf>
    <xf numFmtId="0" fontId="17" fillId="12"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11" applyNumberFormat="0" applyFill="0" applyAlignment="0" applyProtection="0">
      <alignment vertical="center"/>
    </xf>
    <xf numFmtId="0" fontId="25" fillId="0" borderId="11" applyNumberFormat="0" applyFill="0" applyAlignment="0" applyProtection="0">
      <alignment vertical="center"/>
    </xf>
    <xf numFmtId="0" fontId="17" fillId="13" borderId="0" applyNumberFormat="0" applyBorder="0" applyAlignment="0" applyProtection="0">
      <alignment vertical="center"/>
    </xf>
    <xf numFmtId="0" fontId="20" fillId="0" borderId="12" applyNumberFormat="0" applyFill="0" applyAlignment="0" applyProtection="0">
      <alignment vertical="center"/>
    </xf>
    <xf numFmtId="0" fontId="17" fillId="14" borderId="0" applyNumberFormat="0" applyBorder="0" applyAlignment="0" applyProtection="0">
      <alignment vertical="center"/>
    </xf>
    <xf numFmtId="0" fontId="26" fillId="15" borderId="13" applyNumberFormat="0" applyAlignment="0" applyProtection="0">
      <alignment vertical="center"/>
    </xf>
    <xf numFmtId="0" fontId="27" fillId="15" borderId="9" applyNumberFormat="0" applyAlignment="0" applyProtection="0">
      <alignment vertical="center"/>
    </xf>
    <xf numFmtId="0" fontId="28" fillId="16" borderId="14" applyNumberFormat="0" applyAlignment="0" applyProtection="0">
      <alignment vertical="center"/>
    </xf>
    <xf numFmtId="0" fontId="14" fillId="17" borderId="0" applyNumberFormat="0" applyBorder="0" applyAlignment="0" applyProtection="0">
      <alignment vertical="center"/>
    </xf>
    <xf numFmtId="0" fontId="17" fillId="18" borderId="0" applyNumberFormat="0" applyBorder="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14" fillId="21" borderId="0" applyNumberFormat="0" applyBorder="0" applyAlignment="0" applyProtection="0">
      <alignment vertical="center"/>
    </xf>
    <xf numFmtId="0" fontId="17"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7" fillId="31" borderId="0" applyNumberFormat="0" applyBorder="0" applyAlignment="0" applyProtection="0">
      <alignment vertical="center"/>
    </xf>
    <xf numFmtId="0" fontId="14" fillId="32" borderId="0" applyNumberFormat="0" applyBorder="0" applyAlignment="0" applyProtection="0">
      <alignment vertical="center"/>
    </xf>
    <xf numFmtId="0" fontId="17" fillId="33" borderId="0" applyNumberFormat="0" applyBorder="0" applyAlignment="0" applyProtection="0">
      <alignment vertical="center"/>
    </xf>
    <xf numFmtId="0" fontId="17" fillId="34" borderId="0" applyNumberFormat="0" applyBorder="0" applyAlignment="0" applyProtection="0">
      <alignment vertical="center"/>
    </xf>
    <xf numFmtId="0" fontId="0" fillId="0" borderId="0">
      <alignment vertical="center"/>
    </xf>
    <xf numFmtId="0" fontId="14" fillId="35" borderId="0" applyNumberFormat="0" applyBorder="0" applyAlignment="0" applyProtection="0">
      <alignment vertical="center"/>
    </xf>
    <xf numFmtId="0" fontId="17" fillId="36" borderId="0" applyNumberFormat="0" applyBorder="0" applyAlignment="0" applyProtection="0">
      <alignment vertical="center"/>
    </xf>
    <xf numFmtId="0" fontId="33" fillId="0" borderId="0">
      <alignment vertical="center"/>
    </xf>
  </cellStyleXfs>
  <cellXfs count="122">
    <xf numFmtId="0" fontId="0" fillId="0" borderId="0" xfId="0">
      <alignment vertical="center"/>
    </xf>
    <xf numFmtId="0" fontId="1" fillId="0" borderId="0" xfId="51" applyFont="1" applyFill="1" applyBorder="1" applyAlignment="1">
      <alignment horizontal="center" vertical="center"/>
    </xf>
    <xf numFmtId="0" fontId="2" fillId="0" borderId="0" xfId="51" applyFont="1" applyFill="1" applyBorder="1" applyAlignment="1">
      <alignment horizontal="center" vertical="center"/>
    </xf>
    <xf numFmtId="0" fontId="3" fillId="0" borderId="0" xfId="51" applyFont="1" applyFill="1" applyBorder="1" applyAlignment="1">
      <alignment horizontal="center" vertical="center"/>
    </xf>
    <xf numFmtId="0" fontId="2" fillId="0" borderId="0" xfId="51" applyFont="1" applyFill="1" applyAlignment="1">
      <alignment horizontal="center" vertical="center"/>
    </xf>
    <xf numFmtId="0" fontId="1" fillId="0" borderId="0" xfId="51" applyFont="1" applyFill="1" applyBorder="1" applyAlignment="1">
      <alignment horizontal="center" vertical="center" wrapText="1"/>
    </xf>
    <xf numFmtId="178" fontId="1" fillId="0" borderId="0" xfId="51" applyNumberFormat="1" applyFont="1" applyFill="1" applyBorder="1" applyAlignment="1">
      <alignment horizontal="center" vertical="center"/>
    </xf>
    <xf numFmtId="177" fontId="1" fillId="0" borderId="0" xfId="51" applyNumberFormat="1" applyFont="1" applyFill="1" applyBorder="1" applyAlignment="1">
      <alignment horizontal="center" vertical="center"/>
    </xf>
    <xf numFmtId="0" fontId="4" fillId="0" borderId="0" xfId="51" applyFont="1" applyFill="1" applyBorder="1" applyAlignment="1">
      <alignment horizontal="center" vertical="center"/>
    </xf>
    <xf numFmtId="0" fontId="5" fillId="0" borderId="1" xfId="51" applyFont="1" applyFill="1" applyBorder="1" applyAlignment="1">
      <alignment horizontal="center" vertical="center"/>
    </xf>
    <xf numFmtId="0" fontId="4" fillId="0" borderId="2" xfId="51" applyFont="1" applyFill="1" applyBorder="1" applyAlignment="1">
      <alignment horizontal="center" vertical="center" wrapText="1"/>
    </xf>
    <xf numFmtId="0" fontId="6" fillId="0" borderId="2" xfId="51" applyFont="1" applyFill="1" applyBorder="1" applyAlignment="1">
      <alignment horizontal="center" vertical="center" shrinkToFit="1"/>
    </xf>
    <xf numFmtId="177" fontId="4" fillId="0" borderId="2" xfId="51" applyNumberFormat="1" applyFont="1" applyFill="1" applyBorder="1" applyAlignment="1">
      <alignment horizontal="center" vertical="center" wrapText="1"/>
    </xf>
    <xf numFmtId="179" fontId="1" fillId="0" borderId="2" xfId="51" applyNumberFormat="1" applyFont="1" applyFill="1" applyBorder="1" applyAlignment="1">
      <alignment horizontal="center" vertical="center" wrapText="1"/>
    </xf>
    <xf numFmtId="0" fontId="4" fillId="0" borderId="3" xfId="51" applyFont="1" applyFill="1" applyBorder="1" applyAlignment="1">
      <alignment horizontal="center" vertical="center" wrapText="1"/>
    </xf>
    <xf numFmtId="0" fontId="4" fillId="0" borderId="4" xfId="51" applyFont="1" applyFill="1" applyBorder="1" applyAlignment="1">
      <alignment horizontal="center" vertical="center" wrapText="1"/>
    </xf>
    <xf numFmtId="178" fontId="4" fillId="0" borderId="2" xfId="51" applyNumberFormat="1" applyFont="1" applyFill="1" applyBorder="1" applyAlignment="1">
      <alignment horizontal="center" vertical="center" wrapText="1"/>
    </xf>
    <xf numFmtId="0" fontId="1" fillId="0" borderId="2" xfId="51" applyFont="1" applyFill="1" applyBorder="1" applyAlignment="1">
      <alignment horizontal="center" vertical="center" wrapText="1"/>
    </xf>
    <xf numFmtId="180" fontId="1" fillId="0" borderId="2" xfId="51" applyNumberFormat="1" applyFont="1" applyFill="1" applyBorder="1" applyAlignment="1">
      <alignment horizontal="center" vertical="center" shrinkToFit="1"/>
    </xf>
    <xf numFmtId="14" fontId="1" fillId="0" borderId="2" xfId="51" applyNumberFormat="1" applyFont="1" applyFill="1" applyBorder="1" applyAlignment="1">
      <alignment horizontal="center" vertical="center" wrapText="1"/>
    </xf>
    <xf numFmtId="177" fontId="1" fillId="0" borderId="2" xfId="51" applyNumberFormat="1" applyFont="1" applyFill="1" applyBorder="1" applyAlignment="1">
      <alignment horizontal="right" vertical="center" shrinkToFit="1"/>
    </xf>
    <xf numFmtId="180" fontId="1" fillId="0" borderId="2" xfId="51" applyNumberFormat="1" applyFont="1" applyFill="1" applyBorder="1" applyAlignment="1">
      <alignment horizontal="right" vertical="center" shrinkToFit="1"/>
    </xf>
    <xf numFmtId="181" fontId="1" fillId="0" borderId="2" xfId="19" applyNumberFormat="1" applyFont="1" applyFill="1" applyBorder="1" applyAlignment="1">
      <alignment horizontal="right" vertical="center" wrapText="1"/>
    </xf>
    <xf numFmtId="177" fontId="1" fillId="2" borderId="2" xfId="51" applyNumberFormat="1" applyFont="1" applyFill="1" applyBorder="1" applyAlignment="1">
      <alignment horizontal="right" vertical="center" shrinkToFit="1"/>
    </xf>
    <xf numFmtId="0" fontId="1" fillId="0" borderId="2" xfId="51" applyFont="1" applyFill="1" applyBorder="1" applyAlignment="1">
      <alignment vertical="center" wrapText="1"/>
    </xf>
    <xf numFmtId="178" fontId="1" fillId="3" borderId="2" xfId="51" applyNumberFormat="1" applyFont="1" applyFill="1" applyBorder="1" applyAlignment="1">
      <alignment horizontal="center" vertical="center" shrinkToFit="1"/>
    </xf>
    <xf numFmtId="14" fontId="1" fillId="3" borderId="2" xfId="51" applyNumberFormat="1" applyFont="1" applyFill="1" applyBorder="1" applyAlignment="1">
      <alignment horizontal="center" vertical="center" wrapText="1"/>
    </xf>
    <xf numFmtId="177" fontId="1" fillId="3" borderId="2" xfId="51" applyNumberFormat="1" applyFont="1" applyFill="1" applyBorder="1" applyAlignment="1">
      <alignment horizontal="center" vertical="center" shrinkToFit="1"/>
    </xf>
    <xf numFmtId="181" fontId="1" fillId="0" borderId="2" xfId="19" applyNumberFormat="1" applyFont="1" applyFill="1" applyBorder="1" applyAlignment="1">
      <alignment horizontal="center" vertical="center" wrapText="1"/>
    </xf>
    <xf numFmtId="177" fontId="1" fillId="2" borderId="2" xfId="51" applyNumberFormat="1" applyFont="1" applyFill="1" applyBorder="1" applyAlignment="1">
      <alignment horizontal="center" vertical="center" shrinkToFit="1"/>
    </xf>
    <xf numFmtId="0" fontId="1" fillId="0" borderId="5" xfId="51" applyFont="1" applyFill="1" applyBorder="1" applyAlignment="1">
      <alignment horizontal="center" vertical="center" wrapText="1"/>
    </xf>
    <xf numFmtId="178" fontId="1" fillId="0" borderId="2" xfId="51" applyNumberFormat="1" applyFont="1" applyFill="1" applyBorder="1" applyAlignment="1">
      <alignment horizontal="center" vertical="center" shrinkToFit="1"/>
    </xf>
    <xf numFmtId="177" fontId="1" fillId="0" borderId="2" xfId="51" applyNumberFormat="1" applyFont="1" applyFill="1" applyBorder="1" applyAlignment="1">
      <alignment horizontal="center" vertical="center" shrinkToFit="1"/>
    </xf>
    <xf numFmtId="177" fontId="1" fillId="4" borderId="2" xfId="51" applyNumberFormat="1" applyFont="1" applyFill="1" applyBorder="1" applyAlignment="1">
      <alignment horizontal="right" vertical="center" shrinkToFit="1"/>
    </xf>
    <xf numFmtId="0" fontId="2" fillId="0" borderId="2" xfId="51" applyFont="1" applyFill="1" applyBorder="1" applyAlignment="1">
      <alignment horizontal="center" vertical="center" wrapText="1"/>
    </xf>
    <xf numFmtId="180" fontId="2" fillId="0" borderId="2" xfId="51" applyNumberFormat="1" applyFont="1" applyFill="1" applyBorder="1" applyAlignment="1">
      <alignment horizontal="center" vertical="center" shrinkToFit="1"/>
    </xf>
    <xf numFmtId="14" fontId="2" fillId="0" borderId="2" xfId="51" applyNumberFormat="1" applyFont="1" applyFill="1" applyBorder="1" applyAlignment="1">
      <alignment horizontal="center" vertical="center" wrapText="1"/>
    </xf>
    <xf numFmtId="177" fontId="2" fillId="0" borderId="2" xfId="51" applyNumberFormat="1" applyFont="1" applyFill="1" applyBorder="1" applyAlignment="1">
      <alignment horizontal="right" vertical="center" shrinkToFit="1"/>
    </xf>
    <xf numFmtId="177" fontId="2" fillId="0" borderId="2" xfId="51" applyNumberFormat="1" applyFont="1" applyFill="1" applyBorder="1" applyAlignment="1">
      <alignment horizontal="center" vertical="center" shrinkToFit="1"/>
    </xf>
    <xf numFmtId="181" fontId="2" fillId="0" borderId="2" xfId="19" applyNumberFormat="1" applyFont="1" applyFill="1" applyBorder="1" applyAlignment="1">
      <alignment horizontal="center" vertical="center" wrapText="1"/>
    </xf>
    <xf numFmtId="177" fontId="2" fillId="4" borderId="2" xfId="51" applyNumberFormat="1" applyFont="1" applyFill="1" applyBorder="1" applyAlignment="1">
      <alignment horizontal="right" vertical="center" shrinkToFit="1"/>
    </xf>
    <xf numFmtId="181" fontId="1" fillId="0" borderId="2" xfId="19" applyNumberFormat="1" applyFont="1" applyFill="1" applyBorder="1" applyAlignment="1" applyProtection="1">
      <alignment horizontal="center" vertical="center" wrapText="1"/>
    </xf>
    <xf numFmtId="0" fontId="1" fillId="3" borderId="2" xfId="51" applyFont="1" applyFill="1" applyBorder="1" applyAlignment="1">
      <alignment horizontal="center" vertical="center" wrapText="1"/>
    </xf>
    <xf numFmtId="178" fontId="1" fillId="3" borderId="2" xfId="51" applyNumberFormat="1" applyFont="1" applyFill="1" applyBorder="1" applyAlignment="1">
      <alignment vertical="center" shrinkToFit="1"/>
    </xf>
    <xf numFmtId="182" fontId="1" fillId="3" borderId="2" xfId="51" applyNumberFormat="1" applyFont="1" applyFill="1" applyBorder="1" applyAlignment="1">
      <alignment horizontal="center" vertical="center" wrapText="1"/>
    </xf>
    <xf numFmtId="177" fontId="1" fillId="3" borderId="2" xfId="51" applyNumberFormat="1" applyFont="1" applyFill="1" applyBorder="1" applyAlignment="1">
      <alignment vertical="center" shrinkToFit="1"/>
    </xf>
    <xf numFmtId="9" fontId="1" fillId="0" borderId="2" xfId="19" applyFont="1" applyFill="1" applyBorder="1" applyAlignment="1">
      <alignment horizontal="center" vertical="center" wrapText="1"/>
    </xf>
    <xf numFmtId="0" fontId="1" fillId="2" borderId="2" xfId="51" applyFont="1" applyFill="1" applyBorder="1" applyAlignment="1">
      <alignment horizontal="center" vertical="center" shrinkToFit="1"/>
    </xf>
    <xf numFmtId="177" fontId="7" fillId="2" borderId="2" xfId="51" applyNumberFormat="1" applyFont="1" applyFill="1" applyBorder="1" applyAlignment="1">
      <alignment horizontal="center" vertical="center" shrinkToFit="1"/>
    </xf>
    <xf numFmtId="177" fontId="7" fillId="2" borderId="2" xfId="51" applyNumberFormat="1" applyFont="1" applyFill="1" applyBorder="1" applyAlignment="1">
      <alignment horizontal="right" vertical="center" shrinkToFit="1"/>
    </xf>
    <xf numFmtId="177" fontId="8" fillId="2" borderId="2" xfId="51" applyNumberFormat="1" applyFont="1" applyFill="1" applyBorder="1" applyAlignment="1">
      <alignment horizontal="center" vertical="center" shrinkToFit="1"/>
    </xf>
    <xf numFmtId="177" fontId="8" fillId="5" borderId="2" xfId="51" applyNumberFormat="1" applyFont="1" applyFill="1" applyBorder="1" applyAlignment="1">
      <alignment horizontal="center" vertical="center" shrinkToFit="1"/>
    </xf>
    <xf numFmtId="0" fontId="4" fillId="0" borderId="6" xfId="51" applyFont="1" applyFill="1" applyBorder="1" applyAlignment="1">
      <alignment horizontal="center" vertical="center" wrapText="1"/>
    </xf>
    <xf numFmtId="0" fontId="4" fillId="0" borderId="7" xfId="51" applyFont="1" applyFill="1" applyBorder="1" applyAlignment="1">
      <alignment horizontal="center" vertical="center" wrapText="1"/>
    </xf>
    <xf numFmtId="0" fontId="4" fillId="0" borderId="8" xfId="51" applyFont="1" applyFill="1" applyBorder="1" applyAlignment="1">
      <alignment horizontal="center" vertical="center" wrapText="1"/>
    </xf>
    <xf numFmtId="0" fontId="1" fillId="0" borderId="2" xfId="51" applyFont="1" applyFill="1" applyBorder="1" applyAlignment="1">
      <alignment horizontal="center" vertical="top" wrapText="1"/>
    </xf>
    <xf numFmtId="0" fontId="5" fillId="0" borderId="0" xfId="51" applyFont="1" applyFill="1" applyBorder="1" applyAlignment="1">
      <alignment horizontal="center" vertical="center"/>
    </xf>
    <xf numFmtId="0" fontId="4" fillId="0" borderId="2" xfId="51" applyFont="1" applyFill="1" applyBorder="1" applyAlignment="1">
      <alignment horizontal="center" vertical="center"/>
    </xf>
    <xf numFmtId="176" fontId="4" fillId="0" borderId="2" xfId="8" applyNumberFormat="1" applyFont="1" applyFill="1" applyBorder="1" applyAlignment="1">
      <alignment horizontal="center" vertical="center"/>
    </xf>
    <xf numFmtId="177" fontId="4" fillId="0" borderId="2" xfId="51" applyNumberFormat="1" applyFont="1" applyFill="1" applyBorder="1" applyAlignment="1">
      <alignment horizontal="center" vertical="center" shrinkToFit="1"/>
    </xf>
    <xf numFmtId="177" fontId="4" fillId="0" borderId="0" xfId="51" applyNumberFormat="1" applyFont="1" applyFill="1" applyBorder="1" applyAlignment="1">
      <alignment horizontal="center" vertical="center" shrinkToFit="1"/>
    </xf>
    <xf numFmtId="0" fontId="1" fillId="0" borderId="6" xfId="51" applyFont="1" applyFill="1" applyBorder="1" applyAlignment="1">
      <alignment horizontal="left" vertical="center" wrapText="1"/>
    </xf>
    <xf numFmtId="0" fontId="1" fillId="0" borderId="7" xfId="51" applyFont="1" applyFill="1" applyBorder="1" applyAlignment="1">
      <alignment horizontal="left" vertical="center" wrapText="1"/>
    </xf>
    <xf numFmtId="0" fontId="6" fillId="0" borderId="2" xfId="51" applyFont="1" applyFill="1" applyBorder="1" applyAlignment="1">
      <alignment horizontal="center" vertical="center" wrapText="1"/>
    </xf>
    <xf numFmtId="0" fontId="9" fillId="0" borderId="2" xfId="51" applyFont="1" applyFill="1" applyBorder="1" applyAlignment="1">
      <alignment horizontal="center" vertical="center" wrapText="1"/>
    </xf>
    <xf numFmtId="0" fontId="9" fillId="0" borderId="0" xfId="51" applyFont="1" applyFill="1" applyBorder="1" applyAlignment="1">
      <alignment horizontal="center" vertical="center" wrapText="1"/>
    </xf>
    <xf numFmtId="0" fontId="1" fillId="0" borderId="4" xfId="51" applyFont="1" applyFill="1" applyBorder="1" applyAlignment="1">
      <alignment horizontal="left" vertical="center" wrapText="1"/>
    </xf>
    <xf numFmtId="0" fontId="1" fillId="0" borderId="1" xfId="51" applyFont="1" applyFill="1" applyBorder="1" applyAlignment="1">
      <alignment horizontal="left" vertical="center" wrapText="1"/>
    </xf>
    <xf numFmtId="177" fontId="9" fillId="0" borderId="2" xfId="51" applyNumberFormat="1" applyFont="1" applyFill="1" applyBorder="1" applyAlignment="1">
      <alignment horizontal="center" vertical="center" wrapText="1"/>
    </xf>
    <xf numFmtId="177" fontId="9" fillId="0" borderId="0" xfId="51" applyNumberFormat="1" applyFont="1" applyFill="1" applyBorder="1" applyAlignment="1">
      <alignment horizontal="center" vertical="center" wrapText="1"/>
    </xf>
    <xf numFmtId="177" fontId="4" fillId="0" borderId="0" xfId="51" applyNumberFormat="1" applyFont="1" applyFill="1" applyBorder="1" applyAlignment="1">
      <alignment horizontal="center" vertical="center" wrapText="1"/>
    </xf>
    <xf numFmtId="49" fontId="1" fillId="0" borderId="2" xfId="51" applyNumberFormat="1" applyFont="1" applyFill="1" applyBorder="1" applyAlignment="1">
      <alignment horizontal="left" vertical="center" wrapText="1"/>
    </xf>
    <xf numFmtId="177" fontId="4" fillId="0" borderId="2" xfId="51" applyNumberFormat="1" applyFont="1" applyFill="1" applyBorder="1" applyAlignment="1">
      <alignment horizontal="right" vertical="center" shrinkToFit="1"/>
    </xf>
    <xf numFmtId="177" fontId="4" fillId="0" borderId="2" xfId="51" applyNumberFormat="1" applyFont="1" applyFill="1" applyBorder="1" applyAlignment="1">
      <alignment horizontal="left" vertical="center" wrapText="1"/>
    </xf>
    <xf numFmtId="177" fontId="1" fillId="0" borderId="2" xfId="51" applyNumberFormat="1" applyFont="1" applyFill="1" applyBorder="1" applyAlignment="1">
      <alignment horizontal="center" vertical="center" wrapText="1"/>
    </xf>
    <xf numFmtId="0" fontId="10" fillId="0" borderId="0" xfId="0" applyFont="1">
      <alignment vertical="center"/>
    </xf>
    <xf numFmtId="177" fontId="1" fillId="0" borderId="2" xfId="51" applyNumberFormat="1" applyFont="1" applyFill="1" applyBorder="1" applyAlignment="1">
      <alignment horizontal="right" vertical="center"/>
    </xf>
    <xf numFmtId="0" fontId="3" fillId="0" borderId="0" xfId="51" applyFont="1" applyFill="1" applyBorder="1" applyAlignment="1">
      <alignment horizontal="center" vertical="center" wrapText="1"/>
    </xf>
    <xf numFmtId="0" fontId="2" fillId="0" borderId="0" xfId="51" applyFont="1" applyFill="1" applyBorder="1" applyAlignment="1">
      <alignment horizontal="center" vertical="center" wrapText="1"/>
    </xf>
    <xf numFmtId="183" fontId="1" fillId="4" borderId="2" xfId="51" applyNumberFormat="1" applyFont="1" applyFill="1" applyBorder="1" applyAlignment="1">
      <alignment vertical="center"/>
    </xf>
    <xf numFmtId="183" fontId="1" fillId="0" borderId="2" xfId="51" applyNumberFormat="1" applyFont="1" applyFill="1" applyBorder="1" applyAlignment="1">
      <alignment horizontal="center" vertical="center" wrapText="1"/>
    </xf>
    <xf numFmtId="49" fontId="1" fillId="0" borderId="2" xfId="51" applyNumberFormat="1" applyFont="1" applyFill="1" applyBorder="1" applyAlignment="1">
      <alignment horizontal="center" vertical="center" wrapText="1"/>
    </xf>
    <xf numFmtId="183" fontId="2" fillId="4" borderId="2" xfId="51" applyNumberFormat="1" applyFont="1" applyFill="1" applyBorder="1" applyAlignment="1">
      <alignment vertical="center"/>
    </xf>
    <xf numFmtId="183" fontId="2" fillId="0" borderId="2" xfId="51" applyNumberFormat="1" applyFont="1" applyFill="1" applyBorder="1" applyAlignment="1">
      <alignment horizontal="center" vertical="center" wrapText="1"/>
    </xf>
    <xf numFmtId="49" fontId="2" fillId="0" borderId="2" xfId="51" applyNumberFormat="1" applyFont="1" applyFill="1" applyBorder="1" applyAlignment="1">
      <alignment horizontal="center" vertical="center" wrapText="1"/>
    </xf>
    <xf numFmtId="177" fontId="2" fillId="2" borderId="2" xfId="51" applyNumberFormat="1" applyFont="1" applyFill="1" applyBorder="1" applyAlignment="1">
      <alignment horizontal="center" vertical="center" shrinkToFit="1"/>
    </xf>
    <xf numFmtId="183" fontId="1" fillId="4" borderId="2" xfId="51" applyNumberFormat="1" applyFont="1" applyFill="1" applyBorder="1" applyAlignment="1">
      <alignment horizontal="center" vertical="center"/>
    </xf>
    <xf numFmtId="0" fontId="1" fillId="0" borderId="2" xfId="51" applyNumberFormat="1" applyFont="1" applyFill="1" applyBorder="1" applyAlignment="1">
      <alignment horizontal="center" vertical="center" wrapText="1"/>
    </xf>
    <xf numFmtId="177" fontId="1" fillId="0" borderId="2" xfId="51" applyNumberFormat="1" applyFont="1" applyFill="1" applyBorder="1" applyAlignment="1">
      <alignment horizontal="center" vertical="center" wrapText="1" shrinkToFit="1"/>
    </xf>
    <xf numFmtId="183" fontId="2" fillId="4" borderId="2" xfId="51" applyNumberFormat="1" applyFont="1" applyFill="1" applyBorder="1" applyAlignment="1">
      <alignment horizontal="center" vertical="center"/>
    </xf>
    <xf numFmtId="0" fontId="2" fillId="0" borderId="2" xfId="51" applyNumberFormat="1" applyFont="1" applyFill="1" applyBorder="1" applyAlignment="1">
      <alignment horizontal="center" vertical="center" wrapText="1"/>
    </xf>
    <xf numFmtId="177" fontId="2" fillId="0" borderId="2" xfId="51" applyNumberFormat="1" applyFont="1" applyFill="1" applyBorder="1" applyAlignment="1">
      <alignment horizontal="center" vertical="center" wrapText="1"/>
    </xf>
    <xf numFmtId="177" fontId="2" fillId="2" borderId="2" xfId="51" applyNumberFormat="1" applyFont="1" applyFill="1" applyBorder="1" applyAlignment="1">
      <alignment horizontal="right" vertical="center" shrinkToFit="1"/>
    </xf>
    <xf numFmtId="177" fontId="11" fillId="2" borderId="2" xfId="51" applyNumberFormat="1" applyFont="1" applyFill="1" applyBorder="1" applyAlignment="1">
      <alignment horizontal="center" vertical="center" shrinkToFit="1"/>
    </xf>
    <xf numFmtId="0" fontId="4" fillId="2" borderId="2" xfId="51" applyFont="1" applyFill="1" applyBorder="1" applyAlignment="1">
      <alignment horizontal="center" vertical="center" shrinkToFit="1"/>
    </xf>
    <xf numFmtId="0" fontId="12" fillId="0" borderId="0" xfId="51" applyFont="1" applyFill="1" applyBorder="1" applyAlignment="1">
      <alignment horizontal="center" vertical="center" wrapText="1"/>
    </xf>
    <xf numFmtId="0" fontId="0" fillId="0" borderId="0" xfId="0" applyFont="1">
      <alignment vertical="center"/>
    </xf>
    <xf numFmtId="0" fontId="10" fillId="0" borderId="0" xfId="0" applyFont="1" applyFill="1">
      <alignment vertical="center"/>
    </xf>
    <xf numFmtId="0" fontId="2" fillId="0" borderId="0" xfId="51" applyFont="1" applyFill="1" applyAlignment="1">
      <alignment horizontal="center" vertical="center" wrapText="1"/>
    </xf>
    <xf numFmtId="181" fontId="2" fillId="0" borderId="2" xfId="19" applyNumberFormat="1" applyFont="1" applyFill="1" applyBorder="1" applyAlignment="1" applyProtection="1">
      <alignment horizontal="center" vertical="center" wrapText="1"/>
    </xf>
    <xf numFmtId="177" fontId="2" fillId="0" borderId="2" xfId="51" applyNumberFormat="1" applyFont="1" applyFill="1" applyBorder="1" applyAlignment="1">
      <alignment horizontal="center" vertical="center" wrapText="1" shrinkToFit="1"/>
    </xf>
    <xf numFmtId="177" fontId="1" fillId="0" borderId="2" xfId="51" applyNumberFormat="1" applyFont="1" applyFill="1" applyBorder="1" applyAlignment="1">
      <alignment horizontal="right" vertical="center" wrapText="1"/>
    </xf>
    <xf numFmtId="180" fontId="2" fillId="0" borderId="2" xfId="51" applyNumberFormat="1" applyFont="1" applyFill="1" applyBorder="1" applyAlignment="1">
      <alignment horizontal="right" vertical="center" shrinkToFit="1"/>
    </xf>
    <xf numFmtId="181" fontId="2" fillId="0" borderId="2" xfId="19" applyNumberFormat="1" applyFont="1" applyFill="1" applyBorder="1" applyAlignment="1">
      <alignment horizontal="right" vertical="center" wrapText="1"/>
    </xf>
    <xf numFmtId="0" fontId="3" fillId="0" borderId="2" xfId="51" applyFont="1" applyFill="1" applyBorder="1" applyAlignment="1">
      <alignment vertical="center" wrapText="1"/>
    </xf>
    <xf numFmtId="178" fontId="3" fillId="3" borderId="2" xfId="51" applyNumberFormat="1" applyFont="1" applyFill="1" applyBorder="1" applyAlignment="1">
      <alignment horizontal="center" vertical="center" shrinkToFit="1"/>
    </xf>
    <xf numFmtId="14" fontId="3" fillId="3" borderId="2" xfId="51" applyNumberFormat="1" applyFont="1" applyFill="1" applyBorder="1" applyAlignment="1">
      <alignment horizontal="center" vertical="center" wrapText="1"/>
    </xf>
    <xf numFmtId="177" fontId="3" fillId="3" borderId="2" xfId="51" applyNumberFormat="1" applyFont="1" applyFill="1" applyBorder="1" applyAlignment="1">
      <alignment horizontal="center" vertical="center" shrinkToFit="1"/>
    </xf>
    <xf numFmtId="180" fontId="3" fillId="0" borderId="2" xfId="51" applyNumberFormat="1" applyFont="1" applyFill="1" applyBorder="1" applyAlignment="1">
      <alignment horizontal="center" vertical="center" shrinkToFit="1"/>
    </xf>
    <xf numFmtId="181" fontId="3" fillId="0" borderId="2" xfId="19" applyNumberFormat="1" applyFont="1" applyFill="1" applyBorder="1" applyAlignment="1">
      <alignment horizontal="center" vertical="center" wrapText="1"/>
    </xf>
    <xf numFmtId="177" fontId="3" fillId="2" borderId="2" xfId="51" applyNumberFormat="1" applyFont="1" applyFill="1" applyBorder="1" applyAlignment="1">
      <alignment horizontal="center" vertical="center" shrinkToFit="1"/>
    </xf>
    <xf numFmtId="0" fontId="2" fillId="0" borderId="5" xfId="51" applyFont="1" applyFill="1" applyBorder="1" applyAlignment="1">
      <alignment horizontal="center" vertical="center" wrapText="1"/>
    </xf>
    <xf numFmtId="178" fontId="2" fillId="0" borderId="2" xfId="51" applyNumberFormat="1" applyFont="1" applyFill="1" applyBorder="1" applyAlignment="1">
      <alignment horizontal="center" vertical="center" shrinkToFit="1"/>
    </xf>
    <xf numFmtId="49" fontId="2" fillId="0" borderId="2" xfId="51" applyNumberFormat="1" applyFont="1" applyFill="1" applyBorder="1" applyAlignment="1">
      <alignment horizontal="left" vertical="center" wrapText="1"/>
    </xf>
    <xf numFmtId="177" fontId="12" fillId="0" borderId="2" xfId="51" applyNumberFormat="1" applyFont="1" applyFill="1" applyBorder="1" applyAlignment="1">
      <alignment horizontal="right" vertical="center" shrinkToFit="1"/>
    </xf>
    <xf numFmtId="177" fontId="12" fillId="0" borderId="2" xfId="51" applyNumberFormat="1" applyFont="1" applyFill="1" applyBorder="1" applyAlignment="1">
      <alignment horizontal="left" vertical="center" wrapText="1"/>
    </xf>
    <xf numFmtId="177" fontId="3" fillId="0" borderId="2" xfId="51" applyNumberFormat="1" applyFont="1" applyFill="1" applyBorder="1" applyAlignment="1">
      <alignment horizontal="center" vertical="center" shrinkToFit="1"/>
    </xf>
    <xf numFmtId="177" fontId="3" fillId="0" borderId="2" xfId="51" applyNumberFormat="1" applyFont="1" applyFill="1" applyBorder="1" applyAlignment="1">
      <alignment horizontal="right" vertical="center"/>
    </xf>
    <xf numFmtId="177" fontId="13" fillId="0" borderId="2" xfId="51" applyNumberFormat="1" applyFont="1" applyFill="1" applyBorder="1" applyAlignment="1">
      <alignment horizontal="center" vertical="center" shrinkToFit="1"/>
    </xf>
    <xf numFmtId="177" fontId="13" fillId="0" borderId="2" xfId="51" applyNumberFormat="1" applyFont="1" applyFill="1" applyBorder="1" applyAlignment="1">
      <alignment horizontal="center" vertical="center" wrapText="1"/>
    </xf>
    <xf numFmtId="177" fontId="12" fillId="0" borderId="2" xfId="51" applyNumberFormat="1" applyFont="1" applyFill="1" applyBorder="1" applyAlignment="1">
      <alignment horizontal="center" vertical="center" shrinkToFit="1"/>
    </xf>
    <xf numFmtId="177" fontId="12" fillId="0" borderId="2" xfId="51" applyNumberFormat="1"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百分比 2 2" xfId="19"/>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image" Target="../media/image5.png"/><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5" Type="http://schemas.openxmlformats.org/officeDocument/2006/relationships/image" Target="NULL" TargetMode="External"/><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236220</xdr:colOff>
      <xdr:row>1</xdr:row>
      <xdr:rowOff>0</xdr:rowOff>
    </xdr:from>
    <xdr:to>
      <xdr:col>27</xdr:col>
      <xdr:colOff>223520</xdr:colOff>
      <xdr:row>9</xdr:row>
      <xdr:rowOff>167640</xdr:rowOff>
    </xdr:to>
    <xdr:pic>
      <xdr:nvPicPr>
        <xdr:cNvPr id="5" name="图片 4" descr="8741B23057249C06EE56AC4CBA697495"/>
        <xdr:cNvPicPr>
          <a:picLocks noChangeAspect="1"/>
        </xdr:cNvPicPr>
      </xdr:nvPicPr>
      <xdr:blipFill>
        <a:blip r:embed="rId1"/>
        <a:stretch>
          <a:fillRect/>
        </a:stretch>
      </xdr:blipFill>
      <xdr:spPr>
        <a:xfrm>
          <a:off x="8869045" y="316865"/>
          <a:ext cx="6965950" cy="4206240"/>
        </a:xfrm>
        <a:prstGeom prst="rect">
          <a:avLst/>
        </a:prstGeom>
      </xdr:spPr>
    </xdr:pic>
    <xdr:clientData/>
  </xdr:twoCellAnchor>
  <xdr:twoCellAnchor editAs="oneCell">
    <xdr:from>
      <xdr:col>6</xdr:col>
      <xdr:colOff>236855</xdr:colOff>
      <xdr:row>8</xdr:row>
      <xdr:rowOff>0</xdr:rowOff>
    </xdr:from>
    <xdr:to>
      <xdr:col>11</xdr:col>
      <xdr:colOff>210820</xdr:colOff>
      <xdr:row>9</xdr:row>
      <xdr:rowOff>112395</xdr:rowOff>
    </xdr:to>
    <xdr:pic>
      <xdr:nvPicPr>
        <xdr:cNvPr id="2" name="图片 1" descr="R(XDS0X()96TWT7[O~SSEYK"/>
        <xdr:cNvPicPr>
          <a:picLocks noChangeAspect="1"/>
        </xdr:cNvPicPr>
      </xdr:nvPicPr>
      <xdr:blipFill>
        <a:blip r:embed="rId2"/>
        <a:stretch>
          <a:fillRect/>
        </a:stretch>
      </xdr:blipFill>
      <xdr:spPr>
        <a:xfrm>
          <a:off x="3486785" y="3822065"/>
          <a:ext cx="2883535" cy="645795"/>
        </a:xfrm>
        <a:prstGeom prst="rect">
          <a:avLst/>
        </a:prstGeom>
      </xdr:spPr>
    </xdr:pic>
    <xdr:clientData/>
  </xdr:twoCellAnchor>
  <xdr:twoCellAnchor editAs="oneCell">
    <xdr:from>
      <xdr:col>2</xdr:col>
      <xdr:colOff>9525</xdr:colOff>
      <xdr:row>29</xdr:row>
      <xdr:rowOff>7620</xdr:rowOff>
    </xdr:from>
    <xdr:to>
      <xdr:col>11</xdr:col>
      <xdr:colOff>297815</xdr:colOff>
      <xdr:row>61</xdr:row>
      <xdr:rowOff>122555</xdr:rowOff>
    </xdr:to>
    <xdr:pic>
      <xdr:nvPicPr>
        <xdr:cNvPr id="3" name="图片 2" descr="RVF23[97IXCL5%X95(@%94C"/>
        <xdr:cNvPicPr>
          <a:picLocks noChangeAspect="1"/>
        </xdr:cNvPicPr>
      </xdr:nvPicPr>
      <xdr:blipFill>
        <a:blip r:embed="rId3"/>
        <a:stretch>
          <a:fillRect/>
        </a:stretch>
      </xdr:blipFill>
      <xdr:spPr>
        <a:xfrm>
          <a:off x="847725" y="11051540"/>
          <a:ext cx="5609590" cy="47155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236855</xdr:colOff>
      <xdr:row>8</xdr:row>
      <xdr:rowOff>0</xdr:rowOff>
    </xdr:from>
    <xdr:to>
      <xdr:col>11</xdr:col>
      <xdr:colOff>210820</xdr:colOff>
      <xdr:row>9</xdr:row>
      <xdr:rowOff>112395</xdr:rowOff>
    </xdr:to>
    <xdr:pic>
      <xdr:nvPicPr>
        <xdr:cNvPr id="3" name="图片 2" descr="R(XDS0X()96TWT7[O~SSEYK"/>
        <xdr:cNvPicPr>
          <a:picLocks noChangeAspect="1"/>
        </xdr:cNvPicPr>
      </xdr:nvPicPr>
      <xdr:blipFill>
        <a:blip r:embed="rId1"/>
        <a:stretch>
          <a:fillRect/>
        </a:stretch>
      </xdr:blipFill>
      <xdr:spPr>
        <a:xfrm>
          <a:off x="3486785" y="3822065"/>
          <a:ext cx="2883535" cy="645795"/>
        </a:xfrm>
        <a:prstGeom prst="rect">
          <a:avLst/>
        </a:prstGeom>
      </xdr:spPr>
    </xdr:pic>
    <xdr:clientData/>
  </xdr:twoCellAnchor>
  <xdr:twoCellAnchor editAs="oneCell">
    <xdr:from>
      <xdr:col>2</xdr:col>
      <xdr:colOff>9525</xdr:colOff>
      <xdr:row>29</xdr:row>
      <xdr:rowOff>7620</xdr:rowOff>
    </xdr:from>
    <xdr:to>
      <xdr:col>11</xdr:col>
      <xdr:colOff>297815</xdr:colOff>
      <xdr:row>61</xdr:row>
      <xdr:rowOff>122555</xdr:rowOff>
    </xdr:to>
    <xdr:pic>
      <xdr:nvPicPr>
        <xdr:cNvPr id="4" name="图片 3" descr="RVF23[97IXCL5%X95(@%94C"/>
        <xdr:cNvPicPr>
          <a:picLocks noChangeAspect="1"/>
        </xdr:cNvPicPr>
      </xdr:nvPicPr>
      <xdr:blipFill>
        <a:blip r:embed="rId2"/>
        <a:stretch>
          <a:fillRect/>
        </a:stretch>
      </xdr:blipFill>
      <xdr:spPr>
        <a:xfrm>
          <a:off x="847725" y="11200765"/>
          <a:ext cx="5609590" cy="4715510"/>
        </a:xfrm>
        <a:prstGeom prst="rect">
          <a:avLst/>
        </a:prstGeom>
      </xdr:spPr>
    </xdr:pic>
    <xdr:clientData/>
  </xdr:twoCellAnchor>
  <xdr:twoCellAnchor editAs="oneCell">
    <xdr:from>
      <xdr:col>15</xdr:col>
      <xdr:colOff>38100</xdr:colOff>
      <xdr:row>1</xdr:row>
      <xdr:rowOff>182880</xdr:rowOff>
    </xdr:from>
    <xdr:to>
      <xdr:col>32</xdr:col>
      <xdr:colOff>365760</xdr:colOff>
      <xdr:row>14</xdr:row>
      <xdr:rowOff>77470</xdr:rowOff>
    </xdr:to>
    <xdr:pic>
      <xdr:nvPicPr>
        <xdr:cNvPr id="5" name="图片 4" descr="金寨"/>
        <xdr:cNvPicPr>
          <a:picLocks noChangeAspect="1"/>
        </xdr:cNvPicPr>
      </xdr:nvPicPr>
      <xdr:blipFill>
        <a:blip r:embed="rId3"/>
        <a:stretch>
          <a:fillRect/>
        </a:stretch>
      </xdr:blipFill>
      <xdr:spPr>
        <a:xfrm>
          <a:off x="8670925" y="499745"/>
          <a:ext cx="10060940" cy="5368290"/>
        </a:xfrm>
        <a:prstGeom prst="rect">
          <a:avLst/>
        </a:prstGeom>
      </xdr:spPr>
    </xdr:pic>
    <xdr:clientData/>
  </xdr:twoCellAnchor>
  <xdr:twoCellAnchor editAs="oneCell">
    <xdr:from>
      <xdr:col>15</xdr:col>
      <xdr:colOff>581660</xdr:colOff>
      <xdr:row>15</xdr:row>
      <xdr:rowOff>36195</xdr:rowOff>
    </xdr:from>
    <xdr:to>
      <xdr:col>21</xdr:col>
      <xdr:colOff>175895</xdr:colOff>
      <xdr:row>16</xdr:row>
      <xdr:rowOff>200025</xdr:rowOff>
    </xdr:to>
    <xdr:pic>
      <xdr:nvPicPr>
        <xdr:cNvPr id="2" name="图片 1" descr="@2`Q3HB]]_`ZO4CL5U0GHY1"/>
        <xdr:cNvPicPr>
          <a:picLocks noChangeAspect="1"/>
        </xdr:cNvPicPr>
      </xdr:nvPicPr>
      <xdr:blipFill>
        <a:blip r:embed="rId4"/>
        <a:stretch>
          <a:fillRect/>
        </a:stretch>
      </xdr:blipFill>
      <xdr:spPr>
        <a:xfrm>
          <a:off x="9214485" y="6083935"/>
          <a:ext cx="3245485" cy="42100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236855</xdr:colOff>
      <xdr:row>8</xdr:row>
      <xdr:rowOff>0</xdr:rowOff>
    </xdr:from>
    <xdr:to>
      <xdr:col>11</xdr:col>
      <xdr:colOff>210820</xdr:colOff>
      <xdr:row>9</xdr:row>
      <xdr:rowOff>112395</xdr:rowOff>
    </xdr:to>
    <xdr:pic>
      <xdr:nvPicPr>
        <xdr:cNvPr id="2" name="图片 1" descr="R(XDS0X()96TWT7[O~SSEYK"/>
        <xdr:cNvPicPr>
          <a:picLocks noChangeAspect="1"/>
        </xdr:cNvPicPr>
      </xdr:nvPicPr>
      <xdr:blipFill>
        <a:blip r:embed="rId1"/>
        <a:stretch>
          <a:fillRect/>
        </a:stretch>
      </xdr:blipFill>
      <xdr:spPr>
        <a:xfrm>
          <a:off x="3486785" y="3822065"/>
          <a:ext cx="2883535" cy="645795"/>
        </a:xfrm>
        <a:prstGeom prst="rect">
          <a:avLst/>
        </a:prstGeom>
      </xdr:spPr>
    </xdr:pic>
    <xdr:clientData/>
  </xdr:twoCellAnchor>
  <xdr:twoCellAnchor editAs="oneCell">
    <xdr:from>
      <xdr:col>2</xdr:col>
      <xdr:colOff>9525</xdr:colOff>
      <xdr:row>29</xdr:row>
      <xdr:rowOff>7620</xdr:rowOff>
    </xdr:from>
    <xdr:to>
      <xdr:col>11</xdr:col>
      <xdr:colOff>297815</xdr:colOff>
      <xdr:row>61</xdr:row>
      <xdr:rowOff>122555</xdr:rowOff>
    </xdr:to>
    <xdr:pic>
      <xdr:nvPicPr>
        <xdr:cNvPr id="3" name="图片 2" descr="RVF23[97IXCL5%X95(@%94C"/>
        <xdr:cNvPicPr>
          <a:picLocks noChangeAspect="1"/>
        </xdr:cNvPicPr>
      </xdr:nvPicPr>
      <xdr:blipFill>
        <a:blip r:embed="rId2"/>
        <a:stretch>
          <a:fillRect/>
        </a:stretch>
      </xdr:blipFill>
      <xdr:spPr>
        <a:xfrm>
          <a:off x="847725" y="11200765"/>
          <a:ext cx="5609590" cy="4715510"/>
        </a:xfrm>
        <a:prstGeom prst="rect">
          <a:avLst/>
        </a:prstGeom>
      </xdr:spPr>
    </xdr:pic>
    <xdr:clientData/>
  </xdr:twoCellAnchor>
  <xdr:twoCellAnchor editAs="oneCell">
    <xdr:from>
      <xdr:col>8</xdr:col>
      <xdr:colOff>200660</xdr:colOff>
      <xdr:row>11</xdr:row>
      <xdr:rowOff>388620</xdr:rowOff>
    </xdr:from>
    <xdr:to>
      <xdr:col>13</xdr:col>
      <xdr:colOff>436880</xdr:colOff>
      <xdr:row>13</xdr:row>
      <xdr:rowOff>146050</xdr:rowOff>
    </xdr:to>
    <xdr:pic>
      <xdr:nvPicPr>
        <xdr:cNvPr id="5" name="图片 4" descr="@2`Q3HB]]_`ZO4CL5U0GHY1"/>
        <xdr:cNvPicPr>
          <a:picLocks noChangeAspect="1"/>
        </xdr:cNvPicPr>
      </xdr:nvPicPr>
      <xdr:blipFill>
        <a:blip r:embed="rId3"/>
        <a:stretch>
          <a:fillRect/>
        </a:stretch>
      </xdr:blipFill>
      <xdr:spPr>
        <a:xfrm>
          <a:off x="4451350" y="5258435"/>
          <a:ext cx="3245485" cy="421005"/>
        </a:xfrm>
        <a:prstGeom prst="rect">
          <a:avLst/>
        </a:prstGeom>
      </xdr:spPr>
    </xdr:pic>
    <xdr:clientData/>
  </xdr:twoCellAnchor>
  <xdr:twoCellAnchor editAs="oneCell">
    <xdr:from>
      <xdr:col>15</xdr:col>
      <xdr:colOff>628650</xdr:colOff>
      <xdr:row>0</xdr:row>
      <xdr:rowOff>635</xdr:rowOff>
    </xdr:from>
    <xdr:to>
      <xdr:col>30</xdr:col>
      <xdr:colOff>410845</xdr:colOff>
      <xdr:row>15</xdr:row>
      <xdr:rowOff>210820</xdr:rowOff>
    </xdr:to>
    <xdr:pic>
      <xdr:nvPicPr>
        <xdr:cNvPr id="6" name="图片 5"/>
        <xdr:cNvPicPr>
          <a:picLocks noChangeAspect="1"/>
        </xdr:cNvPicPr>
      </xdr:nvPicPr>
      <xdr:blipFill>
        <a:blip r:embed="rId4" r:link="rId5"/>
        <a:stretch>
          <a:fillRect/>
        </a:stretch>
      </xdr:blipFill>
      <xdr:spPr>
        <a:xfrm>
          <a:off x="9261475" y="635"/>
          <a:ext cx="8143875" cy="6257925"/>
        </a:xfrm>
        <a:prstGeom prst="rect">
          <a:avLst/>
        </a:prstGeom>
        <a:noFill/>
        <a:ln>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BJ36"/>
  <sheetViews>
    <sheetView workbookViewId="0">
      <selection activeCell="A1" sqref="$A1:$XFD1048576"/>
    </sheetView>
  </sheetViews>
  <sheetFormatPr defaultColWidth="9" defaultRowHeight="11.25"/>
  <cols>
    <col min="1" max="1" width="4.25" style="1" customWidth="1"/>
    <col min="2" max="2" width="6.75" style="6" customWidth="1"/>
    <col min="3" max="3" width="3.63333333333333" style="1" customWidth="1"/>
    <col min="4" max="4" width="10.5" style="7" customWidth="1"/>
    <col min="5" max="5" width="6.88333333333333" style="6" customWidth="1"/>
    <col min="6" max="6" width="10.6333333333333" style="7" customWidth="1"/>
    <col min="7" max="7" width="4.25" style="1" customWidth="1"/>
    <col min="8" max="8" width="8.88333333333333" style="7" customWidth="1"/>
    <col min="9" max="9" width="9.38333333333333" style="1" customWidth="1"/>
    <col min="10" max="10" width="7.66666666666667" style="7" customWidth="1"/>
    <col min="11" max="11" width="8" style="1" customWidth="1"/>
    <col min="12" max="12" width="7.88333333333333" style="8" customWidth="1"/>
    <col min="13" max="13" width="6.55833333333333" style="8" customWidth="1"/>
    <col min="14" max="14" width="7.88333333333333" style="1" customWidth="1"/>
    <col min="15" max="15" width="10.1333333333333" style="7" customWidth="1"/>
    <col min="16" max="16" width="9.38333333333333" style="7" customWidth="1"/>
    <col min="17" max="18" width="4.38333333333333" style="5" customWidth="1"/>
    <col min="19" max="19" width="13.25" style="5" customWidth="1"/>
    <col min="20" max="20" width="5.88333333333333" style="5" customWidth="1"/>
    <col min="21" max="21" width="10.6333333333333" style="5" customWidth="1"/>
    <col min="22" max="22" width="5.75" style="5" customWidth="1"/>
    <col min="23" max="23" width="5.63333333333333" style="5" customWidth="1"/>
    <col min="24" max="24" width="5.13333333333333" style="5" customWidth="1"/>
    <col min="25" max="25" width="5.88333333333333" style="5" customWidth="1"/>
    <col min="26" max="27" width="10.6333333333333" style="5" customWidth="1"/>
    <col min="28" max="28" width="5.63333333333333" style="5" customWidth="1"/>
    <col min="29" max="29" width="5.38333333333333" style="5" customWidth="1"/>
    <col min="30" max="30" width="7.13333333333333" style="5" customWidth="1"/>
    <col min="31" max="16384" width="9" style="1"/>
  </cols>
  <sheetData>
    <row r="1" ht="24.95" customHeight="1" spans="1:62">
      <c r="A1" s="9" t="s">
        <v>0</v>
      </c>
      <c r="B1" s="9"/>
      <c r="C1" s="9"/>
      <c r="D1" s="9"/>
      <c r="E1" s="9"/>
      <c r="F1" s="9"/>
      <c r="G1" s="9"/>
      <c r="H1" s="9"/>
      <c r="I1" s="9"/>
      <c r="J1" s="9"/>
      <c r="K1" s="9"/>
      <c r="L1" s="9"/>
      <c r="M1" s="9"/>
      <c r="N1" s="9"/>
      <c r="O1" s="9"/>
      <c r="P1" s="56"/>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row>
    <row r="2" ht="33" customHeight="1" spans="1:62">
      <c r="A2" s="10" t="s">
        <v>1</v>
      </c>
      <c r="B2" s="10"/>
      <c r="C2" s="11" t="s">
        <v>2</v>
      </c>
      <c r="D2" s="11"/>
      <c r="E2" s="11"/>
      <c r="F2" s="11"/>
      <c r="G2" s="11"/>
      <c r="H2" s="11"/>
      <c r="I2" s="11"/>
      <c r="J2" s="11"/>
      <c r="K2" s="11"/>
      <c r="L2" s="57" t="s">
        <v>3</v>
      </c>
      <c r="M2" s="58">
        <v>9218</v>
      </c>
      <c r="N2" s="59" t="s">
        <v>4</v>
      </c>
      <c r="O2" s="59" t="s">
        <v>5</v>
      </c>
      <c r="P2" s="60"/>
      <c r="Q2" s="78"/>
      <c r="R2" s="78"/>
      <c r="S2" s="78">
        <v>18160885555</v>
      </c>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row>
    <row r="3" ht="36" customHeight="1" spans="1:62">
      <c r="A3" s="10" t="s">
        <v>6</v>
      </c>
      <c r="B3" s="10"/>
      <c r="C3" s="12">
        <v>2285914.85</v>
      </c>
      <c r="D3" s="12"/>
      <c r="E3" s="12" t="s">
        <v>7</v>
      </c>
      <c r="F3" s="13" t="s">
        <v>8</v>
      </c>
      <c r="G3" s="13"/>
      <c r="H3" s="14" t="s">
        <v>9</v>
      </c>
      <c r="I3" s="61" t="s">
        <v>10</v>
      </c>
      <c r="J3" s="62"/>
      <c r="K3" s="62"/>
      <c r="L3" s="62"/>
      <c r="M3" s="63" t="s">
        <v>11</v>
      </c>
      <c r="N3" s="10" t="s">
        <v>12</v>
      </c>
      <c r="O3" s="64" t="s">
        <v>13</v>
      </c>
      <c r="P3" s="65"/>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row>
    <row r="4" ht="30" customHeight="1" spans="1:16">
      <c r="A4" s="10" t="s">
        <v>14</v>
      </c>
      <c r="B4" s="10"/>
      <c r="C4" s="101"/>
      <c r="D4" s="101"/>
      <c r="E4" s="12" t="s">
        <v>15</v>
      </c>
      <c r="F4" s="13"/>
      <c r="G4" s="13"/>
      <c r="H4" s="15"/>
      <c r="I4" s="66"/>
      <c r="J4" s="67"/>
      <c r="K4" s="67"/>
      <c r="L4" s="67"/>
      <c r="M4" s="63" t="s">
        <v>16</v>
      </c>
      <c r="N4" s="12" t="s">
        <v>17</v>
      </c>
      <c r="O4" s="68" t="s">
        <v>18</v>
      </c>
      <c r="P4" s="69"/>
    </row>
    <row r="5" ht="27.95" customHeight="1" spans="1:19">
      <c r="A5" s="10" t="s">
        <v>19</v>
      </c>
      <c r="B5" s="10" t="s">
        <v>20</v>
      </c>
      <c r="C5" s="10"/>
      <c r="D5" s="10"/>
      <c r="E5" s="10" t="s">
        <v>21</v>
      </c>
      <c r="F5" s="10"/>
      <c r="G5" s="10" t="s">
        <v>22</v>
      </c>
      <c r="H5" s="10"/>
      <c r="I5" s="10" t="s">
        <v>23</v>
      </c>
      <c r="J5" s="10" t="s">
        <v>24</v>
      </c>
      <c r="K5" s="10"/>
      <c r="L5" s="10" t="s">
        <v>25</v>
      </c>
      <c r="M5" s="10"/>
      <c r="N5" s="12" t="s">
        <v>26</v>
      </c>
      <c r="O5" s="12"/>
      <c r="P5" s="70"/>
      <c r="S5"/>
    </row>
    <row r="6" ht="27.95" customHeight="1" spans="1:19">
      <c r="A6" s="10"/>
      <c r="B6" s="16" t="s">
        <v>27</v>
      </c>
      <c r="C6" s="10" t="s">
        <v>28</v>
      </c>
      <c r="D6" s="12" t="s">
        <v>29</v>
      </c>
      <c r="E6" s="16" t="s">
        <v>27</v>
      </c>
      <c r="F6" s="12" t="s">
        <v>29</v>
      </c>
      <c r="G6" s="10" t="s">
        <v>30</v>
      </c>
      <c r="H6" s="12" t="s">
        <v>29</v>
      </c>
      <c r="I6" s="59" t="s">
        <v>29</v>
      </c>
      <c r="J6" s="12" t="s">
        <v>29</v>
      </c>
      <c r="K6" s="10" t="s">
        <v>31</v>
      </c>
      <c r="L6" s="10" t="s">
        <v>29</v>
      </c>
      <c r="M6" s="10" t="s">
        <v>31</v>
      </c>
      <c r="N6" s="12" t="s">
        <v>32</v>
      </c>
      <c r="O6" s="12" t="s">
        <v>29</v>
      </c>
      <c r="P6" s="70"/>
      <c r="S6"/>
    </row>
    <row r="7" s="2" customFormat="1" ht="101" customHeight="1" spans="1:30">
      <c r="A7" s="34">
        <v>1</v>
      </c>
      <c r="B7" s="35" t="s">
        <v>33</v>
      </c>
      <c r="C7" s="36" t="s">
        <v>34</v>
      </c>
      <c r="D7" s="37">
        <v>1315319.25</v>
      </c>
      <c r="E7" s="102" t="s">
        <v>35</v>
      </c>
      <c r="F7" s="37">
        <v>1315319.25</v>
      </c>
      <c r="G7" s="103">
        <v>0.05</v>
      </c>
      <c r="H7" s="92">
        <f>ROUNDUP(D7*G7,0)</f>
        <v>65766</v>
      </c>
      <c r="I7" s="92">
        <v>26023</v>
      </c>
      <c r="J7" s="37">
        <f>1500*40/30+500</f>
        <v>2500</v>
      </c>
      <c r="K7" s="113" t="s">
        <v>36</v>
      </c>
      <c r="L7" s="114"/>
      <c r="M7" s="115"/>
      <c r="N7" s="91" t="s">
        <v>37</v>
      </c>
      <c r="O7" s="37">
        <v>350000</v>
      </c>
      <c r="P7" s="75"/>
      <c r="Q7" s="78"/>
      <c r="R7" s="78"/>
      <c r="S7" s="75"/>
      <c r="T7" s="78"/>
      <c r="U7" s="78"/>
      <c r="V7" s="78"/>
      <c r="W7" s="78"/>
      <c r="X7" s="78"/>
      <c r="Y7" s="78"/>
      <c r="Z7" s="78"/>
      <c r="AA7" s="78"/>
      <c r="AB7" s="78"/>
      <c r="AC7" s="78"/>
      <c r="AD7" s="78"/>
    </row>
    <row r="8" s="3" customFormat="1" ht="20.1" customHeight="1" spans="1:29">
      <c r="A8" s="104"/>
      <c r="B8" s="105"/>
      <c r="C8" s="106"/>
      <c r="D8" s="107"/>
      <c r="E8" s="108"/>
      <c r="F8" s="107"/>
      <c r="G8" s="109"/>
      <c r="H8" s="110"/>
      <c r="I8" s="110"/>
      <c r="J8" s="116"/>
      <c r="K8" s="117"/>
      <c r="L8" s="118"/>
      <c r="M8" s="119"/>
      <c r="N8" s="91" t="s">
        <v>38</v>
      </c>
      <c r="O8" s="37">
        <v>580436</v>
      </c>
      <c r="P8" s="77"/>
      <c r="Q8" s="77"/>
      <c r="R8" s="96"/>
      <c r="S8" s="77"/>
      <c r="T8" s="77"/>
      <c r="U8" s="77"/>
      <c r="V8" s="77"/>
      <c r="W8" s="77"/>
      <c r="X8" s="77"/>
      <c r="Y8" s="77"/>
      <c r="Z8" s="77"/>
      <c r="AA8" s="77"/>
      <c r="AB8" s="77"/>
      <c r="AC8" s="77"/>
    </row>
    <row r="9" s="4" customFormat="1" ht="42" customHeight="1" spans="1:29">
      <c r="A9" s="111"/>
      <c r="B9" s="112"/>
      <c r="C9" s="36"/>
      <c r="D9" s="38"/>
      <c r="E9" s="35"/>
      <c r="F9" s="38"/>
      <c r="G9" s="39"/>
      <c r="H9" s="38"/>
      <c r="I9" s="38"/>
      <c r="J9" s="38"/>
      <c r="K9" s="91"/>
      <c r="L9" s="120"/>
      <c r="M9" s="121"/>
      <c r="N9" s="91" t="s">
        <v>39</v>
      </c>
      <c r="O9" s="85">
        <v>212555</v>
      </c>
      <c r="P9" s="78"/>
      <c r="Q9" s="78"/>
      <c r="R9" s="97"/>
      <c r="S9" s="78"/>
      <c r="T9" s="78"/>
      <c r="U9" s="78"/>
      <c r="V9" s="78"/>
      <c r="W9" s="78"/>
      <c r="X9" s="78"/>
      <c r="Y9" s="78"/>
      <c r="Z9" s="78"/>
      <c r="AA9" s="78"/>
      <c r="AB9" s="78"/>
      <c r="AC9" s="78"/>
    </row>
    <row r="10" s="2" customFormat="1" ht="20.25" customHeight="1" spans="1:29">
      <c r="A10" s="34"/>
      <c r="B10" s="35"/>
      <c r="C10" s="36"/>
      <c r="D10" s="37"/>
      <c r="E10" s="35"/>
      <c r="F10" s="38"/>
      <c r="G10" s="39"/>
      <c r="H10" s="40"/>
      <c r="I10" s="82"/>
      <c r="J10" s="83"/>
      <c r="K10" s="37"/>
      <c r="L10" s="84"/>
      <c r="M10" s="37"/>
      <c r="N10" s="34" t="s">
        <v>40</v>
      </c>
      <c r="O10" s="85">
        <f>D7-H7-I7-J7-O7-O8-O9</f>
        <v>78039.25</v>
      </c>
      <c r="P10" s="78"/>
      <c r="Q10" s="78"/>
      <c r="R10" s="97"/>
      <c r="S10" s="78"/>
      <c r="T10" s="78"/>
      <c r="U10" s="78"/>
      <c r="V10" s="78"/>
      <c r="W10" s="78"/>
      <c r="X10" s="78"/>
      <c r="Y10" s="78"/>
      <c r="Z10" s="78"/>
      <c r="AA10" s="78"/>
      <c r="AB10" s="78"/>
      <c r="AC10" s="78"/>
    </row>
    <row r="11" s="2" customFormat="1" ht="20.25" customHeight="1" spans="1:29">
      <c r="A11" s="34"/>
      <c r="B11" s="35"/>
      <c r="C11" s="36"/>
      <c r="D11" s="37"/>
      <c r="E11" s="35"/>
      <c r="F11" s="38"/>
      <c r="G11" s="39"/>
      <c r="H11" s="40"/>
      <c r="I11" s="82"/>
      <c r="J11" s="83"/>
      <c r="K11" s="37"/>
      <c r="L11" s="84"/>
      <c r="M11" s="37"/>
      <c r="N11" s="34"/>
      <c r="O11" s="85"/>
      <c r="P11" s="78"/>
      <c r="Q11" s="78"/>
      <c r="R11" s="97"/>
      <c r="S11" s="98"/>
      <c r="T11" s="78"/>
      <c r="U11" s="78"/>
      <c r="V11" s="78"/>
      <c r="W11" s="78"/>
      <c r="X11" s="78"/>
      <c r="Y11" s="78"/>
      <c r="Z11" s="78"/>
      <c r="AA11" s="78"/>
      <c r="AB11" s="78"/>
      <c r="AC11" s="78"/>
    </row>
    <row r="12" s="2" customFormat="1" ht="20.25" customHeight="1" spans="1:29">
      <c r="A12" s="34"/>
      <c r="B12" s="35"/>
      <c r="C12" s="36"/>
      <c r="D12" s="37"/>
      <c r="E12" s="35"/>
      <c r="F12" s="38"/>
      <c r="G12" s="39"/>
      <c r="H12" s="40"/>
      <c r="I12" s="82"/>
      <c r="J12" s="83"/>
      <c r="K12" s="37"/>
      <c r="L12" s="84"/>
      <c r="M12" s="37"/>
      <c r="N12" s="34"/>
      <c r="O12" s="85"/>
      <c r="P12" s="78"/>
      <c r="Q12" s="78"/>
      <c r="R12" s="97"/>
      <c r="S12" s="98"/>
      <c r="T12" s="78"/>
      <c r="U12" s="78"/>
      <c r="V12" s="78"/>
      <c r="W12" s="78"/>
      <c r="X12" s="78"/>
      <c r="Y12" s="78"/>
      <c r="Z12" s="78"/>
      <c r="AA12" s="78"/>
      <c r="AB12" s="78"/>
      <c r="AC12" s="78"/>
    </row>
    <row r="13" s="2" customFormat="1" ht="20.25" customHeight="1" spans="1:29">
      <c r="A13" s="34"/>
      <c r="B13" s="35"/>
      <c r="C13" s="36"/>
      <c r="D13" s="37"/>
      <c r="E13" s="35"/>
      <c r="F13" s="38"/>
      <c r="G13" s="39"/>
      <c r="H13" s="40"/>
      <c r="I13" s="82"/>
      <c r="J13" s="83"/>
      <c r="K13" s="37"/>
      <c r="L13" s="84"/>
      <c r="M13" s="37"/>
      <c r="N13" s="34"/>
      <c r="O13" s="85"/>
      <c r="P13" s="78"/>
      <c r="Q13" s="78"/>
      <c r="R13" s="97"/>
      <c r="S13" s="98"/>
      <c r="T13" s="78"/>
      <c r="U13" s="78"/>
      <c r="V13" s="78"/>
      <c r="W13" s="78"/>
      <c r="X13" s="78"/>
      <c r="Y13" s="78"/>
      <c r="Z13" s="78"/>
      <c r="AA13" s="78"/>
      <c r="AB13" s="78"/>
      <c r="AC13" s="78"/>
    </row>
    <row r="14" s="2" customFormat="1" ht="20.25" customHeight="1" spans="1:29">
      <c r="A14" s="34"/>
      <c r="B14" s="35"/>
      <c r="C14" s="36"/>
      <c r="D14" s="37"/>
      <c r="E14" s="35"/>
      <c r="F14" s="38"/>
      <c r="G14" s="39"/>
      <c r="H14" s="40"/>
      <c r="I14" s="82"/>
      <c r="J14" s="83"/>
      <c r="K14" s="37"/>
      <c r="L14" s="84"/>
      <c r="M14" s="37"/>
      <c r="N14" s="34"/>
      <c r="O14" s="85"/>
      <c r="P14" s="78"/>
      <c r="Q14" s="78"/>
      <c r="R14" s="97"/>
      <c r="S14" s="98"/>
      <c r="T14" s="78"/>
      <c r="U14" s="78"/>
      <c r="V14" s="78"/>
      <c r="W14" s="78"/>
      <c r="X14" s="78"/>
      <c r="Y14" s="78"/>
      <c r="Z14" s="78"/>
      <c r="AA14" s="78"/>
      <c r="AB14" s="78"/>
      <c r="AC14" s="78"/>
    </row>
    <row r="15" s="2" customFormat="1" ht="20.25" customHeight="1" spans="1:29">
      <c r="A15" s="34"/>
      <c r="B15" s="35"/>
      <c r="C15" s="36"/>
      <c r="D15" s="37"/>
      <c r="E15" s="35"/>
      <c r="F15" s="38"/>
      <c r="G15" s="39"/>
      <c r="H15" s="40"/>
      <c r="I15" s="82"/>
      <c r="J15" s="83"/>
      <c r="K15" s="37"/>
      <c r="L15" s="84"/>
      <c r="M15" s="37"/>
      <c r="N15" s="34"/>
      <c r="O15" s="85"/>
      <c r="P15" s="78"/>
      <c r="Q15" s="78"/>
      <c r="R15" s="97"/>
      <c r="S15" s="98"/>
      <c r="T15" s="78"/>
      <c r="U15" s="78"/>
      <c r="V15" s="78"/>
      <c r="W15" s="78"/>
      <c r="X15" s="78"/>
      <c r="Y15" s="78"/>
      <c r="Z15" s="78"/>
      <c r="AA15" s="78"/>
      <c r="AB15" s="78"/>
      <c r="AC15" s="78"/>
    </row>
    <row r="16" s="2" customFormat="1" ht="20.25" customHeight="1" spans="1:29">
      <c r="A16" s="34"/>
      <c r="B16" s="35"/>
      <c r="C16" s="36"/>
      <c r="D16" s="37"/>
      <c r="E16" s="35"/>
      <c r="F16" s="38"/>
      <c r="G16" s="39"/>
      <c r="H16" s="40"/>
      <c r="I16" s="82"/>
      <c r="J16" s="83"/>
      <c r="K16" s="37"/>
      <c r="L16" s="84"/>
      <c r="M16" s="37"/>
      <c r="N16" s="34"/>
      <c r="O16" s="85"/>
      <c r="P16" s="78"/>
      <c r="Q16" s="78"/>
      <c r="R16" s="97"/>
      <c r="S16" s="98"/>
      <c r="T16" s="78"/>
      <c r="U16" s="78"/>
      <c r="V16" s="78"/>
      <c r="W16" s="78"/>
      <c r="X16" s="78"/>
      <c r="Y16" s="78"/>
      <c r="Z16" s="78"/>
      <c r="AA16" s="78"/>
      <c r="AB16" s="78"/>
      <c r="AC16" s="78"/>
    </row>
    <row r="17" s="2" customFormat="1" ht="20.25" customHeight="1" spans="1:29">
      <c r="A17" s="34"/>
      <c r="B17" s="35"/>
      <c r="C17" s="36"/>
      <c r="D17" s="37"/>
      <c r="E17" s="35"/>
      <c r="F17" s="38"/>
      <c r="G17" s="39"/>
      <c r="H17" s="40"/>
      <c r="I17" s="82"/>
      <c r="J17" s="83"/>
      <c r="K17" s="37"/>
      <c r="L17" s="84"/>
      <c r="M17" s="37"/>
      <c r="N17" s="34"/>
      <c r="O17" s="85"/>
      <c r="P17" s="78"/>
      <c r="Q17" s="78"/>
      <c r="R17" s="97"/>
      <c r="S17" s="98"/>
      <c r="T17" s="78"/>
      <c r="U17" s="78"/>
      <c r="V17" s="78"/>
      <c r="W17" s="78"/>
      <c r="X17" s="78"/>
      <c r="Y17" s="78"/>
      <c r="Z17" s="78"/>
      <c r="AA17" s="78"/>
      <c r="AB17" s="78"/>
      <c r="AC17" s="78"/>
    </row>
    <row r="18" s="2" customFormat="1" ht="20.25" customHeight="1" spans="1:29">
      <c r="A18" s="34"/>
      <c r="B18" s="35"/>
      <c r="C18" s="36"/>
      <c r="D18" s="37"/>
      <c r="E18" s="35"/>
      <c r="F18" s="38"/>
      <c r="G18" s="39"/>
      <c r="H18" s="40"/>
      <c r="I18" s="82"/>
      <c r="J18" s="83"/>
      <c r="K18" s="37"/>
      <c r="L18" s="84"/>
      <c r="M18" s="37"/>
      <c r="N18" s="34"/>
      <c r="O18" s="85"/>
      <c r="P18" s="78"/>
      <c r="Q18" s="78"/>
      <c r="R18" s="97"/>
      <c r="S18" s="98"/>
      <c r="T18" s="78"/>
      <c r="U18" s="78"/>
      <c r="V18" s="78"/>
      <c r="W18" s="78"/>
      <c r="X18" s="78"/>
      <c r="Y18" s="78"/>
      <c r="Z18" s="78"/>
      <c r="AA18" s="78"/>
      <c r="AB18" s="78"/>
      <c r="AC18" s="78"/>
    </row>
    <row r="19" s="5" customFormat="1" ht="20.25" customHeight="1" spans="1:19">
      <c r="A19" s="42"/>
      <c r="B19" s="43"/>
      <c r="C19" s="26"/>
      <c r="D19" s="27"/>
      <c r="E19" s="44"/>
      <c r="F19" s="45"/>
      <c r="G19" s="46"/>
      <c r="H19" s="23"/>
      <c r="I19" s="23"/>
      <c r="J19" s="20"/>
      <c r="K19" s="74"/>
      <c r="L19" s="59"/>
      <c r="M19" s="12"/>
      <c r="N19" s="91"/>
      <c r="O19" s="92"/>
      <c r="P19" s="70"/>
      <c r="S19"/>
    </row>
    <row r="20" s="5" customFormat="1" ht="30" customHeight="1" spans="1:19">
      <c r="A20" s="10" t="s">
        <v>41</v>
      </c>
      <c r="B20" s="10"/>
      <c r="C20" s="47" t="s">
        <v>42</v>
      </c>
      <c r="D20" s="48">
        <f>SUM(D7:D19)</f>
        <v>1315319.25</v>
      </c>
      <c r="E20" s="47" t="s">
        <v>42</v>
      </c>
      <c r="F20" s="49">
        <f>SUM(F7:F19)</f>
        <v>1315319.25</v>
      </c>
      <c r="G20" s="47" t="s">
        <v>42</v>
      </c>
      <c r="H20" s="49">
        <f>SUM(H7:H19)</f>
        <v>65766</v>
      </c>
      <c r="I20" s="49">
        <f>SUM(I7:I19)</f>
        <v>26023</v>
      </c>
      <c r="J20" s="49">
        <f>SUM(J7:J19)</f>
        <v>2500</v>
      </c>
      <c r="K20" s="47" t="s">
        <v>42</v>
      </c>
      <c r="L20" s="93">
        <f>SUM(L7:L19)</f>
        <v>0</v>
      </c>
      <c r="M20" s="94" t="s">
        <v>42</v>
      </c>
      <c r="N20" s="47" t="s">
        <v>42</v>
      </c>
      <c r="O20" s="49">
        <f>SUM(O7:O19)</f>
        <v>1221030.25</v>
      </c>
      <c r="P20" s="70"/>
      <c r="S20"/>
    </row>
    <row r="21" s="5" customFormat="1" ht="30" customHeight="1" spans="1:16">
      <c r="A21" s="10" t="s">
        <v>43</v>
      </c>
      <c r="B21" s="10"/>
      <c r="C21" s="10" t="s">
        <v>44</v>
      </c>
      <c r="D21" s="10"/>
      <c r="E21" s="50">
        <f>O20</f>
        <v>1221030.25</v>
      </c>
      <c r="F21" s="50"/>
      <c r="G21" s="50"/>
      <c r="H21" s="50"/>
      <c r="I21" s="10" t="s">
        <v>45</v>
      </c>
      <c r="J21" s="10"/>
      <c r="K21" s="10" t="s">
        <v>46</v>
      </c>
      <c r="L21" s="50">
        <f>O9+O10</f>
        <v>290594.25</v>
      </c>
      <c r="M21" s="50"/>
      <c r="N21" s="50"/>
      <c r="O21" s="50"/>
      <c r="P21" s="70"/>
    </row>
    <row r="22" s="5" customFormat="1" ht="30" customHeight="1" spans="1:16">
      <c r="A22" s="10"/>
      <c r="B22" s="10"/>
      <c r="C22" s="10" t="s">
        <v>47</v>
      </c>
      <c r="D22" s="10"/>
      <c r="E22" s="51">
        <f>O7+O8</f>
        <v>930436</v>
      </c>
      <c r="F22" s="51"/>
      <c r="G22" s="51"/>
      <c r="H22" s="51"/>
      <c r="I22" s="10"/>
      <c r="J22" s="10"/>
      <c r="K22" s="10" t="s">
        <v>48</v>
      </c>
      <c r="L22" s="94" t="str">
        <f>SUBSTITUTE(SUBSTITUTE(TEXT(INT(L21),"[DBNum2][$-804]G/通用格式元"&amp;IF(INT(L21)=L21,"整",""))&amp;TEXT(MID(L21,FIND(".",L21&amp;".0")+1,1),"[DBNum2][$-804]G/通用格式角")&amp;TEXT(MID(L21,FIND(".",L21&amp;".0")+2,1),"[DBNum2][$-804]G/通用格式分"),"零角","零"),"零分","")</f>
        <v>贰拾玖万零伍佰玖拾肆元贰角伍分</v>
      </c>
      <c r="M22" s="94"/>
      <c r="N22" s="94"/>
      <c r="O22" s="94"/>
      <c r="P22" s="70"/>
    </row>
    <row r="23" s="5" customFormat="1" ht="50.1" customHeight="1" spans="1:16">
      <c r="A23" s="10" t="s">
        <v>49</v>
      </c>
      <c r="B23" s="10"/>
      <c r="C23" s="52" t="s">
        <v>50</v>
      </c>
      <c r="D23" s="53"/>
      <c r="E23" s="53"/>
      <c r="F23" s="53"/>
      <c r="G23" s="53"/>
      <c r="H23" s="54"/>
      <c r="I23" s="10" t="s">
        <v>51</v>
      </c>
      <c r="J23" s="10"/>
      <c r="K23" s="10" t="s">
        <v>52</v>
      </c>
      <c r="L23" s="10"/>
      <c r="M23" s="10"/>
      <c r="N23" s="10"/>
      <c r="O23" s="10"/>
      <c r="P23" s="70"/>
    </row>
    <row r="24" s="5" customFormat="1" ht="50.1" customHeight="1" spans="1:16">
      <c r="A24" s="10" t="s">
        <v>53</v>
      </c>
      <c r="B24" s="10"/>
      <c r="C24" s="17"/>
      <c r="D24" s="17"/>
      <c r="E24" s="17"/>
      <c r="F24" s="17"/>
      <c r="G24" s="17"/>
      <c r="H24" s="17"/>
      <c r="I24" s="10" t="s">
        <v>54</v>
      </c>
      <c r="J24" s="10"/>
      <c r="K24" s="17"/>
      <c r="L24" s="17"/>
      <c r="M24" s="17"/>
      <c r="N24" s="17"/>
      <c r="O24" s="17"/>
      <c r="P24" s="70"/>
    </row>
    <row r="25" s="5" customFormat="1" ht="50.1" customHeight="1" spans="1:16">
      <c r="A25" s="10" t="s">
        <v>55</v>
      </c>
      <c r="B25" s="10"/>
      <c r="C25" s="55"/>
      <c r="D25" s="55"/>
      <c r="E25" s="55"/>
      <c r="F25" s="55"/>
      <c r="G25" s="55"/>
      <c r="H25" s="55"/>
      <c r="I25" s="10" t="s">
        <v>56</v>
      </c>
      <c r="J25" s="10"/>
      <c r="K25" s="55"/>
      <c r="L25" s="55"/>
      <c r="M25" s="55"/>
      <c r="N25" s="55"/>
      <c r="O25" s="55"/>
      <c r="P25" s="70"/>
    </row>
    <row r="26" s="5" customFormat="1" ht="50.1" customHeight="1" spans="1:16">
      <c r="A26" s="10" t="s">
        <v>57</v>
      </c>
      <c r="B26" s="10"/>
      <c r="C26" s="55"/>
      <c r="D26" s="55"/>
      <c r="E26" s="55"/>
      <c r="F26" s="55"/>
      <c r="G26" s="55"/>
      <c r="H26" s="55"/>
      <c r="I26" s="10" t="s">
        <v>58</v>
      </c>
      <c r="J26" s="10"/>
      <c r="K26" s="55"/>
      <c r="L26" s="55"/>
      <c r="M26" s="55"/>
      <c r="N26" s="55"/>
      <c r="O26" s="55"/>
      <c r="P26" s="70"/>
    </row>
    <row r="27" s="5" customFormat="1" spans="1:16">
      <c r="A27" s="1"/>
      <c r="B27" s="6"/>
      <c r="C27" s="1"/>
      <c r="D27" s="7"/>
      <c r="E27" s="6"/>
      <c r="F27" s="7"/>
      <c r="G27" s="1"/>
      <c r="H27" s="7"/>
      <c r="I27" s="1"/>
      <c r="J27" s="7"/>
      <c r="K27" s="1"/>
      <c r="L27" s="8"/>
      <c r="M27" s="8"/>
      <c r="N27" s="1"/>
      <c r="O27" s="7"/>
      <c r="P27" s="70"/>
    </row>
    <row r="28" s="5" customFormat="1" spans="1:16">
      <c r="A28" s="1"/>
      <c r="B28" s="6"/>
      <c r="C28" s="1"/>
      <c r="D28" s="7"/>
      <c r="E28" s="6"/>
      <c r="F28" s="7"/>
      <c r="G28" s="1"/>
      <c r="H28" s="7"/>
      <c r="I28" s="1"/>
      <c r="J28" s="7"/>
      <c r="K28" s="1"/>
      <c r="L28" s="8"/>
      <c r="M28" s="8"/>
      <c r="N28" s="1"/>
      <c r="O28" s="7"/>
      <c r="P28" s="70"/>
    </row>
    <row r="29" s="5" customFormat="1" spans="1:16">
      <c r="A29" s="1"/>
      <c r="B29" s="6"/>
      <c r="C29" s="1"/>
      <c r="D29" s="7"/>
      <c r="E29" s="6"/>
      <c r="F29" s="7"/>
      <c r="G29" s="1"/>
      <c r="H29" s="7"/>
      <c r="I29" s="1"/>
      <c r="J29" s="7"/>
      <c r="K29" s="1"/>
      <c r="L29" s="8"/>
      <c r="M29" s="8"/>
      <c r="N29" s="1"/>
      <c r="O29" s="7"/>
      <c r="P29" s="70"/>
    </row>
    <row r="30" s="5" customFormat="1" spans="1:16">
      <c r="A30" s="1"/>
      <c r="B30" s="6"/>
      <c r="C30" s="1"/>
      <c r="D30" s="7"/>
      <c r="E30" s="6"/>
      <c r="F30" s="7"/>
      <c r="G30" s="1"/>
      <c r="H30" s="7"/>
      <c r="I30" s="1"/>
      <c r="J30" s="7"/>
      <c r="K30" s="1"/>
      <c r="L30" s="8"/>
      <c r="M30" s="8"/>
      <c r="N30" s="1"/>
      <c r="O30" s="7"/>
      <c r="P30" s="70"/>
    </row>
    <row r="31" s="5" customFormat="1" spans="1:16">
      <c r="A31" s="1"/>
      <c r="B31" s="6"/>
      <c r="C31" s="1"/>
      <c r="D31" s="7"/>
      <c r="E31" s="6"/>
      <c r="F31" s="7"/>
      <c r="G31" s="1"/>
      <c r="H31" s="7"/>
      <c r="I31" s="1"/>
      <c r="J31" s="7"/>
      <c r="K31" s="1"/>
      <c r="L31" s="8"/>
      <c r="M31" s="8"/>
      <c r="N31" s="1"/>
      <c r="O31" s="7"/>
      <c r="P31" s="70"/>
    </row>
    <row r="32" s="5" customFormat="1" ht="13.5" spans="1:16">
      <c r="A32" s="1"/>
      <c r="B32"/>
      <c r="C32" s="1"/>
      <c r="D32" s="7"/>
      <c r="E32" s="6"/>
      <c r="F32" s="7"/>
      <c r="G32" s="1"/>
      <c r="H32" s="7"/>
      <c r="I32" s="1"/>
      <c r="J32" s="7"/>
      <c r="K32" s="1"/>
      <c r="L32" s="8"/>
      <c r="M32" s="8"/>
      <c r="N32" s="1"/>
      <c r="O32" s="7"/>
      <c r="P32" s="70"/>
    </row>
    <row r="33" s="5" customFormat="1" spans="1:16">
      <c r="A33" s="1"/>
      <c r="B33" s="6"/>
      <c r="C33" s="1"/>
      <c r="D33" s="7"/>
      <c r="E33" s="6"/>
      <c r="F33" s="7"/>
      <c r="G33" s="1"/>
      <c r="H33" s="7"/>
      <c r="I33" s="1"/>
      <c r="J33" s="7"/>
      <c r="K33" s="1"/>
      <c r="L33" s="8"/>
      <c r="M33" s="8"/>
      <c r="N33" s="1"/>
      <c r="O33" s="7"/>
      <c r="P33" s="70"/>
    </row>
    <row r="34" s="5" customFormat="1" spans="1:16">
      <c r="A34" s="1"/>
      <c r="B34" s="6"/>
      <c r="C34" s="1"/>
      <c r="D34" s="7"/>
      <c r="E34" s="6"/>
      <c r="F34" s="7"/>
      <c r="G34" s="1"/>
      <c r="H34" s="7"/>
      <c r="I34" s="1"/>
      <c r="J34" s="7"/>
      <c r="K34" s="1"/>
      <c r="L34" s="8"/>
      <c r="M34" s="8"/>
      <c r="N34" s="1"/>
      <c r="O34" s="7"/>
      <c r="P34" s="70"/>
    </row>
    <row r="35" s="5" customFormat="1" spans="1:16">
      <c r="A35" s="1"/>
      <c r="B35" s="6"/>
      <c r="C35" s="1"/>
      <c r="D35" s="7"/>
      <c r="E35" s="6"/>
      <c r="F35" s="7"/>
      <c r="G35" s="1"/>
      <c r="H35" s="7"/>
      <c r="I35" s="1"/>
      <c r="J35" s="7"/>
      <c r="K35" s="1"/>
      <c r="L35" s="8"/>
      <c r="M35" s="8"/>
      <c r="N35" s="1"/>
      <c r="O35" s="7"/>
      <c r="P35" s="70"/>
    </row>
    <row r="36" s="5" customFormat="1" spans="1:16">
      <c r="A36" s="1"/>
      <c r="B36" s="6"/>
      <c r="C36" s="1"/>
      <c r="D36" s="7"/>
      <c r="E36" s="6"/>
      <c r="F36" s="7"/>
      <c r="G36" s="1"/>
      <c r="H36" s="7"/>
      <c r="I36" s="1"/>
      <c r="J36" s="7"/>
      <c r="K36" s="1"/>
      <c r="L36" s="8"/>
      <c r="M36" s="8"/>
      <c r="N36" s="1"/>
      <c r="O36" s="7"/>
      <c r="P36" s="70"/>
    </row>
  </sheetData>
  <mergeCells count="44">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A20:B20"/>
    <mergeCell ref="C21:D21"/>
    <mergeCell ref="E21:H21"/>
    <mergeCell ref="L21:O21"/>
    <mergeCell ref="C22:D22"/>
    <mergeCell ref="E22:H22"/>
    <mergeCell ref="L22:O22"/>
    <mergeCell ref="A23:B23"/>
    <mergeCell ref="C23:H23"/>
    <mergeCell ref="I23:J23"/>
    <mergeCell ref="K23:O23"/>
    <mergeCell ref="A24:B24"/>
    <mergeCell ref="C24:H24"/>
    <mergeCell ref="I24:J24"/>
    <mergeCell ref="K24:O24"/>
    <mergeCell ref="A25:B25"/>
    <mergeCell ref="C25:H25"/>
    <mergeCell ref="I25:J25"/>
    <mergeCell ref="K25:O25"/>
    <mergeCell ref="A26:B26"/>
    <mergeCell ref="C26:H26"/>
    <mergeCell ref="I26:J26"/>
    <mergeCell ref="K26:O26"/>
    <mergeCell ref="A5:A6"/>
    <mergeCell ref="H3:H4"/>
    <mergeCell ref="A21:B22"/>
    <mergeCell ref="I21:J22"/>
  </mergeCells>
  <printOptions horizontalCentered="1" verticalCentered="1"/>
  <pageMargins left="0" right="0" top="0" bottom="0" header="0" footer="0"/>
  <pageSetup paperSize="9" scale="90"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36"/>
  <sheetViews>
    <sheetView view="pageBreakPreview" zoomScaleNormal="100" workbookViewId="0">
      <selection activeCell="A5" sqref="$A1:$XFD1048576"/>
    </sheetView>
  </sheetViews>
  <sheetFormatPr defaultColWidth="9" defaultRowHeight="11.25"/>
  <cols>
    <col min="1" max="1" width="4.25" style="1" customWidth="1"/>
    <col min="2" max="2" width="6.75" style="6" customWidth="1"/>
    <col min="3" max="3" width="3.63333333333333" style="1" customWidth="1"/>
    <col min="4" max="4" width="10.5" style="7" customWidth="1"/>
    <col min="5" max="5" width="6.88333333333333" style="6" customWidth="1"/>
    <col min="6" max="6" width="10.6333333333333" style="7" customWidth="1"/>
    <col min="7" max="7" width="4.25" style="1" customWidth="1"/>
    <col min="8" max="8" width="8.88333333333333" style="7" customWidth="1"/>
    <col min="9" max="9" width="9.38333333333333" style="1" customWidth="1"/>
    <col min="10" max="10" width="7.66666666666667" style="7" customWidth="1"/>
    <col min="11" max="11" width="8" style="1" customWidth="1"/>
    <col min="12" max="12" width="7.88333333333333" style="8" customWidth="1"/>
    <col min="13" max="13" width="6.55833333333333" style="8" customWidth="1"/>
    <col min="14" max="14" width="7.88333333333333" style="1" customWidth="1"/>
    <col min="15" max="15" width="10.1333333333333" style="7" customWidth="1"/>
    <col min="16" max="16" width="9.38333333333333" style="7" customWidth="1"/>
    <col min="17" max="18" width="4.38333333333333" style="5" customWidth="1"/>
    <col min="19" max="19" width="13.25" style="5" customWidth="1"/>
    <col min="20" max="20" width="5.88333333333333" style="5" customWidth="1"/>
    <col min="21" max="21" width="10.6333333333333" style="5" customWidth="1"/>
    <col min="22" max="22" width="5.75" style="5" customWidth="1"/>
    <col min="23" max="23" width="5.63333333333333" style="5" customWidth="1"/>
    <col min="24" max="24" width="5.13333333333333" style="5" customWidth="1"/>
    <col min="25" max="25" width="5.88333333333333" style="5" customWidth="1"/>
    <col min="26" max="27" width="10.6333333333333" style="5" customWidth="1"/>
    <col min="28" max="28" width="5.63333333333333" style="5" customWidth="1"/>
    <col min="29" max="29" width="5.38333333333333" style="5" customWidth="1"/>
    <col min="30" max="30" width="7.13333333333333" style="5" customWidth="1"/>
    <col min="31" max="16384" width="9" style="1"/>
  </cols>
  <sheetData>
    <row r="1" s="1" customFormat="1" ht="24.95" customHeight="1" spans="1:62">
      <c r="A1" s="9" t="s">
        <v>0</v>
      </c>
      <c r="B1" s="9"/>
      <c r="C1" s="9"/>
      <c r="D1" s="9"/>
      <c r="E1" s="9"/>
      <c r="F1" s="9"/>
      <c r="G1" s="9"/>
      <c r="H1" s="9"/>
      <c r="I1" s="9"/>
      <c r="J1" s="9"/>
      <c r="K1" s="9"/>
      <c r="L1" s="9"/>
      <c r="M1" s="9"/>
      <c r="N1" s="9"/>
      <c r="O1" s="9"/>
      <c r="P1" s="56"/>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row>
    <row r="2" s="1" customFormat="1" ht="33" customHeight="1" spans="1:62">
      <c r="A2" s="10" t="s">
        <v>1</v>
      </c>
      <c r="B2" s="10"/>
      <c r="C2" s="11" t="s">
        <v>2</v>
      </c>
      <c r="D2" s="11"/>
      <c r="E2" s="11"/>
      <c r="F2" s="11"/>
      <c r="G2" s="11"/>
      <c r="H2" s="11"/>
      <c r="I2" s="11"/>
      <c r="J2" s="11"/>
      <c r="K2" s="11"/>
      <c r="L2" s="57" t="s">
        <v>3</v>
      </c>
      <c r="M2" s="58">
        <v>9218</v>
      </c>
      <c r="N2" s="59" t="s">
        <v>4</v>
      </c>
      <c r="O2" s="59" t="s">
        <v>5</v>
      </c>
      <c r="P2" s="60"/>
      <c r="Q2" s="78"/>
      <c r="R2" s="78"/>
      <c r="S2" s="78">
        <v>18160885555</v>
      </c>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row>
    <row r="3" s="1" customFormat="1" ht="36" customHeight="1" spans="1:62">
      <c r="A3" s="10" t="s">
        <v>6</v>
      </c>
      <c r="B3" s="10"/>
      <c r="C3" s="12">
        <v>2285914.85</v>
      </c>
      <c r="D3" s="12"/>
      <c r="E3" s="12" t="s">
        <v>7</v>
      </c>
      <c r="F3" s="13" t="s">
        <v>8</v>
      </c>
      <c r="G3" s="13"/>
      <c r="H3" s="14" t="s">
        <v>9</v>
      </c>
      <c r="I3" s="61" t="s">
        <v>59</v>
      </c>
      <c r="J3" s="62"/>
      <c r="K3" s="62"/>
      <c r="L3" s="62"/>
      <c r="M3" s="63" t="s">
        <v>11</v>
      </c>
      <c r="N3" s="10" t="s">
        <v>12</v>
      </c>
      <c r="O3" s="64" t="s">
        <v>13</v>
      </c>
      <c r="P3" s="65"/>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row>
    <row r="4" s="1" customFormat="1" ht="30" customHeight="1" spans="1:30">
      <c r="A4" s="10" t="s">
        <v>14</v>
      </c>
      <c r="B4" s="10"/>
      <c r="C4" s="12">
        <v>2027229.33</v>
      </c>
      <c r="D4" s="12"/>
      <c r="E4" s="12" t="s">
        <v>15</v>
      </c>
      <c r="F4" s="13"/>
      <c r="G4" s="13"/>
      <c r="H4" s="15"/>
      <c r="I4" s="66"/>
      <c r="J4" s="67"/>
      <c r="K4" s="67"/>
      <c r="L4" s="67"/>
      <c r="M4" s="63" t="s">
        <v>16</v>
      </c>
      <c r="N4" s="12" t="s">
        <v>17</v>
      </c>
      <c r="O4" s="68" t="s">
        <v>18</v>
      </c>
      <c r="P4" s="69"/>
      <c r="Q4" s="5"/>
      <c r="R4" s="5"/>
      <c r="S4" s="5"/>
      <c r="T4" s="5"/>
      <c r="U4" s="5"/>
      <c r="V4" s="5"/>
      <c r="W4" s="5"/>
      <c r="X4" s="5"/>
      <c r="Y4" s="5"/>
      <c r="Z4" s="5"/>
      <c r="AA4" s="5"/>
      <c r="AB4" s="5"/>
      <c r="AC4" s="5"/>
      <c r="AD4" s="5"/>
    </row>
    <row r="5" s="1" customFormat="1" ht="27.95" customHeight="1" spans="1:30">
      <c r="A5" s="10" t="s">
        <v>19</v>
      </c>
      <c r="B5" s="10" t="s">
        <v>20</v>
      </c>
      <c r="C5" s="10"/>
      <c r="D5" s="10"/>
      <c r="E5" s="10" t="s">
        <v>21</v>
      </c>
      <c r="F5" s="10"/>
      <c r="G5" s="10" t="s">
        <v>22</v>
      </c>
      <c r="H5" s="10"/>
      <c r="I5" s="10" t="s">
        <v>23</v>
      </c>
      <c r="J5" s="10" t="s">
        <v>24</v>
      </c>
      <c r="K5" s="10"/>
      <c r="L5" s="10" t="s">
        <v>25</v>
      </c>
      <c r="M5" s="10"/>
      <c r="N5" s="12" t="s">
        <v>26</v>
      </c>
      <c r="O5" s="12"/>
      <c r="P5" s="70"/>
      <c r="Q5" s="5"/>
      <c r="R5" s="5"/>
      <c r="S5"/>
      <c r="T5" s="5"/>
      <c r="U5" s="5"/>
      <c r="V5" s="5"/>
      <c r="W5" s="5"/>
      <c r="X5" s="5"/>
      <c r="Y5" s="5"/>
      <c r="Z5" s="5"/>
      <c r="AA5" s="5"/>
      <c r="AB5" s="5"/>
      <c r="AC5" s="5"/>
      <c r="AD5" s="5"/>
    </row>
    <row r="6" s="1" customFormat="1" ht="27.95" customHeight="1" spans="1:30">
      <c r="A6" s="10"/>
      <c r="B6" s="16" t="s">
        <v>27</v>
      </c>
      <c r="C6" s="10" t="s">
        <v>28</v>
      </c>
      <c r="D6" s="12" t="s">
        <v>29</v>
      </c>
      <c r="E6" s="16" t="s">
        <v>27</v>
      </c>
      <c r="F6" s="12" t="s">
        <v>29</v>
      </c>
      <c r="G6" s="10" t="s">
        <v>30</v>
      </c>
      <c r="H6" s="12" t="s">
        <v>29</v>
      </c>
      <c r="I6" s="59" t="s">
        <v>29</v>
      </c>
      <c r="J6" s="12" t="s">
        <v>29</v>
      </c>
      <c r="K6" s="10" t="s">
        <v>31</v>
      </c>
      <c r="L6" s="10" t="s">
        <v>29</v>
      </c>
      <c r="M6" s="10" t="s">
        <v>31</v>
      </c>
      <c r="N6" s="12" t="s">
        <v>32</v>
      </c>
      <c r="O6" s="12" t="s">
        <v>29</v>
      </c>
      <c r="P6" s="70"/>
      <c r="Q6" s="5"/>
      <c r="R6" s="5"/>
      <c r="S6"/>
      <c r="T6" s="5"/>
      <c r="U6" s="5"/>
      <c r="V6" s="5"/>
      <c r="W6" s="5"/>
      <c r="X6" s="5"/>
      <c r="Y6" s="5"/>
      <c r="Z6" s="5"/>
      <c r="AA6" s="5"/>
      <c r="AB6" s="5"/>
      <c r="AC6" s="5"/>
      <c r="AD6" s="5"/>
    </row>
    <row r="7" s="2" customFormat="1" ht="101" customHeight="1" spans="1:30">
      <c r="A7" s="17">
        <v>1</v>
      </c>
      <c r="B7" s="18" t="s">
        <v>33</v>
      </c>
      <c r="C7" s="19" t="s">
        <v>34</v>
      </c>
      <c r="D7" s="20">
        <v>1315319.25</v>
      </c>
      <c r="E7" s="21" t="s">
        <v>35</v>
      </c>
      <c r="F7" s="20">
        <v>1315319.25</v>
      </c>
      <c r="G7" s="22">
        <v>0.05</v>
      </c>
      <c r="H7" s="23">
        <f>ROUNDUP(D7*G7,0)</f>
        <v>65766</v>
      </c>
      <c r="I7" s="23">
        <v>26023</v>
      </c>
      <c r="J7" s="20">
        <f>1500*40/30+500</f>
        <v>2500</v>
      </c>
      <c r="K7" s="71" t="s">
        <v>36</v>
      </c>
      <c r="L7" s="72"/>
      <c r="M7" s="73"/>
      <c r="N7" s="74" t="s">
        <v>37</v>
      </c>
      <c r="O7" s="20">
        <v>350000</v>
      </c>
      <c r="P7" s="75"/>
      <c r="Q7" s="78"/>
      <c r="R7" s="78"/>
      <c r="S7" s="75"/>
      <c r="T7" s="78"/>
      <c r="U7" s="78"/>
      <c r="V7" s="78"/>
      <c r="W7" s="78"/>
      <c r="X7" s="78"/>
      <c r="Y7" s="78"/>
      <c r="Z7" s="78"/>
      <c r="AA7" s="78"/>
      <c r="AB7" s="78"/>
      <c r="AC7" s="78"/>
      <c r="AD7" s="78"/>
    </row>
    <row r="8" s="3" customFormat="1" ht="20.1" customHeight="1" spans="1:29">
      <c r="A8" s="24"/>
      <c r="B8" s="25"/>
      <c r="C8" s="26"/>
      <c r="D8" s="27"/>
      <c r="E8" s="18"/>
      <c r="F8" s="27"/>
      <c r="G8" s="28"/>
      <c r="H8" s="29"/>
      <c r="I8" s="29"/>
      <c r="J8" s="32"/>
      <c r="K8" s="76"/>
      <c r="L8" s="59"/>
      <c r="M8" s="12"/>
      <c r="N8" s="74" t="s">
        <v>38</v>
      </c>
      <c r="O8" s="20">
        <v>580436</v>
      </c>
      <c r="P8" s="77"/>
      <c r="Q8" s="77"/>
      <c r="R8" s="96"/>
      <c r="S8" s="77"/>
      <c r="T8" s="77"/>
      <c r="U8" s="77"/>
      <c r="V8" s="77"/>
      <c r="W8" s="77"/>
      <c r="X8" s="77"/>
      <c r="Y8" s="77"/>
      <c r="Z8" s="77"/>
      <c r="AA8" s="77"/>
      <c r="AB8" s="77"/>
      <c r="AC8" s="77"/>
    </row>
    <row r="9" s="4" customFormat="1" ht="42" customHeight="1" spans="1:29">
      <c r="A9" s="30"/>
      <c r="B9" s="31"/>
      <c r="C9" s="19"/>
      <c r="D9" s="32"/>
      <c r="E9" s="18"/>
      <c r="F9" s="32"/>
      <c r="G9" s="28"/>
      <c r="H9" s="32"/>
      <c r="I9" s="32"/>
      <c r="J9" s="32"/>
      <c r="K9" s="74"/>
      <c r="L9" s="59"/>
      <c r="M9" s="12"/>
      <c r="N9" s="74" t="s">
        <v>39</v>
      </c>
      <c r="O9" s="29">
        <v>212555</v>
      </c>
      <c r="P9" s="78"/>
      <c r="Q9" s="78"/>
      <c r="R9" s="97"/>
      <c r="S9" s="78"/>
      <c r="T9" s="78"/>
      <c r="U9" s="78"/>
      <c r="V9" s="78"/>
      <c r="W9" s="78"/>
      <c r="X9" s="78"/>
      <c r="Y9" s="78"/>
      <c r="Z9" s="78"/>
      <c r="AA9" s="78"/>
      <c r="AB9" s="78"/>
      <c r="AC9" s="78"/>
    </row>
    <row r="10" s="2" customFormat="1" ht="20.25" customHeight="1" spans="1:29">
      <c r="A10" s="17"/>
      <c r="B10" s="18"/>
      <c r="C10" s="19"/>
      <c r="D10" s="20"/>
      <c r="E10" s="18"/>
      <c r="F10" s="32"/>
      <c r="G10" s="28"/>
      <c r="H10" s="33"/>
      <c r="I10" s="79"/>
      <c r="J10" s="80"/>
      <c r="K10" s="20"/>
      <c r="L10" s="81"/>
      <c r="M10" s="20"/>
      <c r="N10" s="17" t="s">
        <v>40</v>
      </c>
      <c r="O10" s="29">
        <f>D7-H7-I7-J7-O7-O8-O9</f>
        <v>78039.25</v>
      </c>
      <c r="P10" s="78"/>
      <c r="Q10" s="78"/>
      <c r="R10" s="97"/>
      <c r="S10" s="78"/>
      <c r="T10" s="78"/>
      <c r="U10" s="78"/>
      <c r="V10" s="78"/>
      <c r="W10" s="78"/>
      <c r="X10" s="78"/>
      <c r="Y10" s="78"/>
      <c r="Z10" s="78"/>
      <c r="AA10" s="78"/>
      <c r="AB10" s="78"/>
      <c r="AC10" s="78"/>
    </row>
    <row r="11" s="2" customFormat="1" ht="20.25" customHeight="1" spans="1:29">
      <c r="A11" s="34" t="s">
        <v>43</v>
      </c>
      <c r="B11" s="35"/>
      <c r="C11" s="36"/>
      <c r="D11" s="37"/>
      <c r="E11" s="35"/>
      <c r="F11" s="38"/>
      <c r="G11" s="39"/>
      <c r="H11" s="40"/>
      <c r="I11" s="82"/>
      <c r="J11" s="83"/>
      <c r="K11" s="37"/>
      <c r="L11" s="84"/>
      <c r="M11" s="37"/>
      <c r="N11" s="34"/>
      <c r="O11" s="85"/>
      <c r="P11" s="78"/>
      <c r="Q11" s="78"/>
      <c r="R11" s="97"/>
      <c r="S11" s="98"/>
      <c r="T11" s="78"/>
      <c r="U11" s="78"/>
      <c r="V11" s="78"/>
      <c r="W11" s="78"/>
      <c r="X11" s="78"/>
      <c r="Y11" s="78"/>
      <c r="Z11" s="78"/>
      <c r="AA11" s="78"/>
      <c r="AB11" s="78"/>
      <c r="AC11" s="78"/>
    </row>
    <row r="12" s="2" customFormat="1" ht="32" customHeight="1" spans="1:29">
      <c r="A12" s="34">
        <v>2</v>
      </c>
      <c r="B12" s="35">
        <v>43654</v>
      </c>
      <c r="C12" s="36" t="s">
        <v>34</v>
      </c>
      <c r="D12" s="38">
        <v>651093.2</v>
      </c>
      <c r="E12" s="35">
        <v>43647</v>
      </c>
      <c r="F12" s="38">
        <v>651093.2</v>
      </c>
      <c r="G12" s="39">
        <v>0.05</v>
      </c>
      <c r="H12" s="40">
        <v>35596</v>
      </c>
      <c r="I12" s="89">
        <v>29269</v>
      </c>
      <c r="J12" s="83"/>
      <c r="K12" s="37"/>
      <c r="L12" s="90">
        <v>20300</v>
      </c>
      <c r="M12" s="100" t="s">
        <v>60</v>
      </c>
      <c r="N12" s="34"/>
      <c r="O12" s="85">
        <v>565928.2</v>
      </c>
      <c r="P12" s="78"/>
      <c r="Q12" s="78"/>
      <c r="R12" s="97"/>
      <c r="S12" s="98"/>
      <c r="T12" s="78"/>
      <c r="U12" s="78"/>
      <c r="V12" s="78"/>
      <c r="W12" s="78"/>
      <c r="X12" s="78"/>
      <c r="Y12" s="78"/>
      <c r="Z12" s="78"/>
      <c r="AA12" s="78"/>
      <c r="AB12" s="78"/>
      <c r="AC12" s="78"/>
    </row>
    <row r="13" s="2" customFormat="1" ht="20.25" customHeight="1" spans="1:29">
      <c r="A13" s="34"/>
      <c r="B13" s="35"/>
      <c r="C13" s="36"/>
      <c r="D13" s="38"/>
      <c r="E13" s="35"/>
      <c r="F13" s="38"/>
      <c r="G13" s="39" t="s">
        <v>61</v>
      </c>
      <c r="H13" s="99"/>
      <c r="I13" s="82"/>
      <c r="J13" s="83"/>
      <c r="K13" s="37"/>
      <c r="L13" s="84"/>
      <c r="M13" s="37"/>
      <c r="N13" s="34"/>
      <c r="O13" s="85"/>
      <c r="P13" s="78"/>
      <c r="Q13" s="78"/>
      <c r="R13" s="97"/>
      <c r="S13" s="98"/>
      <c r="T13" s="78"/>
      <c r="U13" s="78"/>
      <c r="V13" s="78"/>
      <c r="W13" s="78"/>
      <c r="X13" s="78"/>
      <c r="Y13" s="78"/>
      <c r="Z13" s="78"/>
      <c r="AA13" s="78"/>
      <c r="AB13" s="78"/>
      <c r="AC13" s="78"/>
    </row>
    <row r="14" s="2" customFormat="1" ht="20.25" customHeight="1" spans="1:29">
      <c r="A14" s="34"/>
      <c r="B14" s="35"/>
      <c r="C14" s="36"/>
      <c r="D14" s="37"/>
      <c r="E14" s="35"/>
      <c r="F14" s="38"/>
      <c r="G14" s="39"/>
      <c r="H14" s="40"/>
      <c r="I14" s="82"/>
      <c r="J14" s="83"/>
      <c r="K14" s="37"/>
      <c r="L14" s="84"/>
      <c r="M14" s="37"/>
      <c r="N14" s="34"/>
      <c r="O14" s="85"/>
      <c r="P14" s="78"/>
      <c r="Q14" s="78"/>
      <c r="R14" s="97"/>
      <c r="S14" s="98"/>
      <c r="T14" s="78"/>
      <c r="U14" s="78"/>
      <c r="V14" s="78"/>
      <c r="W14" s="78"/>
      <c r="X14" s="78"/>
      <c r="Y14" s="78"/>
      <c r="Z14" s="78"/>
      <c r="AA14" s="78"/>
      <c r="AB14" s="78"/>
      <c r="AC14" s="78"/>
    </row>
    <row r="15" s="2" customFormat="1" ht="20.25" customHeight="1" spans="1:29">
      <c r="A15" s="34"/>
      <c r="B15" s="35"/>
      <c r="C15" s="36"/>
      <c r="D15" s="37"/>
      <c r="E15" s="35"/>
      <c r="F15" s="38"/>
      <c r="G15" s="39"/>
      <c r="H15" s="40"/>
      <c r="I15" s="82"/>
      <c r="J15" s="83"/>
      <c r="K15" s="37"/>
      <c r="L15" s="84"/>
      <c r="M15" s="37"/>
      <c r="N15" s="34"/>
      <c r="O15" s="85"/>
      <c r="P15" s="78"/>
      <c r="Q15" s="78"/>
      <c r="R15" s="97"/>
      <c r="S15" s="98"/>
      <c r="T15" s="78"/>
      <c r="U15" s="78"/>
      <c r="V15" s="78"/>
      <c r="W15" s="78"/>
      <c r="X15" s="78"/>
      <c r="Y15" s="78"/>
      <c r="Z15" s="78"/>
      <c r="AA15" s="78"/>
      <c r="AB15" s="78"/>
      <c r="AC15" s="78"/>
    </row>
    <row r="16" s="2" customFormat="1" ht="20.25" customHeight="1" spans="1:29">
      <c r="A16" s="34"/>
      <c r="B16" s="35"/>
      <c r="C16" s="36"/>
      <c r="D16" s="37"/>
      <c r="E16" s="35"/>
      <c r="F16" s="38"/>
      <c r="G16" s="39"/>
      <c r="H16" s="40"/>
      <c r="I16" s="82"/>
      <c r="J16" s="83"/>
      <c r="K16" s="37"/>
      <c r="L16" s="84"/>
      <c r="M16" s="37"/>
      <c r="N16" s="34"/>
      <c r="O16" s="85"/>
      <c r="P16" s="78"/>
      <c r="Q16" s="78"/>
      <c r="R16" s="97"/>
      <c r="S16" s="98"/>
      <c r="T16" s="78"/>
      <c r="U16" s="78"/>
      <c r="V16" s="78"/>
      <c r="W16" s="78"/>
      <c r="X16" s="78"/>
      <c r="Y16" s="78"/>
      <c r="Z16" s="78"/>
      <c r="AA16" s="78"/>
      <c r="AB16" s="78"/>
      <c r="AC16" s="78"/>
    </row>
    <row r="17" s="2" customFormat="1" ht="20.25" customHeight="1" spans="1:29">
      <c r="A17" s="34"/>
      <c r="B17" s="35"/>
      <c r="C17" s="36"/>
      <c r="D17" s="37"/>
      <c r="E17" s="35"/>
      <c r="F17" s="38"/>
      <c r="G17" s="39"/>
      <c r="H17" s="40"/>
      <c r="I17" s="82"/>
      <c r="J17" s="83"/>
      <c r="K17" s="37"/>
      <c r="L17" s="84"/>
      <c r="M17" s="37"/>
      <c r="N17" s="34"/>
      <c r="O17" s="85"/>
      <c r="P17" s="78"/>
      <c r="Q17" s="78"/>
      <c r="R17" s="97"/>
      <c r="S17" s="98"/>
      <c r="T17" s="78"/>
      <c r="U17" s="78"/>
      <c r="V17" s="78"/>
      <c r="W17" s="78"/>
      <c r="X17" s="78"/>
      <c r="Y17" s="78"/>
      <c r="Z17" s="78"/>
      <c r="AA17" s="78"/>
      <c r="AB17" s="78"/>
      <c r="AC17" s="78"/>
    </row>
    <row r="18" s="2" customFormat="1" ht="20.25" customHeight="1" spans="1:29">
      <c r="A18" s="34"/>
      <c r="B18" s="35"/>
      <c r="C18" s="36"/>
      <c r="D18" s="37"/>
      <c r="E18" s="35"/>
      <c r="F18" s="38"/>
      <c r="G18" s="39"/>
      <c r="H18" s="40"/>
      <c r="I18" s="82"/>
      <c r="J18" s="83"/>
      <c r="K18" s="37"/>
      <c r="L18" s="84"/>
      <c r="M18" s="37"/>
      <c r="N18" s="34"/>
      <c r="O18" s="85"/>
      <c r="P18" s="78"/>
      <c r="Q18" s="78"/>
      <c r="R18" s="97"/>
      <c r="S18" s="98"/>
      <c r="T18" s="78"/>
      <c r="U18" s="78"/>
      <c r="V18" s="78"/>
      <c r="W18" s="78"/>
      <c r="X18" s="78"/>
      <c r="Y18" s="78"/>
      <c r="Z18" s="78"/>
      <c r="AA18" s="78"/>
      <c r="AB18" s="78"/>
      <c r="AC18" s="78"/>
    </row>
    <row r="19" s="5" customFormat="1" ht="20.25" customHeight="1" spans="1:19">
      <c r="A19" s="42"/>
      <c r="B19" s="43"/>
      <c r="C19" s="26"/>
      <c r="D19" s="27"/>
      <c r="E19" s="44"/>
      <c r="F19" s="45"/>
      <c r="G19" s="46"/>
      <c r="H19" s="23"/>
      <c r="I19" s="23"/>
      <c r="J19" s="20"/>
      <c r="K19" s="74"/>
      <c r="L19" s="59"/>
      <c r="M19" s="12"/>
      <c r="N19" s="91"/>
      <c r="O19" s="92"/>
      <c r="P19" s="70"/>
      <c r="S19"/>
    </row>
    <row r="20" s="5" customFormat="1" ht="30" customHeight="1" spans="1:19">
      <c r="A20" s="10" t="s">
        <v>41</v>
      </c>
      <c r="B20" s="10"/>
      <c r="C20" s="47" t="s">
        <v>42</v>
      </c>
      <c r="D20" s="48">
        <f t="shared" ref="D20:J20" si="0">SUM(D7:D19)</f>
        <v>1966412.45</v>
      </c>
      <c r="E20" s="47" t="s">
        <v>42</v>
      </c>
      <c r="F20" s="49">
        <f t="shared" si="0"/>
        <v>1966412.45</v>
      </c>
      <c r="G20" s="47" t="s">
        <v>42</v>
      </c>
      <c r="H20" s="49">
        <f t="shared" si="0"/>
        <v>101362</v>
      </c>
      <c r="I20" s="49">
        <f t="shared" si="0"/>
        <v>55292</v>
      </c>
      <c r="J20" s="49">
        <f t="shared" si="0"/>
        <v>2500</v>
      </c>
      <c r="K20" s="47" t="s">
        <v>42</v>
      </c>
      <c r="L20" s="93">
        <f>SUM(L7:L19)</f>
        <v>20300</v>
      </c>
      <c r="M20" s="94" t="s">
        <v>42</v>
      </c>
      <c r="N20" s="47" t="s">
        <v>42</v>
      </c>
      <c r="O20" s="49">
        <f>SUM(O7:O19)</f>
        <v>1786958.45</v>
      </c>
      <c r="P20" s="70"/>
      <c r="S20"/>
    </row>
    <row r="21" s="5" customFormat="1" ht="30" customHeight="1" spans="1:16">
      <c r="A21" s="10" t="s">
        <v>43</v>
      </c>
      <c r="B21" s="10"/>
      <c r="C21" s="10" t="s">
        <v>44</v>
      </c>
      <c r="D21" s="10"/>
      <c r="E21" s="50">
        <f>O20</f>
        <v>1786958.45</v>
      </c>
      <c r="F21" s="50"/>
      <c r="G21" s="50"/>
      <c r="H21" s="50"/>
      <c r="I21" s="10" t="s">
        <v>45</v>
      </c>
      <c r="J21" s="10"/>
      <c r="K21" s="10" t="s">
        <v>46</v>
      </c>
      <c r="L21" s="50">
        <f>O9+O10</f>
        <v>290594.25</v>
      </c>
      <c r="M21" s="50"/>
      <c r="N21" s="50"/>
      <c r="O21" s="50"/>
      <c r="P21" s="70"/>
    </row>
    <row r="22" s="5" customFormat="1" ht="30" customHeight="1" spans="1:16">
      <c r="A22" s="10"/>
      <c r="B22" s="10"/>
      <c r="C22" s="10" t="s">
        <v>47</v>
      </c>
      <c r="D22" s="10"/>
      <c r="E22" s="51">
        <f>O7+O8</f>
        <v>930436</v>
      </c>
      <c r="F22" s="51"/>
      <c r="G22" s="51"/>
      <c r="H22" s="51"/>
      <c r="I22" s="10"/>
      <c r="J22" s="10"/>
      <c r="K22" s="10" t="s">
        <v>48</v>
      </c>
      <c r="L22" s="94" t="str">
        <f>SUBSTITUTE(SUBSTITUTE(TEXT(INT(L21),"[DBNum2][$-804]G/通用格式元"&amp;IF(INT(L21)=L21,"整",""))&amp;TEXT(MID(L21,FIND(".",L21&amp;".0")+1,1),"[DBNum2][$-804]G/通用格式角")&amp;TEXT(MID(L21,FIND(".",L21&amp;".0")+2,1),"[DBNum2][$-804]G/通用格式分"),"零角","零"),"零分","")</f>
        <v>贰拾玖万零伍佰玖拾肆元贰角伍分</v>
      </c>
      <c r="M22" s="94"/>
      <c r="N22" s="94"/>
      <c r="O22" s="94"/>
      <c r="P22" s="70"/>
    </row>
    <row r="23" s="5" customFormat="1" ht="50.1" customHeight="1" spans="1:16">
      <c r="A23" s="10" t="s">
        <v>49</v>
      </c>
      <c r="B23" s="10"/>
      <c r="C23" s="52" t="s">
        <v>50</v>
      </c>
      <c r="D23" s="53"/>
      <c r="E23" s="53"/>
      <c r="F23" s="53"/>
      <c r="G23" s="53"/>
      <c r="H23" s="54"/>
      <c r="I23" s="10" t="s">
        <v>51</v>
      </c>
      <c r="J23" s="10"/>
      <c r="K23" s="10" t="s">
        <v>52</v>
      </c>
      <c r="L23" s="10"/>
      <c r="M23" s="10"/>
      <c r="N23" s="10"/>
      <c r="O23" s="10"/>
      <c r="P23" s="70"/>
    </row>
    <row r="24" s="5" customFormat="1" ht="50.1" customHeight="1" spans="1:16">
      <c r="A24" s="10" t="s">
        <v>53</v>
      </c>
      <c r="B24" s="10"/>
      <c r="C24" s="17"/>
      <c r="D24" s="17"/>
      <c r="E24" s="17"/>
      <c r="F24" s="17"/>
      <c r="G24" s="17"/>
      <c r="H24" s="17"/>
      <c r="I24" s="10" t="s">
        <v>54</v>
      </c>
      <c r="J24" s="10"/>
      <c r="K24" s="17"/>
      <c r="L24" s="17"/>
      <c r="M24" s="17"/>
      <c r="N24" s="17"/>
      <c r="O24" s="17"/>
      <c r="P24" s="70"/>
    </row>
    <row r="25" s="5" customFormat="1" ht="50.1" customHeight="1" spans="1:16">
      <c r="A25" s="10" t="s">
        <v>55</v>
      </c>
      <c r="B25" s="10"/>
      <c r="C25" s="55"/>
      <c r="D25" s="55"/>
      <c r="E25" s="55"/>
      <c r="F25" s="55"/>
      <c r="G25" s="55"/>
      <c r="H25" s="55"/>
      <c r="I25" s="10" t="s">
        <v>56</v>
      </c>
      <c r="J25" s="10"/>
      <c r="K25" s="55"/>
      <c r="L25" s="55"/>
      <c r="M25" s="55"/>
      <c r="N25" s="55"/>
      <c r="O25" s="55"/>
      <c r="P25" s="70"/>
    </row>
    <row r="26" s="5" customFormat="1" ht="50.1" customHeight="1" spans="1:16">
      <c r="A26" s="10" t="s">
        <v>57</v>
      </c>
      <c r="B26" s="10"/>
      <c r="C26" s="55"/>
      <c r="D26" s="55"/>
      <c r="E26" s="55"/>
      <c r="F26" s="55"/>
      <c r="G26" s="55"/>
      <c r="H26" s="55"/>
      <c r="I26" s="10" t="s">
        <v>58</v>
      </c>
      <c r="J26" s="10"/>
      <c r="K26" s="55"/>
      <c r="L26" s="55"/>
      <c r="M26" s="55"/>
      <c r="N26" s="55"/>
      <c r="O26" s="55"/>
      <c r="P26" s="70"/>
    </row>
    <row r="27" s="5" customFormat="1" spans="1:16">
      <c r="A27" s="1"/>
      <c r="B27" s="6"/>
      <c r="C27" s="1"/>
      <c r="D27" s="7"/>
      <c r="E27" s="6"/>
      <c r="F27" s="7"/>
      <c r="G27" s="1"/>
      <c r="H27" s="7"/>
      <c r="I27" s="1"/>
      <c r="J27" s="7"/>
      <c r="K27" s="1"/>
      <c r="L27" s="8"/>
      <c r="M27" s="8"/>
      <c r="N27" s="1"/>
      <c r="O27" s="7"/>
      <c r="P27" s="70"/>
    </row>
    <row r="28" s="5" customFormat="1" spans="1:16">
      <c r="A28" s="1"/>
      <c r="B28" s="6"/>
      <c r="C28" s="1"/>
      <c r="D28" s="7"/>
      <c r="E28" s="6"/>
      <c r="F28" s="7"/>
      <c r="G28" s="1"/>
      <c r="H28" s="7"/>
      <c r="I28" s="1"/>
      <c r="J28" s="7"/>
      <c r="K28" s="1"/>
      <c r="L28" s="8"/>
      <c r="M28" s="8"/>
      <c r="N28" s="1"/>
      <c r="O28" s="7"/>
      <c r="P28" s="70"/>
    </row>
    <row r="29" s="5" customFormat="1" spans="1:16">
      <c r="A29" s="1"/>
      <c r="B29" s="6"/>
      <c r="C29" s="1"/>
      <c r="D29" s="7"/>
      <c r="E29" s="6"/>
      <c r="F29" s="7"/>
      <c r="G29" s="1"/>
      <c r="H29" s="7"/>
      <c r="I29" s="1"/>
      <c r="J29" s="7"/>
      <c r="K29" s="1"/>
      <c r="L29" s="8"/>
      <c r="M29" s="8"/>
      <c r="N29" s="1"/>
      <c r="O29" s="7"/>
      <c r="P29" s="70"/>
    </row>
    <row r="30" s="5" customFormat="1" spans="1:16">
      <c r="A30" s="1"/>
      <c r="B30" s="6"/>
      <c r="C30" s="1"/>
      <c r="D30" s="7"/>
      <c r="E30" s="6"/>
      <c r="F30" s="7"/>
      <c r="G30" s="1"/>
      <c r="H30" s="7"/>
      <c r="I30" s="1"/>
      <c r="J30" s="7"/>
      <c r="K30" s="1"/>
      <c r="L30" s="8"/>
      <c r="M30" s="8"/>
      <c r="N30" s="1"/>
      <c r="O30" s="7"/>
      <c r="P30" s="70"/>
    </row>
    <row r="31" s="5" customFormat="1" spans="1:16">
      <c r="A31" s="1"/>
      <c r="B31" s="6"/>
      <c r="C31" s="1"/>
      <c r="D31" s="7"/>
      <c r="E31" s="6"/>
      <c r="F31" s="7"/>
      <c r="G31" s="1"/>
      <c r="H31" s="7"/>
      <c r="I31" s="1"/>
      <c r="J31" s="7"/>
      <c r="K31" s="1"/>
      <c r="L31" s="8"/>
      <c r="M31" s="8"/>
      <c r="N31" s="1"/>
      <c r="O31" s="7"/>
      <c r="P31" s="70"/>
    </row>
    <row r="32" s="5" customFormat="1" ht="13.5" spans="1:16">
      <c r="A32" s="1"/>
      <c r="B32"/>
      <c r="C32" s="1"/>
      <c r="D32" s="7"/>
      <c r="E32" s="6"/>
      <c r="F32" s="7"/>
      <c r="G32" s="1"/>
      <c r="H32" s="7"/>
      <c r="I32" s="1"/>
      <c r="J32" s="7"/>
      <c r="K32" s="1"/>
      <c r="L32" s="8"/>
      <c r="M32" s="8"/>
      <c r="N32" s="1"/>
      <c r="O32" s="7"/>
      <c r="P32" s="70"/>
    </row>
    <row r="33" s="5" customFormat="1" spans="1:16">
      <c r="A33" s="1"/>
      <c r="B33" s="6"/>
      <c r="C33" s="1"/>
      <c r="D33" s="7"/>
      <c r="E33" s="6"/>
      <c r="F33" s="7"/>
      <c r="G33" s="1"/>
      <c r="H33" s="7"/>
      <c r="I33" s="1"/>
      <c r="J33" s="7"/>
      <c r="K33" s="1"/>
      <c r="L33" s="8"/>
      <c r="M33" s="8"/>
      <c r="N33" s="1"/>
      <c r="O33" s="7"/>
      <c r="P33" s="70"/>
    </row>
    <row r="34" s="5" customFormat="1" spans="1:16">
      <c r="A34" s="1"/>
      <c r="B34" s="6"/>
      <c r="C34" s="1"/>
      <c r="D34" s="7"/>
      <c r="E34" s="6"/>
      <c r="F34" s="7"/>
      <c r="G34" s="1"/>
      <c r="H34" s="7"/>
      <c r="I34" s="1"/>
      <c r="J34" s="7"/>
      <c r="K34" s="1"/>
      <c r="L34" s="8"/>
      <c r="M34" s="8"/>
      <c r="N34" s="1"/>
      <c r="O34" s="7"/>
      <c r="P34" s="70"/>
    </row>
    <row r="35" s="5" customFormat="1" spans="1:16">
      <c r="A35" s="1"/>
      <c r="B35" s="6"/>
      <c r="C35" s="1"/>
      <c r="D35" s="7"/>
      <c r="E35" s="6"/>
      <c r="F35" s="7"/>
      <c r="G35" s="1"/>
      <c r="H35" s="7"/>
      <c r="I35" s="1"/>
      <c r="J35" s="7"/>
      <c r="K35" s="1"/>
      <c r="L35" s="8"/>
      <c r="M35" s="8"/>
      <c r="N35" s="1"/>
      <c r="O35" s="7"/>
      <c r="P35" s="70"/>
    </row>
    <row r="36" s="5" customFormat="1" spans="1:16">
      <c r="A36" s="1"/>
      <c r="B36" s="6"/>
      <c r="C36" s="1"/>
      <c r="D36" s="7"/>
      <c r="E36" s="6"/>
      <c r="F36" s="7"/>
      <c r="G36" s="1"/>
      <c r="H36" s="7"/>
      <c r="I36" s="1"/>
      <c r="J36" s="7"/>
      <c r="K36" s="1"/>
      <c r="L36" s="8"/>
      <c r="M36" s="8"/>
      <c r="N36" s="1"/>
      <c r="O36" s="7"/>
      <c r="P36" s="70"/>
    </row>
  </sheetData>
  <mergeCells count="45">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G13:H13"/>
    <mergeCell ref="A20:B20"/>
    <mergeCell ref="C21:D21"/>
    <mergeCell ref="E21:H21"/>
    <mergeCell ref="L21:O21"/>
    <mergeCell ref="C22:D22"/>
    <mergeCell ref="E22:H22"/>
    <mergeCell ref="L22:O22"/>
    <mergeCell ref="A23:B23"/>
    <mergeCell ref="C23:H23"/>
    <mergeCell ref="I23:J23"/>
    <mergeCell ref="K23:O23"/>
    <mergeCell ref="A24:B24"/>
    <mergeCell ref="C24:H24"/>
    <mergeCell ref="I24:J24"/>
    <mergeCell ref="K24:O24"/>
    <mergeCell ref="A25:B25"/>
    <mergeCell ref="C25:H25"/>
    <mergeCell ref="I25:J25"/>
    <mergeCell ref="K25:O25"/>
    <mergeCell ref="A26:B26"/>
    <mergeCell ref="C26:H26"/>
    <mergeCell ref="I26:J26"/>
    <mergeCell ref="K26:O26"/>
    <mergeCell ref="A5:A6"/>
    <mergeCell ref="H3:H4"/>
    <mergeCell ref="A21:B22"/>
    <mergeCell ref="I21:J22"/>
  </mergeCells>
  <pageMargins left="0.75" right="0.75" top="1" bottom="1" header="0.5" footer="0.5"/>
  <pageSetup paperSize="9" scale="77" orientation="portrait"/>
  <headerFooter/>
  <rowBreaks count="1" manualBreakCount="1">
    <brk id="26" max="16383" man="1"/>
  </rowBreaks>
  <colBreaks count="1" manualBreakCount="1">
    <brk id="15" max="1048575" man="1"/>
  </col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36"/>
  <sheetViews>
    <sheetView tabSelected="1" topLeftCell="A4" workbookViewId="0">
      <selection activeCell="C23" sqref="C23:H23"/>
    </sheetView>
  </sheetViews>
  <sheetFormatPr defaultColWidth="9" defaultRowHeight="11.25"/>
  <cols>
    <col min="1" max="1" width="4.25" style="1" customWidth="1"/>
    <col min="2" max="2" width="6.75" style="6" customWidth="1"/>
    <col min="3" max="3" width="3.63333333333333" style="1" customWidth="1"/>
    <col min="4" max="4" width="10.5" style="7" customWidth="1"/>
    <col min="5" max="5" width="6.88333333333333" style="6" customWidth="1"/>
    <col min="6" max="6" width="10.6333333333333" style="7" customWidth="1"/>
    <col min="7" max="7" width="4.25" style="1" customWidth="1"/>
    <col min="8" max="8" width="8.88333333333333" style="7" customWidth="1"/>
    <col min="9" max="9" width="9.38333333333333" style="1" customWidth="1"/>
    <col min="10" max="10" width="7.66666666666667" style="7" customWidth="1"/>
    <col min="11" max="11" width="8" style="1" customWidth="1"/>
    <col min="12" max="12" width="7.88333333333333" style="8" customWidth="1"/>
    <col min="13" max="13" width="6.55833333333333" style="8" customWidth="1"/>
    <col min="14" max="14" width="7.88333333333333" style="1" customWidth="1"/>
    <col min="15" max="15" width="10.1333333333333" style="7" customWidth="1"/>
    <col min="16" max="16" width="9.38333333333333" style="7" customWidth="1"/>
    <col min="17" max="18" width="4.38333333333333" style="5" customWidth="1"/>
    <col min="19" max="19" width="13.25" style="5" customWidth="1"/>
    <col min="20" max="20" width="5.88333333333333" style="5" customWidth="1"/>
    <col min="21" max="21" width="10.6333333333333" style="5" customWidth="1"/>
    <col min="22" max="22" width="5.75" style="5" customWidth="1"/>
    <col min="23" max="23" width="5.63333333333333" style="5" customWidth="1"/>
    <col min="24" max="24" width="5.13333333333333" style="5" customWidth="1"/>
    <col min="25" max="25" width="5.88333333333333" style="5" customWidth="1"/>
    <col min="26" max="27" width="10.6333333333333" style="5" customWidth="1"/>
    <col min="28" max="28" width="5.63333333333333" style="5" customWidth="1"/>
    <col min="29" max="29" width="5.38333333333333" style="5" customWidth="1"/>
    <col min="30" max="30" width="7.13333333333333" style="5" customWidth="1"/>
    <col min="31" max="16384" width="9" style="1"/>
  </cols>
  <sheetData>
    <row r="1" s="1" customFormat="1" ht="24.95" customHeight="1" spans="1:62">
      <c r="A1" s="9" t="s">
        <v>0</v>
      </c>
      <c r="B1" s="9"/>
      <c r="C1" s="9"/>
      <c r="D1" s="9"/>
      <c r="E1" s="9"/>
      <c r="F1" s="9"/>
      <c r="G1" s="9"/>
      <c r="H1" s="9"/>
      <c r="I1" s="9"/>
      <c r="J1" s="9"/>
      <c r="K1" s="9"/>
      <c r="L1" s="9"/>
      <c r="M1" s="9"/>
      <c r="N1" s="9"/>
      <c r="O1" s="9"/>
      <c r="P1" s="56"/>
      <c r="Q1" s="95"/>
      <c r="R1" s="95"/>
      <c r="S1" s="95"/>
      <c r="T1" s="95"/>
      <c r="U1" s="95"/>
      <c r="V1" s="95"/>
      <c r="W1" s="95"/>
      <c r="X1" s="95"/>
      <c r="Y1" s="95"/>
      <c r="Z1" s="95"/>
      <c r="AA1" s="95"/>
      <c r="AB1" s="95"/>
      <c r="AC1" s="95"/>
      <c r="AD1" s="95"/>
      <c r="AE1" s="95"/>
      <c r="AF1" s="95"/>
      <c r="AG1" s="95"/>
      <c r="AH1" s="95"/>
      <c r="AI1" s="95"/>
      <c r="AJ1" s="95"/>
      <c r="AK1" s="95"/>
      <c r="AL1" s="95"/>
      <c r="AM1" s="95"/>
      <c r="AN1" s="95"/>
      <c r="AO1" s="95"/>
      <c r="AP1" s="95"/>
      <c r="AQ1" s="95"/>
      <c r="AR1" s="95"/>
      <c r="AS1" s="95"/>
      <c r="AT1" s="95"/>
      <c r="AU1" s="95"/>
      <c r="AV1" s="95"/>
      <c r="AW1" s="95"/>
      <c r="AX1" s="95"/>
      <c r="AY1" s="95"/>
      <c r="AZ1" s="95"/>
      <c r="BA1" s="95"/>
      <c r="BB1" s="95"/>
      <c r="BC1" s="95"/>
      <c r="BD1" s="95"/>
      <c r="BE1" s="95"/>
      <c r="BF1" s="95"/>
      <c r="BG1" s="95"/>
      <c r="BH1" s="95"/>
      <c r="BI1" s="95"/>
      <c r="BJ1" s="95"/>
    </row>
    <row r="2" s="1" customFormat="1" ht="33" customHeight="1" spans="1:62">
      <c r="A2" s="10" t="s">
        <v>1</v>
      </c>
      <c r="B2" s="10"/>
      <c r="C2" s="11" t="s">
        <v>2</v>
      </c>
      <c r="D2" s="11"/>
      <c r="E2" s="11"/>
      <c r="F2" s="11"/>
      <c r="G2" s="11"/>
      <c r="H2" s="11"/>
      <c r="I2" s="11"/>
      <c r="J2" s="11"/>
      <c r="K2" s="11"/>
      <c r="L2" s="57" t="s">
        <v>3</v>
      </c>
      <c r="M2" s="58">
        <v>9218</v>
      </c>
      <c r="N2" s="59" t="s">
        <v>4</v>
      </c>
      <c r="O2" s="59" t="s">
        <v>5</v>
      </c>
      <c r="P2" s="60"/>
      <c r="Q2" s="78"/>
      <c r="R2" s="78"/>
      <c r="S2" s="78">
        <v>18160885555</v>
      </c>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row>
    <row r="3" s="1" customFormat="1" ht="36" customHeight="1" spans="1:62">
      <c r="A3" s="10" t="s">
        <v>6</v>
      </c>
      <c r="B3" s="10"/>
      <c r="C3" s="12">
        <v>2285914.85</v>
      </c>
      <c r="D3" s="12"/>
      <c r="E3" s="12" t="s">
        <v>7</v>
      </c>
      <c r="F3" s="13" t="s">
        <v>8</v>
      </c>
      <c r="G3" s="13"/>
      <c r="H3" s="14" t="s">
        <v>9</v>
      </c>
      <c r="I3" s="61" t="s">
        <v>59</v>
      </c>
      <c r="J3" s="62"/>
      <c r="K3" s="62"/>
      <c r="L3" s="62"/>
      <c r="M3" s="63" t="s">
        <v>11</v>
      </c>
      <c r="N3" s="10" t="s">
        <v>12</v>
      </c>
      <c r="O3" s="64" t="s">
        <v>13</v>
      </c>
      <c r="P3" s="65"/>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row>
    <row r="4" s="1" customFormat="1" ht="30" customHeight="1" spans="1:30">
      <c r="A4" s="10" t="s">
        <v>14</v>
      </c>
      <c r="B4" s="10"/>
      <c r="C4" s="12">
        <v>2027229.33</v>
      </c>
      <c r="D4" s="12"/>
      <c r="E4" s="12" t="s">
        <v>15</v>
      </c>
      <c r="F4" s="13"/>
      <c r="G4" s="13"/>
      <c r="H4" s="15"/>
      <c r="I4" s="66"/>
      <c r="J4" s="67"/>
      <c r="K4" s="67"/>
      <c r="L4" s="67"/>
      <c r="M4" s="63" t="s">
        <v>16</v>
      </c>
      <c r="N4" s="12" t="s">
        <v>17</v>
      </c>
      <c r="O4" s="68" t="s">
        <v>18</v>
      </c>
      <c r="P4" s="69"/>
      <c r="Q4" s="5"/>
      <c r="R4" s="5"/>
      <c r="S4" s="5"/>
      <c r="T4" s="5"/>
      <c r="U4" s="5"/>
      <c r="V4" s="5"/>
      <c r="W4" s="5"/>
      <c r="X4" s="5"/>
      <c r="Y4" s="5"/>
      <c r="Z4" s="5"/>
      <c r="AA4" s="5"/>
      <c r="AB4" s="5"/>
      <c r="AC4" s="5"/>
      <c r="AD4" s="5"/>
    </row>
    <row r="5" s="1" customFormat="1" ht="27.95" customHeight="1" spans="1:30">
      <c r="A5" s="10" t="s">
        <v>19</v>
      </c>
      <c r="B5" s="10" t="s">
        <v>20</v>
      </c>
      <c r="C5" s="10"/>
      <c r="D5" s="10"/>
      <c r="E5" s="10" t="s">
        <v>21</v>
      </c>
      <c r="F5" s="10"/>
      <c r="G5" s="10" t="s">
        <v>22</v>
      </c>
      <c r="H5" s="10"/>
      <c r="I5" s="10" t="s">
        <v>23</v>
      </c>
      <c r="J5" s="10" t="s">
        <v>24</v>
      </c>
      <c r="K5" s="10"/>
      <c r="L5" s="10" t="s">
        <v>25</v>
      </c>
      <c r="M5" s="10"/>
      <c r="N5" s="12" t="s">
        <v>26</v>
      </c>
      <c r="O5" s="12"/>
      <c r="P5" s="70"/>
      <c r="Q5" s="5"/>
      <c r="R5" s="5"/>
      <c r="S5"/>
      <c r="T5" s="5"/>
      <c r="U5" s="5"/>
      <c r="V5" s="5"/>
      <c r="W5" s="5"/>
      <c r="X5" s="5"/>
      <c r="Y5" s="5"/>
      <c r="Z5" s="5"/>
      <c r="AA5" s="5"/>
      <c r="AB5" s="5"/>
      <c r="AC5" s="5"/>
      <c r="AD5" s="5"/>
    </row>
    <row r="6" s="1" customFormat="1" ht="27.95" customHeight="1" spans="1:30">
      <c r="A6" s="10"/>
      <c r="B6" s="16" t="s">
        <v>27</v>
      </c>
      <c r="C6" s="10" t="s">
        <v>28</v>
      </c>
      <c r="D6" s="12" t="s">
        <v>29</v>
      </c>
      <c r="E6" s="16" t="s">
        <v>27</v>
      </c>
      <c r="F6" s="12" t="s">
        <v>29</v>
      </c>
      <c r="G6" s="10" t="s">
        <v>30</v>
      </c>
      <c r="H6" s="12" t="s">
        <v>29</v>
      </c>
      <c r="I6" s="59" t="s">
        <v>29</v>
      </c>
      <c r="J6" s="12" t="s">
        <v>29</v>
      </c>
      <c r="K6" s="10" t="s">
        <v>31</v>
      </c>
      <c r="L6" s="10" t="s">
        <v>29</v>
      </c>
      <c r="M6" s="10" t="s">
        <v>31</v>
      </c>
      <c r="N6" s="12" t="s">
        <v>32</v>
      </c>
      <c r="O6" s="12" t="s">
        <v>29</v>
      </c>
      <c r="P6" s="70"/>
      <c r="Q6" s="5"/>
      <c r="R6" s="5"/>
      <c r="S6"/>
      <c r="T6" s="5"/>
      <c r="U6" s="5"/>
      <c r="V6" s="5"/>
      <c r="W6" s="5"/>
      <c r="X6" s="5"/>
      <c r="Y6" s="5"/>
      <c r="Z6" s="5"/>
      <c r="AA6" s="5"/>
      <c r="AB6" s="5"/>
      <c r="AC6" s="5"/>
      <c r="AD6" s="5"/>
    </row>
    <row r="7" s="2" customFormat="1" ht="101" customHeight="1" spans="1:30">
      <c r="A7" s="17">
        <v>1</v>
      </c>
      <c r="B7" s="18" t="s">
        <v>33</v>
      </c>
      <c r="C7" s="19" t="s">
        <v>34</v>
      </c>
      <c r="D7" s="20">
        <v>1315319.25</v>
      </c>
      <c r="E7" s="21" t="s">
        <v>35</v>
      </c>
      <c r="F7" s="20">
        <v>1315319.25</v>
      </c>
      <c r="G7" s="22">
        <v>0.05</v>
      </c>
      <c r="H7" s="23">
        <f>ROUNDUP(D7*G7,0)</f>
        <v>65766</v>
      </c>
      <c r="I7" s="23">
        <v>26023</v>
      </c>
      <c r="J7" s="20">
        <f>1500*40/30+500</f>
        <v>2500</v>
      </c>
      <c r="K7" s="71" t="s">
        <v>36</v>
      </c>
      <c r="L7" s="72"/>
      <c r="M7" s="73"/>
      <c r="N7" s="74" t="s">
        <v>37</v>
      </c>
      <c r="O7" s="20">
        <v>350000</v>
      </c>
      <c r="P7" s="75"/>
      <c r="Q7" s="78"/>
      <c r="R7" s="78"/>
      <c r="S7" s="75"/>
      <c r="T7" s="78"/>
      <c r="U7" s="78"/>
      <c r="V7" s="78"/>
      <c r="W7" s="78"/>
      <c r="X7" s="78"/>
      <c r="Y7" s="78"/>
      <c r="Z7" s="78"/>
      <c r="AA7" s="78"/>
      <c r="AB7" s="78"/>
      <c r="AC7" s="78"/>
      <c r="AD7" s="78"/>
    </row>
    <row r="8" s="3" customFormat="1" ht="20.1" customHeight="1" spans="1:29">
      <c r="A8" s="24"/>
      <c r="B8" s="25"/>
      <c r="C8" s="26"/>
      <c r="D8" s="27"/>
      <c r="E8" s="18"/>
      <c r="F8" s="27"/>
      <c r="G8" s="28"/>
      <c r="H8" s="29"/>
      <c r="I8" s="29"/>
      <c r="J8" s="32"/>
      <c r="K8" s="76"/>
      <c r="L8" s="59"/>
      <c r="M8" s="12"/>
      <c r="N8" s="74" t="s">
        <v>38</v>
      </c>
      <c r="O8" s="20">
        <v>580436</v>
      </c>
      <c r="P8" s="77"/>
      <c r="Q8" s="77"/>
      <c r="R8" s="96"/>
      <c r="S8" s="77"/>
      <c r="T8" s="77"/>
      <c r="U8" s="77"/>
      <c r="V8" s="77"/>
      <c r="W8" s="77"/>
      <c r="X8" s="77"/>
      <c r="Y8" s="77"/>
      <c r="Z8" s="77"/>
      <c r="AA8" s="77"/>
      <c r="AB8" s="77"/>
      <c r="AC8" s="77"/>
    </row>
    <row r="9" s="4" customFormat="1" ht="42" customHeight="1" spans="1:29">
      <c r="A9" s="30"/>
      <c r="B9" s="31"/>
      <c r="C9" s="19"/>
      <c r="D9" s="32"/>
      <c r="E9" s="18"/>
      <c r="F9" s="32"/>
      <c r="G9" s="28"/>
      <c r="H9" s="32"/>
      <c r="I9" s="32"/>
      <c r="J9" s="32"/>
      <c r="K9" s="74"/>
      <c r="L9" s="59"/>
      <c r="M9" s="12"/>
      <c r="N9" s="74" t="s">
        <v>39</v>
      </c>
      <c r="O9" s="29">
        <v>212555</v>
      </c>
      <c r="P9" s="78"/>
      <c r="Q9" s="78"/>
      <c r="R9" s="97"/>
      <c r="S9" s="78"/>
      <c r="T9" s="78"/>
      <c r="U9" s="78"/>
      <c r="V9" s="78"/>
      <c r="W9"/>
      <c r="X9" s="78"/>
      <c r="Y9" s="78"/>
      <c r="Z9" s="78"/>
      <c r="AA9" s="78"/>
      <c r="AB9" s="78"/>
      <c r="AC9" s="78"/>
    </row>
    <row r="10" s="2" customFormat="1" ht="20.25" customHeight="1" spans="1:29">
      <c r="A10" s="17"/>
      <c r="B10" s="18"/>
      <c r="C10" s="19"/>
      <c r="D10" s="20"/>
      <c r="E10" s="18"/>
      <c r="F10" s="32"/>
      <c r="G10" s="28"/>
      <c r="H10" s="33"/>
      <c r="I10" s="79"/>
      <c r="J10" s="80"/>
      <c r="K10" s="20"/>
      <c r="L10" s="81"/>
      <c r="M10" s="20"/>
      <c r="N10" s="17" t="s">
        <v>40</v>
      </c>
      <c r="O10" s="29">
        <f>D7-H7-I7-J7-O7-O8-O9</f>
        <v>78039.25</v>
      </c>
      <c r="P10" s="78"/>
      <c r="Q10" s="78"/>
      <c r="R10" s="97"/>
      <c r="S10" s="78"/>
      <c r="T10" s="78"/>
      <c r="U10" s="78"/>
      <c r="V10" s="78"/>
      <c r="W10" s="78"/>
      <c r="X10" s="78"/>
      <c r="Y10" s="78"/>
      <c r="Z10" s="78"/>
      <c r="AA10" s="78"/>
      <c r="AB10" s="78"/>
      <c r="AC10" s="78"/>
    </row>
    <row r="11" s="2" customFormat="1" ht="20.25" customHeight="1" spans="1:29">
      <c r="A11" s="34"/>
      <c r="B11" s="35"/>
      <c r="C11" s="36"/>
      <c r="D11" s="37"/>
      <c r="E11" s="35"/>
      <c r="F11" s="38"/>
      <c r="G11" s="39"/>
      <c r="H11" s="40"/>
      <c r="I11" s="82"/>
      <c r="J11" s="83"/>
      <c r="K11" s="37"/>
      <c r="L11" s="84"/>
      <c r="M11" s="37"/>
      <c r="N11" s="34"/>
      <c r="O11" s="85"/>
      <c r="P11" s="78"/>
      <c r="Q11" s="78"/>
      <c r="R11" s="97"/>
      <c r="S11" s="98"/>
      <c r="T11" s="78"/>
      <c r="U11" s="78"/>
      <c r="V11" s="78"/>
      <c r="W11" s="78"/>
      <c r="X11" s="78"/>
      <c r="Y11" s="78"/>
      <c r="Z11" s="78"/>
      <c r="AA11" s="78"/>
      <c r="AB11" s="78"/>
      <c r="AC11" s="78"/>
    </row>
    <row r="12" s="2" customFormat="1" ht="32" customHeight="1" spans="1:29">
      <c r="A12" s="17">
        <v>2</v>
      </c>
      <c r="B12" s="18">
        <v>43654</v>
      </c>
      <c r="C12" s="19" t="s">
        <v>34</v>
      </c>
      <c r="D12" s="32">
        <v>651093.2</v>
      </c>
      <c r="E12" s="18">
        <v>43647</v>
      </c>
      <c r="F12" s="32">
        <v>651093.2</v>
      </c>
      <c r="G12" s="28">
        <v>0.05</v>
      </c>
      <c r="H12" s="33">
        <v>35596</v>
      </c>
      <c r="I12" s="86">
        <v>29269</v>
      </c>
      <c r="J12" s="80"/>
      <c r="K12" s="20"/>
      <c r="L12" s="87">
        <v>20300</v>
      </c>
      <c r="M12" s="88" t="s">
        <v>60</v>
      </c>
      <c r="N12" s="17"/>
      <c r="O12" s="29">
        <v>565928.2</v>
      </c>
      <c r="P12" s="78"/>
      <c r="Q12" s="78"/>
      <c r="R12" s="97"/>
      <c r="S12" s="98"/>
      <c r="T12" s="78"/>
      <c r="U12" s="78"/>
      <c r="V12" s="78"/>
      <c r="W12" s="78"/>
      <c r="X12" s="78"/>
      <c r="Y12" s="78"/>
      <c r="Z12" s="78"/>
      <c r="AA12" s="78"/>
      <c r="AB12" s="78"/>
      <c r="AC12" s="78"/>
    </row>
    <row r="13" s="2" customFormat="1" ht="20.25" customHeight="1" spans="1:29">
      <c r="A13" s="17"/>
      <c r="B13" s="18"/>
      <c r="C13" s="19"/>
      <c r="D13" s="32"/>
      <c r="E13" s="18"/>
      <c r="F13" s="32"/>
      <c r="G13" s="28" t="s">
        <v>61</v>
      </c>
      <c r="H13" s="41"/>
      <c r="I13" s="79"/>
      <c r="J13" s="80"/>
      <c r="K13" s="20"/>
      <c r="L13" s="81"/>
      <c r="M13" s="20"/>
      <c r="N13" s="17"/>
      <c r="O13" s="29"/>
      <c r="P13" s="78"/>
      <c r="Q13" s="78"/>
      <c r="R13" s="97"/>
      <c r="S13" s="98"/>
      <c r="T13" s="78"/>
      <c r="U13" s="78"/>
      <c r="V13" s="78"/>
      <c r="W13" s="78"/>
      <c r="X13" s="78"/>
      <c r="Y13" s="78"/>
      <c r="Z13" s="78"/>
      <c r="AA13" s="78"/>
      <c r="AB13" s="78"/>
      <c r="AC13" s="78"/>
    </row>
    <row r="14" s="2" customFormat="1" ht="20.25" customHeight="1" spans="1:29">
      <c r="A14" s="34"/>
      <c r="B14" s="35"/>
      <c r="C14" s="36"/>
      <c r="D14" s="37"/>
      <c r="E14" s="35"/>
      <c r="F14" s="38"/>
      <c r="G14" s="39"/>
      <c r="H14" s="40"/>
      <c r="I14" s="82"/>
      <c r="J14" s="83"/>
      <c r="K14" s="37"/>
      <c r="L14" s="84"/>
      <c r="M14" s="37"/>
      <c r="N14" s="34"/>
      <c r="O14" s="85"/>
      <c r="P14" s="78"/>
      <c r="Q14" s="78"/>
      <c r="R14" s="97"/>
      <c r="S14" s="98"/>
      <c r="T14" s="78"/>
      <c r="U14" s="78"/>
      <c r="V14" s="78"/>
      <c r="W14" s="78"/>
      <c r="X14" s="78"/>
      <c r="Y14" s="78"/>
      <c r="Z14" s="78"/>
      <c r="AA14" s="78"/>
      <c r="AB14" s="78"/>
      <c r="AC14" s="78"/>
    </row>
    <row r="15" s="2" customFormat="1" ht="20.25" customHeight="1" spans="1:29">
      <c r="A15" s="34">
        <v>3</v>
      </c>
      <c r="B15" s="35">
        <v>45084</v>
      </c>
      <c r="C15" s="36" t="s">
        <v>34</v>
      </c>
      <c r="D15" s="37">
        <v>60816.88</v>
      </c>
      <c r="E15" s="35"/>
      <c r="F15" s="38"/>
      <c r="G15" s="39"/>
      <c r="H15" s="40">
        <v>0</v>
      </c>
      <c r="I15" s="89">
        <v>7884.64</v>
      </c>
      <c r="J15" s="83">
        <v>500</v>
      </c>
      <c r="K15" s="38" t="s">
        <v>62</v>
      </c>
      <c r="L15" s="90">
        <v>-20300</v>
      </c>
      <c r="M15" s="37"/>
      <c r="N15" s="34"/>
      <c r="O15" s="85">
        <v>72632.24</v>
      </c>
      <c r="P15" s="78"/>
      <c r="Q15" s="78"/>
      <c r="R15" s="97"/>
      <c r="S15" s="98">
        <f>D20-H20-I20-J20-L20-O20</f>
        <v>0</v>
      </c>
      <c r="T15" s="78"/>
      <c r="U15" s="78"/>
      <c r="V15" s="78"/>
      <c r="W15" s="78"/>
      <c r="X15" s="78"/>
      <c r="Y15" s="78"/>
      <c r="Z15" s="78"/>
      <c r="AA15" s="78"/>
      <c r="AB15" s="78"/>
      <c r="AC15" s="78"/>
    </row>
    <row r="16" s="2" customFormat="1" ht="20.25" customHeight="1" spans="1:29">
      <c r="A16" s="34"/>
      <c r="B16" s="35"/>
      <c r="C16" s="36"/>
      <c r="D16" s="37"/>
      <c r="E16" s="35"/>
      <c r="F16" s="38"/>
      <c r="G16" s="39"/>
      <c r="H16" s="40"/>
      <c r="I16" s="82"/>
      <c r="J16" s="83">
        <v>100</v>
      </c>
      <c r="K16" s="38" t="s">
        <v>63</v>
      </c>
      <c r="L16" s="84"/>
      <c r="M16" s="37"/>
      <c r="N16" s="34"/>
      <c r="O16" s="85"/>
      <c r="P16" s="78"/>
      <c r="Q16" s="78"/>
      <c r="R16" s="97"/>
      <c r="S16" s="98"/>
      <c r="T16" s="78"/>
      <c r="U16" s="78"/>
      <c r="V16" s="78"/>
      <c r="W16" s="78"/>
      <c r="X16" s="78"/>
      <c r="Y16" s="78"/>
      <c r="Z16" s="78"/>
      <c r="AA16" s="78"/>
      <c r="AB16" s="78"/>
      <c r="AC16" s="78"/>
    </row>
    <row r="17" s="2" customFormat="1" ht="20.25" customHeight="1" spans="1:29">
      <c r="A17" s="34"/>
      <c r="B17" s="35"/>
      <c r="C17" s="36"/>
      <c r="D17" s="37"/>
      <c r="E17" s="35"/>
      <c r="F17" s="38"/>
      <c r="G17" s="39"/>
      <c r="H17" s="40"/>
      <c r="I17" s="82"/>
      <c r="J17" s="83"/>
      <c r="K17" s="37"/>
      <c r="L17" s="84"/>
      <c r="M17" s="37"/>
      <c r="N17" s="34"/>
      <c r="O17" s="85"/>
      <c r="P17" s="78"/>
      <c r="Q17" s="78"/>
      <c r="R17" s="97"/>
      <c r="S17" s="98"/>
      <c r="T17" s="78"/>
      <c r="U17" s="78"/>
      <c r="V17" s="78"/>
      <c r="W17" s="78"/>
      <c r="X17" s="78"/>
      <c r="Y17" s="78"/>
      <c r="Z17" s="78"/>
      <c r="AA17" s="78"/>
      <c r="AB17" s="78"/>
      <c r="AC17" s="78"/>
    </row>
    <row r="18" s="2" customFormat="1" ht="20.25" customHeight="1" spans="1:29">
      <c r="A18" s="34"/>
      <c r="B18" s="35"/>
      <c r="C18" s="36"/>
      <c r="D18" s="37"/>
      <c r="E18" s="35"/>
      <c r="F18" s="38"/>
      <c r="G18" s="39"/>
      <c r="H18" s="40"/>
      <c r="I18" s="82"/>
      <c r="J18" s="83"/>
      <c r="K18" s="37"/>
      <c r="L18" s="84"/>
      <c r="M18" s="37"/>
      <c r="N18" s="34"/>
      <c r="O18" s="85"/>
      <c r="P18" s="78"/>
      <c r="Q18" s="78"/>
      <c r="R18" s="97"/>
      <c r="S18" s="98">
        <f>C3*0.05</f>
        <v>114295.7425</v>
      </c>
      <c r="T18" s="78"/>
      <c r="U18" s="78"/>
      <c r="V18" s="78"/>
      <c r="W18" s="78"/>
      <c r="X18" s="78"/>
      <c r="Y18" s="78"/>
      <c r="Z18" s="78"/>
      <c r="AA18" s="78"/>
      <c r="AB18" s="78"/>
      <c r="AC18" s="78"/>
    </row>
    <row r="19" s="5" customFormat="1" ht="20.25" customHeight="1" spans="1:19">
      <c r="A19" s="42"/>
      <c r="B19" s="43"/>
      <c r="C19" s="26"/>
      <c r="D19" s="27"/>
      <c r="E19" s="44"/>
      <c r="F19" s="45"/>
      <c r="G19" s="46"/>
      <c r="H19" s="23"/>
      <c r="I19" s="23"/>
      <c r="J19" s="20"/>
      <c r="K19" s="74"/>
      <c r="L19" s="59"/>
      <c r="M19" s="12"/>
      <c r="N19" s="91"/>
      <c r="O19" s="92"/>
      <c r="P19" s="70"/>
      <c r="S19"/>
    </row>
    <row r="20" s="5" customFormat="1" ht="30" customHeight="1" spans="1:19">
      <c r="A20" s="10" t="s">
        <v>41</v>
      </c>
      <c r="B20" s="10"/>
      <c r="C20" s="47" t="s">
        <v>42</v>
      </c>
      <c r="D20" s="48">
        <f t="shared" ref="D20:J20" si="0">SUM(D7:D19)</f>
        <v>2027229.33</v>
      </c>
      <c r="E20" s="47" t="s">
        <v>42</v>
      </c>
      <c r="F20" s="49">
        <f t="shared" si="0"/>
        <v>1966412.45</v>
      </c>
      <c r="G20" s="47" t="s">
        <v>42</v>
      </c>
      <c r="H20" s="49">
        <f t="shared" si="0"/>
        <v>101362</v>
      </c>
      <c r="I20" s="49">
        <f t="shared" si="0"/>
        <v>63176.64</v>
      </c>
      <c r="J20" s="49">
        <f t="shared" si="0"/>
        <v>3100</v>
      </c>
      <c r="K20" s="47" t="s">
        <v>42</v>
      </c>
      <c r="L20" s="93">
        <f>SUM(L7:L19)</f>
        <v>0</v>
      </c>
      <c r="M20" s="94" t="s">
        <v>42</v>
      </c>
      <c r="N20" s="47" t="s">
        <v>42</v>
      </c>
      <c r="O20" s="49">
        <f>SUM(O7:O19)</f>
        <v>1859590.69</v>
      </c>
      <c r="P20" s="70"/>
      <c r="S20"/>
    </row>
    <row r="21" s="5" customFormat="1" ht="30" customHeight="1" spans="1:16">
      <c r="A21" s="10" t="s">
        <v>43</v>
      </c>
      <c r="B21" s="10"/>
      <c r="C21" s="10" t="s">
        <v>44</v>
      </c>
      <c r="D21" s="10"/>
      <c r="E21" s="50">
        <v>72632.24</v>
      </c>
      <c r="F21" s="50"/>
      <c r="G21" s="50"/>
      <c r="H21" s="50"/>
      <c r="I21" s="10" t="s">
        <v>45</v>
      </c>
      <c r="J21" s="10"/>
      <c r="K21" s="10" t="s">
        <v>46</v>
      </c>
      <c r="L21" s="50">
        <v>0</v>
      </c>
      <c r="M21" s="50"/>
      <c r="N21" s="50"/>
      <c r="O21" s="50"/>
      <c r="P21" s="70"/>
    </row>
    <row r="22" s="5" customFormat="1" ht="30" customHeight="1" spans="1:16">
      <c r="A22" s="10"/>
      <c r="B22" s="10"/>
      <c r="C22" s="10" t="s">
        <v>47</v>
      </c>
      <c r="D22" s="10"/>
      <c r="E22" s="51">
        <v>0</v>
      </c>
      <c r="F22" s="51"/>
      <c r="G22" s="51"/>
      <c r="H22" s="51"/>
      <c r="I22" s="10"/>
      <c r="J22" s="10"/>
      <c r="K22" s="10" t="s">
        <v>48</v>
      </c>
      <c r="L22" s="94" t="str">
        <f>SUBSTITUTE(SUBSTITUTE(TEXT(INT(L21),"[DBNum2][$-804]G/通用格式元"&amp;IF(INT(L21)=L21,"整",""))&amp;TEXT(MID(L21,FIND(".",L21&amp;".0")+1,1),"[DBNum2][$-804]G/通用格式角")&amp;TEXT(MID(L21,FIND(".",L21&amp;".0")+2,1),"[DBNum2][$-804]G/通用格式分"),"零角","零"),"零分","")</f>
        <v>零元整</v>
      </c>
      <c r="M22" s="94"/>
      <c r="N22" s="94"/>
      <c r="O22" s="94"/>
      <c r="P22" s="70"/>
    </row>
    <row r="23" s="5" customFormat="1" ht="50.1" customHeight="1" spans="1:16">
      <c r="A23" s="10" t="s">
        <v>49</v>
      </c>
      <c r="B23" s="10"/>
      <c r="C23" s="52" t="s">
        <v>50</v>
      </c>
      <c r="D23" s="53"/>
      <c r="E23" s="53"/>
      <c r="F23" s="53"/>
      <c r="G23" s="53"/>
      <c r="H23" s="54"/>
      <c r="I23" s="10" t="s">
        <v>51</v>
      </c>
      <c r="J23" s="10"/>
      <c r="K23" s="10" t="s">
        <v>52</v>
      </c>
      <c r="L23" s="10"/>
      <c r="M23" s="10"/>
      <c r="N23" s="10"/>
      <c r="O23" s="10"/>
      <c r="P23" s="70"/>
    </row>
    <row r="24" s="5" customFormat="1" ht="50.1" customHeight="1" spans="1:16">
      <c r="A24" s="10" t="s">
        <v>53</v>
      </c>
      <c r="B24" s="10"/>
      <c r="C24" s="17"/>
      <c r="D24" s="17"/>
      <c r="E24" s="17"/>
      <c r="F24" s="17"/>
      <c r="G24" s="17"/>
      <c r="H24" s="17"/>
      <c r="I24" s="10" t="s">
        <v>54</v>
      </c>
      <c r="J24" s="10"/>
      <c r="K24" s="17"/>
      <c r="L24" s="17"/>
      <c r="M24" s="17"/>
      <c r="N24" s="17"/>
      <c r="O24" s="17"/>
      <c r="P24" s="70"/>
    </row>
    <row r="25" s="5" customFormat="1" ht="50.1" customHeight="1" spans="1:16">
      <c r="A25" s="10" t="s">
        <v>55</v>
      </c>
      <c r="B25" s="10"/>
      <c r="C25" s="55"/>
      <c r="D25" s="55"/>
      <c r="E25" s="55"/>
      <c r="F25" s="55"/>
      <c r="G25" s="55"/>
      <c r="H25" s="55"/>
      <c r="I25" s="10" t="s">
        <v>56</v>
      </c>
      <c r="J25" s="10"/>
      <c r="K25" s="55"/>
      <c r="L25" s="55"/>
      <c r="M25" s="55"/>
      <c r="N25" s="55"/>
      <c r="O25" s="55"/>
      <c r="P25" s="70"/>
    </row>
    <row r="26" s="5" customFormat="1" ht="50.1" customHeight="1" spans="1:16">
      <c r="A26" s="10" t="s">
        <v>57</v>
      </c>
      <c r="B26" s="10"/>
      <c r="C26" s="55"/>
      <c r="D26" s="55"/>
      <c r="E26" s="55"/>
      <c r="F26" s="55"/>
      <c r="G26" s="55"/>
      <c r="H26" s="55"/>
      <c r="I26" s="10" t="s">
        <v>58</v>
      </c>
      <c r="J26" s="10"/>
      <c r="K26" s="55"/>
      <c r="L26" s="55"/>
      <c r="M26" s="55"/>
      <c r="N26" s="55"/>
      <c r="O26" s="55"/>
      <c r="P26" s="70"/>
    </row>
    <row r="27" s="5" customFormat="1" spans="1:16">
      <c r="A27" s="1"/>
      <c r="B27" s="6"/>
      <c r="C27" s="1"/>
      <c r="D27" s="7"/>
      <c r="E27" s="6"/>
      <c r="F27" s="7"/>
      <c r="G27" s="1"/>
      <c r="H27" s="7"/>
      <c r="I27" s="1"/>
      <c r="J27" s="7"/>
      <c r="K27" s="1"/>
      <c r="L27" s="8"/>
      <c r="M27" s="8"/>
      <c r="N27" s="1"/>
      <c r="O27" s="7"/>
      <c r="P27" s="70"/>
    </row>
    <row r="28" s="5" customFormat="1" spans="1:16">
      <c r="A28" s="1"/>
      <c r="B28" s="6"/>
      <c r="C28" s="1"/>
      <c r="D28" s="7"/>
      <c r="E28" s="6"/>
      <c r="F28" s="7"/>
      <c r="G28" s="1"/>
      <c r="H28" s="7"/>
      <c r="I28" s="1"/>
      <c r="J28" s="7"/>
      <c r="K28" s="1"/>
      <c r="L28" s="8"/>
      <c r="M28" s="8"/>
      <c r="N28" s="1"/>
      <c r="O28" s="7"/>
      <c r="P28" s="70"/>
    </row>
    <row r="29" s="5" customFormat="1" spans="1:16">
      <c r="A29" s="1"/>
      <c r="B29" s="6"/>
      <c r="C29" s="1"/>
      <c r="D29" s="7"/>
      <c r="E29" s="6"/>
      <c r="F29" s="7"/>
      <c r="G29" s="1"/>
      <c r="H29" s="7"/>
      <c r="I29" s="1"/>
      <c r="J29" s="7"/>
      <c r="K29" s="1"/>
      <c r="L29" s="8"/>
      <c r="M29" s="8"/>
      <c r="N29" s="1"/>
      <c r="O29" s="7"/>
      <c r="P29" s="70"/>
    </row>
    <row r="30" s="5" customFormat="1" spans="1:16">
      <c r="A30" s="1"/>
      <c r="B30" s="6"/>
      <c r="C30" s="1"/>
      <c r="D30" s="7"/>
      <c r="E30" s="6"/>
      <c r="F30" s="7"/>
      <c r="G30" s="1"/>
      <c r="H30" s="7"/>
      <c r="I30" s="1"/>
      <c r="J30" s="7"/>
      <c r="K30" s="1"/>
      <c r="L30" s="8"/>
      <c r="M30" s="8"/>
      <c r="N30" s="1"/>
      <c r="O30" s="7"/>
      <c r="P30" s="70"/>
    </row>
    <row r="31" s="5" customFormat="1" spans="1:16">
      <c r="A31" s="1"/>
      <c r="B31" s="6"/>
      <c r="C31" s="1"/>
      <c r="D31" s="7"/>
      <c r="E31" s="6"/>
      <c r="F31" s="7"/>
      <c r="G31" s="1"/>
      <c r="H31" s="7"/>
      <c r="I31" s="1"/>
      <c r="J31" s="7"/>
      <c r="K31" s="1"/>
      <c r="L31" s="8"/>
      <c r="M31" s="8"/>
      <c r="N31" s="1"/>
      <c r="O31" s="7"/>
      <c r="P31" s="70"/>
    </row>
    <row r="32" s="5" customFormat="1" ht="13.5" spans="1:16">
      <c r="A32" s="1"/>
      <c r="B32"/>
      <c r="C32" s="1"/>
      <c r="D32" s="7"/>
      <c r="E32" s="6"/>
      <c r="F32" s="7"/>
      <c r="G32" s="1"/>
      <c r="H32" s="7"/>
      <c r="I32" s="1"/>
      <c r="J32" s="7"/>
      <c r="K32" s="1"/>
      <c r="L32" s="8"/>
      <c r="M32" s="8"/>
      <c r="N32" s="1"/>
      <c r="O32" s="7"/>
      <c r="P32" s="70"/>
    </row>
    <row r="33" s="5" customFormat="1" spans="1:16">
      <c r="A33" s="1"/>
      <c r="B33" s="6"/>
      <c r="C33" s="1"/>
      <c r="D33" s="7"/>
      <c r="E33" s="6"/>
      <c r="F33" s="7"/>
      <c r="G33" s="1"/>
      <c r="H33" s="7"/>
      <c r="I33" s="1"/>
      <c r="J33" s="7"/>
      <c r="K33" s="1"/>
      <c r="L33" s="8"/>
      <c r="M33" s="8"/>
      <c r="N33" s="1"/>
      <c r="O33" s="7"/>
      <c r="P33" s="70"/>
    </row>
    <row r="34" s="5" customFormat="1" spans="1:16">
      <c r="A34" s="1"/>
      <c r="B34" s="6"/>
      <c r="C34" s="1"/>
      <c r="D34" s="7"/>
      <c r="E34" s="6"/>
      <c r="F34" s="7"/>
      <c r="G34" s="1"/>
      <c r="H34" s="7"/>
      <c r="I34" s="1"/>
      <c r="J34" s="7"/>
      <c r="K34" s="1"/>
      <c r="L34" s="8"/>
      <c r="M34" s="8"/>
      <c r="N34" s="1"/>
      <c r="O34" s="7"/>
      <c r="P34" s="70"/>
    </row>
    <row r="35" s="5" customFormat="1" spans="1:16">
      <c r="A35" s="1"/>
      <c r="B35" s="6"/>
      <c r="C35" s="1"/>
      <c r="D35" s="7"/>
      <c r="E35" s="6"/>
      <c r="F35" s="7"/>
      <c r="G35" s="1"/>
      <c r="H35" s="7"/>
      <c r="I35" s="1"/>
      <c r="J35" s="7"/>
      <c r="K35" s="1"/>
      <c r="L35" s="8"/>
      <c r="M35" s="8"/>
      <c r="N35" s="1"/>
      <c r="O35" s="7"/>
      <c r="P35" s="70"/>
    </row>
    <row r="36" s="5" customFormat="1" spans="1:16">
      <c r="A36" s="1"/>
      <c r="B36" s="6"/>
      <c r="C36" s="1"/>
      <c r="D36" s="7"/>
      <c r="E36" s="6"/>
      <c r="F36" s="7"/>
      <c r="G36" s="1"/>
      <c r="H36" s="7"/>
      <c r="I36" s="1"/>
      <c r="J36" s="7"/>
      <c r="K36" s="1"/>
      <c r="L36" s="8"/>
      <c r="M36" s="8"/>
      <c r="N36" s="1"/>
      <c r="O36" s="7"/>
      <c r="P36" s="70"/>
    </row>
  </sheetData>
  <mergeCells count="45">
    <mergeCell ref="A1:O1"/>
    <mergeCell ref="A2:B2"/>
    <mergeCell ref="C2:K2"/>
    <mergeCell ref="A3:B3"/>
    <mergeCell ref="C3:D3"/>
    <mergeCell ref="F3:G3"/>
    <mergeCell ref="I3:L3"/>
    <mergeCell ref="A4:B4"/>
    <mergeCell ref="C4:D4"/>
    <mergeCell ref="F4:G4"/>
    <mergeCell ref="I4:L4"/>
    <mergeCell ref="B5:D5"/>
    <mergeCell ref="E5:F5"/>
    <mergeCell ref="G5:H5"/>
    <mergeCell ref="J5:K5"/>
    <mergeCell ref="L5:M5"/>
    <mergeCell ref="N5:O5"/>
    <mergeCell ref="G13:H13"/>
    <mergeCell ref="A20:B20"/>
    <mergeCell ref="C21:D21"/>
    <mergeCell ref="E21:H21"/>
    <mergeCell ref="L21:O21"/>
    <mergeCell ref="C22:D22"/>
    <mergeCell ref="E22:H22"/>
    <mergeCell ref="L22:O22"/>
    <mergeCell ref="A23:B23"/>
    <mergeCell ref="C23:H23"/>
    <mergeCell ref="I23:J23"/>
    <mergeCell ref="K23:O23"/>
    <mergeCell ref="A24:B24"/>
    <mergeCell ref="C24:H24"/>
    <mergeCell ref="I24:J24"/>
    <mergeCell ref="K24:O24"/>
    <mergeCell ref="A25:B25"/>
    <mergeCell ref="C25:H25"/>
    <mergeCell ref="I25:J25"/>
    <mergeCell ref="K25:O25"/>
    <mergeCell ref="A26:B26"/>
    <mergeCell ref="C26:H26"/>
    <mergeCell ref="I26:J26"/>
    <mergeCell ref="K26:O26"/>
    <mergeCell ref="A5:A6"/>
    <mergeCell ref="H3:H4"/>
    <mergeCell ref="A21:B22"/>
    <mergeCell ref="I21:J22"/>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1</vt:lpstr>
      <vt:lpstr>2</vt:lpstr>
      <vt:lpstr>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朱大金</cp:lastModifiedBy>
  <dcterms:created xsi:type="dcterms:W3CDTF">2018-04-24T06:46:00Z</dcterms:created>
  <cp:lastPrinted>2018-05-07T07:34:00Z</cp:lastPrinted>
  <dcterms:modified xsi:type="dcterms:W3CDTF">2023-06-15T06:06:01Z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40478DC12F28498FA7063200167A2B0D</vt:lpwstr>
  </property>
</Properties>
</file>