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1" sheetId="7" r:id="rId1"/>
    <sheet name="2" sheetId="8" r:id="rId2"/>
    <sheet name="3" sheetId="9" r:id="rId3"/>
    <sheet name="4" sheetId="10" r:id="rId4"/>
    <sheet name="5" sheetId="11" r:id="rId5"/>
    <sheet name="6" sheetId="12" r:id="rId6"/>
  </sheets>
  <calcPr calcId="144525" concurrentCalc="0"/>
</workbook>
</file>

<file path=xl/sharedStrings.xml><?xml version="1.0" encoding="utf-8"?>
<sst xmlns="http://schemas.openxmlformats.org/spreadsheetml/2006/main" count="474" uniqueCount="72">
  <si>
    <t xml:space="preserve">工程款支付证书 </t>
  </si>
  <si>
    <t>工程名称</t>
  </si>
  <si>
    <t>“亚太公馆”项目室外雨污管网工程</t>
  </si>
  <si>
    <t>ERP编号</t>
  </si>
  <si>
    <t>档案编号</t>
  </si>
  <si>
    <t>CD2018-116</t>
  </si>
  <si>
    <t>合同金额</t>
  </si>
  <si>
    <t>中标  日期</t>
  </si>
  <si>
    <t>2018.3.20</t>
  </si>
  <si>
    <t>已供工程  资料</t>
  </si>
  <si>
    <t>中标书、施工合同原件、内部承包协议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</si>
  <si>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</si>
  <si>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</si>
  <si>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</si>
  <si>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</si>
  <si>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</si>
  <si>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</si>
  <si>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</si>
  <si>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熊兴华15856309555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</si>
  <si>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</si>
  <si>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</si>
  <si>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</si>
  <si>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</si>
  <si>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</si>
  <si>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</si>
  <si>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</si>
  <si>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</si>
  <si>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</si>
  <si>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</si>
  <si>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</si>
  <si>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</si>
  <si>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</si>
  <si>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</si>
  <si>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</si>
  <si>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中</t>
  </si>
  <si>
    <t>外经证办理</t>
  </si>
  <si>
    <t>材料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</si>
  <si>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</si>
  <si>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</si>
  <si>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</si>
  <si>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</si>
  <si>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</si>
  <si>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</si>
  <si>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</si>
  <si>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</si>
  <si>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</si>
  <si>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</si>
  <si>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</si>
  <si>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</si>
  <si>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</si>
  <si>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</si>
  <si>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</si>
  <si>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</si>
  <si>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</si>
  <si>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9.5外经证办理</t>
  </si>
  <si>
    <t>暂扣</t>
  </si>
  <si>
    <t>郎溪县建平镇刚华建筑装潢材料经营部</t>
  </si>
  <si>
    <t>扣除全部管理费</t>
  </si>
  <si>
    <t>郎溪县立鼎建筑工程劳务服务部</t>
  </si>
  <si>
    <t>郎溪县跃隆新型建筑材料有限公司</t>
  </si>
  <si>
    <t>周转金</t>
  </si>
  <si>
    <t>扣上次暂扣</t>
  </si>
  <si>
    <t>郎溪县祥云建材有限公司</t>
  </si>
  <si>
    <t>张宏18156323388</t>
  </si>
  <si>
    <t>徽</t>
  </si>
  <si>
    <t>转账费</t>
  </si>
  <si>
    <t>成本不够，暂扣</t>
  </si>
  <si>
    <t>郎溪县管通建材销售有限公司-波纹管
开户行：安徽郎溪农商行营业部
账号：2000 0579 5758 1030 0000 075</t>
  </si>
  <si>
    <t>退暂扣</t>
  </si>
  <si>
    <t>郎溪县立鼎建筑工程劳务服务部-劳务
开户行：中国银行郎溪支行
账号：175252163201</t>
  </si>
  <si>
    <t>郎溪县跃隆新型建筑材料有限公司-水泥砖
开户行：郎溪县农村信用合作联社城关分社
账户：2000 0242 0291 1030 0000 018</t>
  </si>
  <si>
    <t>商承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</si>
</sst>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176" formatCode="yy/m/d;@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yy/m/d;@"/>
    <numFmt numFmtId="179" formatCode="0.00_ "/>
    <numFmt numFmtId="180" formatCode="yy/m/d"/>
    <numFmt numFmtId="181" formatCode="0.0%"/>
    <numFmt numFmtId="182" formatCode="m/d;@"/>
    <numFmt numFmtId="183" formatCode="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b/>
      <sz val="9"/>
      <name val="Arial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30" fillId="26" borderId="13" applyNumberFormat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3" fillId="0" borderId="3" xfId="51" applyNumberFormat="1" applyFont="1" applyFill="1" applyBorder="1" applyAlignment="1">
      <alignment horizontal="center" vertical="center" wrapText="1"/>
    </xf>
    <xf numFmtId="177" fontId="3" fillId="0" borderId="4" xfId="51" applyNumberFormat="1" applyFont="1" applyFill="1" applyBorder="1" applyAlignment="1">
      <alignment horizontal="center" vertical="center" wrapText="1"/>
    </xf>
    <xf numFmtId="177" fontId="3" fillId="0" borderId="5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177" fontId="6" fillId="0" borderId="3" xfId="51" applyNumberFormat="1" applyFont="1" applyFill="1" applyBorder="1" applyAlignment="1">
      <alignment horizontal="center" vertical="center" wrapText="1"/>
    </xf>
    <xf numFmtId="177" fontId="6" fillId="0" borderId="4" xfId="51" applyNumberFormat="1" applyFont="1" applyFill="1" applyBorder="1" applyAlignment="1">
      <alignment horizontal="center" vertical="center" wrapText="1"/>
    </xf>
    <xf numFmtId="177" fontId="6" fillId="0" borderId="5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80" fontId="1" fillId="0" borderId="2" xfId="51" applyNumberFormat="1" applyFont="1" applyFill="1" applyBorder="1" applyAlignment="1">
      <alignment horizontal="center" vertical="center" shrinkToFit="1"/>
    </xf>
    <xf numFmtId="181" fontId="1" fillId="0" borderId="2" xfId="19" applyNumberFormat="1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0" fontId="2" fillId="0" borderId="6" xfId="5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center" vertical="center" shrinkToFit="1"/>
    </xf>
    <xf numFmtId="14" fontId="2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shrinkToFit="1"/>
    </xf>
    <xf numFmtId="180" fontId="2" fillId="0" borderId="2" xfId="51" applyNumberFormat="1" applyFont="1" applyFill="1" applyBorder="1" applyAlignment="1">
      <alignment horizontal="center" vertical="center" shrinkToFit="1"/>
    </xf>
    <xf numFmtId="181" fontId="2" fillId="0" borderId="2" xfId="19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182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7" fontId="7" fillId="3" borderId="2" xfId="51" applyNumberFormat="1" applyFont="1" applyFill="1" applyBorder="1" applyAlignment="1">
      <alignment horizontal="center" vertical="center" shrinkToFit="1"/>
    </xf>
    <xf numFmtId="177" fontId="7" fillId="3" borderId="2" xfId="51" applyNumberFormat="1" applyFont="1" applyFill="1" applyBorder="1" applyAlignment="1">
      <alignment horizontal="right" vertical="center" shrinkToFit="1"/>
    </xf>
    <xf numFmtId="177" fontId="8" fillId="3" borderId="2" xfId="51" applyNumberFormat="1" applyFont="1" applyFill="1" applyBorder="1" applyAlignment="1">
      <alignment horizontal="center" vertical="center" shrinkToFit="1"/>
    </xf>
    <xf numFmtId="177" fontId="8" fillId="0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top" wrapText="1"/>
    </xf>
    <xf numFmtId="0" fontId="3" fillId="0" borderId="2" xfId="51" applyFont="1" applyFill="1" applyBorder="1" applyAlignment="1">
      <alignment horizontal="center" vertical="center"/>
    </xf>
    <xf numFmtId="183" fontId="3" fillId="0" borderId="2" xfId="8" applyNumberFormat="1" applyFont="1" applyFill="1" applyBorder="1" applyAlignment="1">
      <alignment horizontal="center" vertical="center"/>
    </xf>
    <xf numFmtId="177" fontId="3" fillId="0" borderId="2" xfId="51" applyNumberFormat="1" applyFont="1" applyFill="1" applyBorder="1" applyAlignment="1">
      <alignment horizontal="center" vertical="center" shrinkToFit="1"/>
    </xf>
    <xf numFmtId="0" fontId="3" fillId="0" borderId="7" xfId="5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left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1" fillId="0" borderId="8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4" borderId="2" xfId="51" applyNumberFormat="1" applyFont="1" applyFill="1" applyBorder="1" applyAlignment="1">
      <alignment horizontal="right" vertical="center" shrinkToFit="1"/>
    </xf>
    <xf numFmtId="179" fontId="1" fillId="4" borderId="2" xfId="51" applyNumberFormat="1" applyFont="1" applyFill="1" applyBorder="1" applyAlignment="1">
      <alignment vertical="center"/>
    </xf>
    <xf numFmtId="181" fontId="1" fillId="0" borderId="2" xfId="19" applyNumberFormat="1" applyFont="1" applyFill="1" applyBorder="1" applyAlignment="1" applyProtection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2" fillId="4" borderId="2" xfId="51" applyNumberFormat="1" applyFont="1" applyFill="1" applyBorder="1" applyAlignment="1">
      <alignment horizontal="right" vertical="center" shrinkToFit="1"/>
    </xf>
    <xf numFmtId="179" fontId="2" fillId="4" borderId="2" xfId="51" applyNumberFormat="1" applyFont="1" applyFill="1" applyBorder="1" applyAlignment="1">
      <alignment vertical="center"/>
    </xf>
    <xf numFmtId="177" fontId="2" fillId="0" borderId="2" xfId="51" applyNumberFormat="1" applyFont="1" applyFill="1" applyBorder="1" applyAlignment="1">
      <alignment horizontal="center" vertical="center" wrapText="1"/>
    </xf>
    <xf numFmtId="177" fontId="6" fillId="0" borderId="2" xfId="51" applyNumberFormat="1" applyFont="1" applyFill="1" applyBorder="1" applyAlignment="1">
      <alignment horizontal="center" vertical="center" shrinkToFit="1"/>
    </xf>
    <xf numFmtId="177" fontId="6" fillId="0" borderId="2" xfId="51" applyNumberFormat="1" applyFont="1" applyFill="1" applyBorder="1" applyAlignment="1">
      <alignment horizontal="center" vertical="center" wrapText="1"/>
    </xf>
    <xf numFmtId="177" fontId="10" fillId="3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left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2" fillId="3" borderId="2" xfId="51" applyNumberFormat="1" applyFont="1" applyFill="1" applyBorder="1" applyAlignment="1">
      <alignment horizontal="right" vertical="center" shrinkToFit="1"/>
    </xf>
    <xf numFmtId="177" fontId="11" fillId="3" borderId="2" xfId="51" applyNumberFormat="1" applyFont="1" applyFill="1" applyBorder="1" applyAlignment="1">
      <alignment horizontal="center" vertical="center" shrinkToFit="1"/>
    </xf>
    <xf numFmtId="0" fontId="3" fillId="3" borderId="2" xfId="51" applyFont="1" applyFill="1" applyBorder="1" applyAlignment="1">
      <alignment horizontal="center" vertical="center" shrinkToFit="1"/>
    </xf>
    <xf numFmtId="0" fontId="4" fillId="0" borderId="0" xfId="5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177" fontId="3" fillId="0" borderId="0" xfId="51" applyNumberFormat="1" applyFont="1" applyFill="1" applyBorder="1" applyAlignment="1">
      <alignment horizontal="center" vertical="center" shrinkToFit="1"/>
    </xf>
    <xf numFmtId="0" fontId="2" fillId="0" borderId="0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3" fillId="0" borderId="0" xfId="51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Fill="1">
      <alignment vertical="center"/>
    </xf>
    <xf numFmtId="0" fontId="2" fillId="0" borderId="0" xfId="51" applyFont="1" applyFill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left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77" fontId="14" fillId="0" borderId="2" xfId="51" applyNumberFormat="1" applyFont="1" applyFill="1" applyBorder="1" applyAlignment="1">
      <alignment horizontal="center" vertical="center" shrinkToFit="1"/>
    </xf>
    <xf numFmtId="181" fontId="2" fillId="0" borderId="2" xfId="19" applyNumberFormat="1" applyFont="1" applyFill="1" applyBorder="1" applyAlignment="1" applyProtection="1">
      <alignment horizontal="center" vertical="center" wrapText="1"/>
    </xf>
    <xf numFmtId="0" fontId="10" fillId="0" borderId="0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80" fontId="2" fillId="0" borderId="2" xfId="51" applyNumberFormat="1" applyFont="1" applyFill="1" applyBorder="1" applyAlignment="1">
      <alignment horizontal="right" vertical="center" shrinkToFit="1"/>
    </xf>
    <xf numFmtId="181" fontId="2" fillId="0" borderId="2" xfId="19" applyNumberFormat="1" applyFont="1" applyFill="1" applyBorder="1" applyAlignment="1">
      <alignment horizontal="right" vertical="center" wrapText="1"/>
    </xf>
    <xf numFmtId="176" fontId="2" fillId="2" borderId="2" xfId="51" applyNumberFormat="1" applyFont="1" applyFill="1" applyBorder="1" applyAlignment="1">
      <alignment horizontal="center"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horizontal="center" vertical="center" shrinkToFit="1"/>
    </xf>
    <xf numFmtId="49" fontId="2" fillId="0" borderId="2" xfId="51" applyNumberFormat="1" applyFont="1" applyFill="1" applyBorder="1" applyAlignment="1">
      <alignment horizontal="left" vertical="center" wrapText="1"/>
    </xf>
    <xf numFmtId="177" fontId="6" fillId="0" borderId="2" xfId="51" applyNumberFormat="1" applyFont="1" applyFill="1" applyBorder="1" applyAlignment="1">
      <alignment horizontal="right" vertical="center" shrinkToFit="1"/>
    </xf>
    <xf numFmtId="177" fontId="6" fillId="0" borderId="2" xfId="51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10" fillId="0" borderId="0" xfId="5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99060</xdr:colOff>
      <xdr:row>2</xdr:row>
      <xdr:rowOff>85090</xdr:rowOff>
    </xdr:from>
    <xdr:to>
      <xdr:col>29</xdr:col>
      <xdr:colOff>253365</xdr:colOff>
      <xdr:row>18</xdr:row>
      <xdr:rowOff>198755</xdr:rowOff>
    </xdr:to>
    <xdr:pic>
      <xdr:nvPicPr>
        <xdr:cNvPr id="2" name="图片 1" descr="W8UABU`$RYO9STON$PO3H]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2195" y="821055"/>
          <a:ext cx="7972425" cy="4759325"/>
        </a:xfrm>
        <a:prstGeom prst="rect">
          <a:avLst/>
        </a:prstGeom>
      </xdr:spPr>
    </xdr:pic>
    <xdr:clientData/>
  </xdr:twoCellAnchor>
  <xdr:twoCellAnchor editAs="oneCell">
    <xdr:from>
      <xdr:col>4</xdr:col>
      <xdr:colOff>230505</xdr:colOff>
      <xdr:row>8</xdr:row>
      <xdr:rowOff>66675</xdr:rowOff>
    </xdr:from>
    <xdr:to>
      <xdr:col>11</xdr:col>
      <xdr:colOff>359410</xdr:colOff>
      <xdr:row>9</xdr:row>
      <xdr:rowOff>284480</xdr:rowOff>
    </xdr:to>
    <xdr:pic>
      <xdr:nvPicPr>
        <xdr:cNvPr id="5" name="图片 4" descr="VQ5495JFI2NA(C]`~DNZMY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8515" y="2858770"/>
          <a:ext cx="4370705" cy="4730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32</xdr:row>
      <xdr:rowOff>106680</xdr:rowOff>
    </xdr:from>
    <xdr:to>
      <xdr:col>14</xdr:col>
      <xdr:colOff>289560</xdr:colOff>
      <xdr:row>71</xdr:row>
      <xdr:rowOff>36195</xdr:rowOff>
    </xdr:to>
    <xdr:pic>
      <xdr:nvPicPr>
        <xdr:cNvPr id="7" name="图片 6" descr="5VCSR4C@{B@TL1SOLT(O9Q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050" y="10854690"/>
          <a:ext cx="7944485" cy="5530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228600</xdr:colOff>
      <xdr:row>0</xdr:row>
      <xdr:rowOff>146050</xdr:rowOff>
    </xdr:from>
    <xdr:to>
      <xdr:col>30</xdr:col>
      <xdr:colOff>285115</xdr:colOff>
      <xdr:row>14</xdr:row>
      <xdr:rowOff>93345</xdr:rowOff>
    </xdr:to>
    <xdr:pic>
      <xdr:nvPicPr>
        <xdr:cNvPr id="5" name="图片 4" descr="DB26DE9B574605036429D093BD46AD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89465" y="146050"/>
          <a:ext cx="8418195" cy="4509770"/>
        </a:xfrm>
        <a:prstGeom prst="rect">
          <a:avLst/>
        </a:prstGeom>
      </xdr:spPr>
    </xdr:pic>
    <xdr:clientData/>
  </xdr:twoCellAnchor>
  <xdr:twoCellAnchor editAs="oneCell">
    <xdr:from>
      <xdr:col>8</xdr:col>
      <xdr:colOff>76835</xdr:colOff>
      <xdr:row>9</xdr:row>
      <xdr:rowOff>121920</xdr:rowOff>
    </xdr:from>
    <xdr:to>
      <xdr:col>11</xdr:col>
      <xdr:colOff>302895</xdr:colOff>
      <xdr:row>11</xdr:row>
      <xdr:rowOff>136525</xdr:rowOff>
    </xdr:to>
    <xdr:pic>
      <xdr:nvPicPr>
        <xdr:cNvPr id="2" name="图片 1" descr="PGLVUDL7A{02{XQE2%ZL55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0375" y="3245485"/>
          <a:ext cx="2132330" cy="687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228600</xdr:colOff>
      <xdr:row>0</xdr:row>
      <xdr:rowOff>146050</xdr:rowOff>
    </xdr:from>
    <xdr:to>
      <xdr:col>31</xdr:col>
      <xdr:colOff>285115</xdr:colOff>
      <xdr:row>14</xdr:row>
      <xdr:rowOff>93345</xdr:rowOff>
    </xdr:to>
    <xdr:pic>
      <xdr:nvPicPr>
        <xdr:cNvPr id="2" name="图片 1" descr="DB26DE9B574605036429D093BD46AD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9565" y="146050"/>
          <a:ext cx="8418195" cy="4509770"/>
        </a:xfrm>
        <a:prstGeom prst="rect">
          <a:avLst/>
        </a:prstGeom>
      </xdr:spPr>
    </xdr:pic>
    <xdr:clientData/>
  </xdr:twoCellAnchor>
  <xdr:twoCellAnchor editAs="oneCell">
    <xdr:from>
      <xdr:col>9</xdr:col>
      <xdr:colOff>122555</xdr:colOff>
      <xdr:row>7</xdr:row>
      <xdr:rowOff>335280</xdr:rowOff>
    </xdr:from>
    <xdr:to>
      <xdr:col>12</xdr:col>
      <xdr:colOff>348615</xdr:colOff>
      <xdr:row>10</xdr:row>
      <xdr:rowOff>6985</xdr:rowOff>
    </xdr:to>
    <xdr:pic>
      <xdr:nvPicPr>
        <xdr:cNvPr id="3" name="图片 2" descr="PGLVUDL7A{02{XQE2%ZL55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2860675"/>
          <a:ext cx="2132330" cy="68770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11</xdr:row>
      <xdr:rowOff>243840</xdr:rowOff>
    </xdr:from>
    <xdr:to>
      <xdr:col>13</xdr:col>
      <xdr:colOff>328930</xdr:colOff>
      <xdr:row>12</xdr:row>
      <xdr:rowOff>211455</xdr:rowOff>
    </xdr:to>
    <xdr:pic>
      <xdr:nvPicPr>
        <xdr:cNvPr id="4" name="图片 3" descr="F9G@~YT$PW}4DOYI%14[VV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61050" y="4040505"/>
          <a:ext cx="1968500" cy="2228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228600</xdr:colOff>
      <xdr:row>0</xdr:row>
      <xdr:rowOff>146050</xdr:rowOff>
    </xdr:from>
    <xdr:to>
      <xdr:col>31</xdr:col>
      <xdr:colOff>285115</xdr:colOff>
      <xdr:row>14</xdr:row>
      <xdr:rowOff>93345</xdr:rowOff>
    </xdr:to>
    <xdr:pic>
      <xdr:nvPicPr>
        <xdr:cNvPr id="2" name="图片 1" descr="DB26DE9B574605036429D093BD46AD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9565" y="146050"/>
          <a:ext cx="8418195" cy="4509770"/>
        </a:xfrm>
        <a:prstGeom prst="rect">
          <a:avLst/>
        </a:prstGeom>
      </xdr:spPr>
    </xdr:pic>
    <xdr:clientData/>
  </xdr:twoCellAnchor>
  <xdr:twoCellAnchor editAs="oneCell">
    <xdr:from>
      <xdr:col>9</xdr:col>
      <xdr:colOff>122555</xdr:colOff>
      <xdr:row>7</xdr:row>
      <xdr:rowOff>335280</xdr:rowOff>
    </xdr:from>
    <xdr:to>
      <xdr:col>12</xdr:col>
      <xdr:colOff>348615</xdr:colOff>
      <xdr:row>10</xdr:row>
      <xdr:rowOff>6985</xdr:rowOff>
    </xdr:to>
    <xdr:pic>
      <xdr:nvPicPr>
        <xdr:cNvPr id="3" name="图片 2" descr="PGLVUDL7A{02{XQE2%ZL55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2860675"/>
          <a:ext cx="2132330" cy="68770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243840</xdr:rowOff>
    </xdr:from>
    <xdr:to>
      <xdr:col>13</xdr:col>
      <xdr:colOff>328930</xdr:colOff>
      <xdr:row>11</xdr:row>
      <xdr:rowOff>211455</xdr:rowOff>
    </xdr:to>
    <xdr:pic>
      <xdr:nvPicPr>
        <xdr:cNvPr id="4" name="图片 3" descr="F9G@~YT$PW}4DOYI%14[VV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61050" y="3785235"/>
          <a:ext cx="1968500" cy="22288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29</xdr:row>
      <xdr:rowOff>114300</xdr:rowOff>
    </xdr:from>
    <xdr:to>
      <xdr:col>12</xdr:col>
      <xdr:colOff>159385</xdr:colOff>
      <xdr:row>76</xdr:row>
      <xdr:rowOff>3810</xdr:rowOff>
    </xdr:to>
    <xdr:pic>
      <xdr:nvPicPr>
        <xdr:cNvPr id="5" name="图片 4" descr="47D}3%LJJB9$@T9GC0YA@0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10298430"/>
          <a:ext cx="6783070" cy="66332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122555</xdr:colOff>
      <xdr:row>7</xdr:row>
      <xdr:rowOff>335280</xdr:rowOff>
    </xdr:from>
    <xdr:to>
      <xdr:col>12</xdr:col>
      <xdr:colOff>348615</xdr:colOff>
      <xdr:row>10</xdr:row>
      <xdr:rowOff>6985</xdr:rowOff>
    </xdr:to>
    <xdr:pic>
      <xdr:nvPicPr>
        <xdr:cNvPr id="3" name="图片 2" descr="PGLVUDL7A{02{XQE2%ZL55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2860675"/>
          <a:ext cx="2132330" cy="68770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243840</xdr:rowOff>
    </xdr:from>
    <xdr:to>
      <xdr:col>13</xdr:col>
      <xdr:colOff>328930</xdr:colOff>
      <xdr:row>11</xdr:row>
      <xdr:rowOff>211455</xdr:rowOff>
    </xdr:to>
    <xdr:pic>
      <xdr:nvPicPr>
        <xdr:cNvPr id="4" name="图片 3" descr="F9G@~YT$PW}4DOYI%14[VV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1050" y="3785235"/>
          <a:ext cx="1968500" cy="222885"/>
        </a:xfrm>
        <a:prstGeom prst="rect">
          <a:avLst/>
        </a:prstGeom>
      </xdr:spPr>
    </xdr:pic>
    <xdr:clientData/>
  </xdr:twoCellAnchor>
  <xdr:twoCellAnchor editAs="oneCell">
    <xdr:from>
      <xdr:col>16</xdr:col>
      <xdr:colOff>75565</xdr:colOff>
      <xdr:row>1</xdr:row>
      <xdr:rowOff>36195</xdr:rowOff>
    </xdr:from>
    <xdr:to>
      <xdr:col>30</xdr:col>
      <xdr:colOff>155575</xdr:colOff>
      <xdr:row>13</xdr:row>
      <xdr:rowOff>189865</xdr:rowOff>
    </xdr:to>
    <xdr:pic>
      <xdr:nvPicPr>
        <xdr:cNvPr id="6" name="图片 5" descr="Y3)`G)]1VP17[D18XJNH33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27130" y="353060"/>
          <a:ext cx="7898130" cy="41440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122555</xdr:colOff>
      <xdr:row>7</xdr:row>
      <xdr:rowOff>335280</xdr:rowOff>
    </xdr:from>
    <xdr:to>
      <xdr:col>12</xdr:col>
      <xdr:colOff>348615</xdr:colOff>
      <xdr:row>10</xdr:row>
      <xdr:rowOff>6985</xdr:rowOff>
    </xdr:to>
    <xdr:pic>
      <xdr:nvPicPr>
        <xdr:cNvPr id="2" name="图片 1" descr="PGLVUDL7A{02{XQE2%ZL55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2860675"/>
          <a:ext cx="2132330" cy="68770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243840</xdr:rowOff>
    </xdr:from>
    <xdr:to>
      <xdr:col>13</xdr:col>
      <xdr:colOff>328930</xdr:colOff>
      <xdr:row>11</xdr:row>
      <xdr:rowOff>211455</xdr:rowOff>
    </xdr:to>
    <xdr:pic>
      <xdr:nvPicPr>
        <xdr:cNvPr id="3" name="图片 2" descr="F9G@~YT$PW}4DOYI%14[VV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1050" y="3785235"/>
          <a:ext cx="1968500" cy="222885"/>
        </a:xfrm>
        <a:prstGeom prst="rect">
          <a:avLst/>
        </a:prstGeom>
      </xdr:spPr>
    </xdr:pic>
    <xdr:clientData/>
  </xdr:twoCellAnchor>
  <xdr:twoCellAnchor editAs="oneCell">
    <xdr:from>
      <xdr:col>16</xdr:col>
      <xdr:colOff>27940</xdr:colOff>
      <xdr:row>0</xdr:row>
      <xdr:rowOff>26670</xdr:rowOff>
    </xdr:from>
    <xdr:to>
      <xdr:col>30</xdr:col>
      <xdr:colOff>107950</xdr:colOff>
      <xdr:row>12</xdr:row>
      <xdr:rowOff>118745</xdr:rowOff>
    </xdr:to>
    <xdr:pic>
      <xdr:nvPicPr>
        <xdr:cNvPr id="4" name="图片 3" descr="Y3)`G)]1VP17[D18XJNH33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79505" y="26670"/>
          <a:ext cx="7898130" cy="4144010"/>
        </a:xfrm>
        <a:prstGeom prst="rect">
          <a:avLst/>
        </a:prstGeom>
      </xdr:spPr>
    </xdr:pic>
    <xdr:clientData/>
  </xdr:twoCellAnchor>
  <xdr:twoCellAnchor editAs="oneCell">
    <xdr:from>
      <xdr:col>16</xdr:col>
      <xdr:colOff>466725</xdr:colOff>
      <xdr:row>8</xdr:row>
      <xdr:rowOff>247650</xdr:rowOff>
    </xdr:from>
    <xdr:to>
      <xdr:col>34</xdr:col>
      <xdr:colOff>113665</xdr:colOff>
      <xdr:row>21</xdr:row>
      <xdr:rowOff>93980</xdr:rowOff>
    </xdr:to>
    <xdr:pic>
      <xdr:nvPicPr>
        <xdr:cNvPr id="5" name="图片 4" descr="Cache_-41e0668b4d178dc3.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18290" y="3115945"/>
          <a:ext cx="10066020" cy="433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4" customWidth="1"/>
    <col min="3" max="3" width="2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25" style="1" customWidth="1"/>
    <col min="8" max="8" width="8.88333333333333" style="5" customWidth="1"/>
    <col min="9" max="9" width="9.38333333333333" style="1" customWidth="1"/>
    <col min="10" max="10" width="8.25" style="5" customWidth="1"/>
    <col min="11" max="11" width="7.38333333333333" style="1" customWidth="1"/>
    <col min="12" max="12" width="7.88333333333333" style="6" customWidth="1"/>
    <col min="13" max="13" width="6.55833333333333" style="6" customWidth="1"/>
    <col min="14" max="14" width="7.88333333333333" style="1" customWidth="1"/>
    <col min="15" max="15" width="10.1333333333333" style="5" customWidth="1"/>
    <col min="16" max="16" width="9.38333333333333" style="5" customWidth="1"/>
    <col min="17" max="18" width="4.38333333333333" style="3" customWidth="1"/>
    <col min="19" max="19" width="13.25" style="3" customWidth="1"/>
    <col min="20" max="20" width="5.88333333333333" style="3" customWidth="1"/>
    <col min="21" max="21" width="10.6333333333333" style="3" customWidth="1"/>
    <col min="22" max="22" width="5.75" style="3" customWidth="1"/>
    <col min="23" max="23" width="5.63333333333333" style="3" customWidth="1"/>
    <col min="24" max="24" width="5.13333333333333" style="3" customWidth="1"/>
    <col min="25" max="25" width="5.88333333333333" style="3" customWidth="1"/>
    <col min="26" max="27" width="10.6333333333333" style="3" customWidth="1"/>
    <col min="28" max="28" width="5.63333333333333" style="3" customWidth="1"/>
    <col min="29" max="29" width="5.38333333333333" style="3" customWidth="1"/>
    <col min="30" max="30" width="7.13333333333333" style="3" customWidth="1"/>
    <col min="31" max="16384" width="9" style="1"/>
  </cols>
  <sheetData>
    <row r="1" s="1" customFormat="1" ht="24.95" customHeight="1" spans="1:6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49" t="s">
        <v>3</v>
      </c>
      <c r="M2" s="50">
        <v>9160</v>
      </c>
      <c r="N2" s="51" t="s">
        <v>4</v>
      </c>
      <c r="O2" s="51" t="s">
        <v>5</v>
      </c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="1" customFormat="1" ht="34" customHeight="1" spans="1:62">
      <c r="A3" s="8" t="s">
        <v>6</v>
      </c>
      <c r="B3" s="8"/>
      <c r="C3" s="13">
        <v>1850000</v>
      </c>
      <c r="D3" s="13"/>
      <c r="E3" s="13" t="s">
        <v>7</v>
      </c>
      <c r="F3" s="14" t="s">
        <v>8</v>
      </c>
      <c r="G3" s="14"/>
      <c r="H3" s="52" t="s">
        <v>9</v>
      </c>
      <c r="I3" s="53" t="s">
        <v>10</v>
      </c>
      <c r="J3" s="54"/>
      <c r="K3" s="54"/>
      <c r="L3" s="54"/>
      <c r="M3" s="55" t="s">
        <v>11</v>
      </c>
      <c r="N3" s="8" t="s">
        <v>12</v>
      </c>
      <c r="O3" s="56" t="s">
        <v>13</v>
      </c>
      <c r="P3" s="83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="1" customFormat="1" ht="30" customHeight="1" spans="1:30">
      <c r="A4" s="8" t="s">
        <v>14</v>
      </c>
      <c r="B4" s="8"/>
      <c r="C4" s="13"/>
      <c r="D4" s="13"/>
      <c r="E4" s="13" t="s">
        <v>15</v>
      </c>
      <c r="F4" s="14"/>
      <c r="G4" s="14"/>
      <c r="H4" s="57"/>
      <c r="I4" s="58"/>
      <c r="J4" s="59"/>
      <c r="K4" s="59"/>
      <c r="L4" s="59"/>
      <c r="M4" s="55" t="s">
        <v>16</v>
      </c>
      <c r="N4" s="13" t="s">
        <v>17</v>
      </c>
      <c r="O4" s="60" t="s">
        <v>18</v>
      </c>
      <c r="P4" s="8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3" t="s">
        <v>26</v>
      </c>
      <c r="O5" s="13"/>
      <c r="P5" s="85"/>
      <c r="Q5" s="3"/>
      <c r="R5" s="3"/>
      <c r="S5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="1" customFormat="1" ht="27.95" customHeight="1" spans="1:30">
      <c r="A6" s="8"/>
      <c r="B6" s="21" t="s">
        <v>27</v>
      </c>
      <c r="C6" s="8" t="s">
        <v>28</v>
      </c>
      <c r="D6" s="13" t="s">
        <v>29</v>
      </c>
      <c r="E6" s="21" t="s">
        <v>27</v>
      </c>
      <c r="F6" s="13" t="s">
        <v>29</v>
      </c>
      <c r="G6" s="8" t="s">
        <v>30</v>
      </c>
      <c r="H6" s="13" t="s">
        <v>29</v>
      </c>
      <c r="I6" s="51" t="s">
        <v>29</v>
      </c>
      <c r="J6" s="13" t="s">
        <v>29</v>
      </c>
      <c r="K6" s="8" t="s">
        <v>31</v>
      </c>
      <c r="L6" s="8" t="s">
        <v>29</v>
      </c>
      <c r="M6" s="8" t="s">
        <v>31</v>
      </c>
      <c r="N6" s="13" t="s">
        <v>32</v>
      </c>
      <c r="O6" s="13" t="s">
        <v>29</v>
      </c>
      <c r="P6" s="85"/>
      <c r="Q6" s="3"/>
      <c r="R6" s="3"/>
      <c r="S6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="93" customFormat="1" ht="21" customHeight="1" spans="1:30">
      <c r="A7" s="94" t="s">
        <v>33</v>
      </c>
      <c r="B7" s="36"/>
      <c r="C7" s="34"/>
      <c r="D7" s="95"/>
      <c r="E7" s="96"/>
      <c r="F7" s="95"/>
      <c r="G7" s="97"/>
      <c r="H7" s="76"/>
      <c r="I7" s="76"/>
      <c r="J7" s="95"/>
      <c r="K7" s="101"/>
      <c r="L7" s="102"/>
      <c r="M7" s="103"/>
      <c r="N7" s="69"/>
      <c r="O7" s="95"/>
      <c r="P7" s="104"/>
      <c r="Q7" s="105"/>
      <c r="R7" s="105"/>
      <c r="S7" s="104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</row>
    <row r="8" s="93" customFormat="1" ht="21" customHeight="1" spans="1:29">
      <c r="A8" s="94">
        <v>1</v>
      </c>
      <c r="B8" s="98">
        <v>43498</v>
      </c>
      <c r="C8" s="99" t="s">
        <v>34</v>
      </c>
      <c r="D8" s="100">
        <v>700000</v>
      </c>
      <c r="E8" s="36">
        <v>43487</v>
      </c>
      <c r="F8" s="100">
        <v>895860</v>
      </c>
      <c r="G8" s="37">
        <v>0.02</v>
      </c>
      <c r="H8" s="90">
        <f>D8*G8</f>
        <v>14000</v>
      </c>
      <c r="I8" s="90">
        <v>44920</v>
      </c>
      <c r="J8" s="35">
        <v>500</v>
      </c>
      <c r="K8" s="69" t="s">
        <v>35</v>
      </c>
      <c r="L8" s="70"/>
      <c r="M8" s="71"/>
      <c r="N8" s="69" t="s">
        <v>36</v>
      </c>
      <c r="O8" s="90">
        <f>D8-H8-J8-I8</f>
        <v>640580</v>
      </c>
      <c r="P8" s="105"/>
      <c r="Q8" s="105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</row>
    <row r="9" s="2" customFormat="1" ht="20.1" customHeight="1" spans="1:29">
      <c r="A9" s="32"/>
      <c r="B9" s="33"/>
      <c r="C9" s="34"/>
      <c r="D9" s="35"/>
      <c r="E9" s="36"/>
      <c r="F9" s="35"/>
      <c r="G9" s="37"/>
      <c r="H9" s="67"/>
      <c r="I9" s="68"/>
      <c r="J9" s="35"/>
      <c r="K9" s="69"/>
      <c r="L9" s="70"/>
      <c r="M9" s="71"/>
      <c r="N9" s="69"/>
      <c r="O9" s="72"/>
      <c r="P9" s="82"/>
      <c r="Q9" s="82"/>
      <c r="R9" s="87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="2" customFormat="1" ht="23" customHeight="1" spans="1:29">
      <c r="A10" s="32"/>
      <c r="B10" s="33"/>
      <c r="C10" s="34"/>
      <c r="D10" s="35"/>
      <c r="E10" s="36"/>
      <c r="F10" s="35"/>
      <c r="G10" s="37"/>
      <c r="H10" s="67"/>
      <c r="I10" s="68"/>
      <c r="J10" s="35"/>
      <c r="K10" s="69"/>
      <c r="L10" s="70"/>
      <c r="M10" s="71"/>
      <c r="N10" s="69"/>
      <c r="O10" s="90"/>
      <c r="P10" s="82"/>
      <c r="Q10" s="82"/>
      <c r="R10" s="87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="2" customFormat="1" ht="20.1" customHeight="1" spans="1:29">
      <c r="A11" s="32"/>
      <c r="B11" s="33"/>
      <c r="C11" s="34"/>
      <c r="D11" s="35"/>
      <c r="E11" s="36"/>
      <c r="F11" s="35"/>
      <c r="G11" s="37"/>
      <c r="H11" s="67"/>
      <c r="I11" s="68"/>
      <c r="J11" s="35"/>
      <c r="K11" s="69"/>
      <c r="L11" s="70"/>
      <c r="M11" s="71"/>
      <c r="N11" s="69"/>
      <c r="O11" s="72"/>
      <c r="P11" s="82"/>
      <c r="Q11" s="82"/>
      <c r="R11" s="87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="2" customFormat="1" ht="20.1" customHeight="1" spans="1:29">
      <c r="A12" s="32"/>
      <c r="B12" s="33"/>
      <c r="C12" s="34"/>
      <c r="D12" s="35"/>
      <c r="E12" s="36"/>
      <c r="F12" s="35"/>
      <c r="G12" s="37"/>
      <c r="H12" s="67"/>
      <c r="I12" s="68"/>
      <c r="J12" s="35"/>
      <c r="K12" s="69"/>
      <c r="L12" s="70"/>
      <c r="M12" s="71"/>
      <c r="N12" s="69"/>
      <c r="O12" s="72"/>
      <c r="P12" s="82"/>
      <c r="Q12" s="82"/>
      <c r="R12" s="87"/>
      <c r="S12" s="88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="2" customFormat="1" ht="20.1" customHeight="1" spans="1:29">
      <c r="A13" s="32"/>
      <c r="B13" s="33"/>
      <c r="C13" s="34"/>
      <c r="D13" s="35"/>
      <c r="E13" s="36"/>
      <c r="F13" s="35"/>
      <c r="G13" s="37"/>
      <c r="H13" s="67"/>
      <c r="I13" s="68"/>
      <c r="J13" s="35"/>
      <c r="K13" s="69"/>
      <c r="L13" s="70"/>
      <c r="M13" s="71"/>
      <c r="N13" s="69"/>
      <c r="O13" s="72"/>
      <c r="P13" s="82"/>
      <c r="Q13" s="82"/>
      <c r="R13" s="87"/>
      <c r="S13" s="88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="2" customFormat="1" ht="20.1" customHeight="1" spans="1:29">
      <c r="A14" s="32"/>
      <c r="B14" s="33"/>
      <c r="C14" s="34"/>
      <c r="D14" s="35"/>
      <c r="E14" s="36"/>
      <c r="F14" s="35"/>
      <c r="G14" s="37"/>
      <c r="H14" s="67"/>
      <c r="I14" s="68"/>
      <c r="J14" s="35"/>
      <c r="K14" s="69"/>
      <c r="L14" s="70"/>
      <c r="M14" s="71"/>
      <c r="N14" s="69"/>
      <c r="O14" s="72"/>
      <c r="P14" s="82"/>
      <c r="Q14" s="82"/>
      <c r="R14" s="87"/>
      <c r="S14" s="88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="2" customFormat="1" ht="20.1" customHeight="1" spans="1:29">
      <c r="A15" s="32"/>
      <c r="B15" s="33"/>
      <c r="C15" s="34"/>
      <c r="D15" s="35"/>
      <c r="E15" s="36"/>
      <c r="F15" s="35"/>
      <c r="G15" s="37"/>
      <c r="H15" s="67"/>
      <c r="I15" s="68"/>
      <c r="J15" s="35"/>
      <c r="K15" s="69"/>
      <c r="L15" s="70"/>
      <c r="M15" s="71"/>
      <c r="N15" s="69"/>
      <c r="O15" s="72"/>
      <c r="P15" s="82"/>
      <c r="Q15" s="82"/>
      <c r="R15" s="87"/>
      <c r="S15" s="88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="2" customFormat="1" ht="20.1" customHeight="1" spans="1:29">
      <c r="A16" s="32"/>
      <c r="B16" s="33"/>
      <c r="C16" s="34"/>
      <c r="D16" s="35"/>
      <c r="E16" s="36"/>
      <c r="F16" s="35"/>
      <c r="G16" s="37"/>
      <c r="H16" s="67"/>
      <c r="I16" s="68"/>
      <c r="J16" s="35"/>
      <c r="K16" s="69"/>
      <c r="L16" s="70"/>
      <c r="M16" s="71"/>
      <c r="N16" s="69"/>
      <c r="O16" s="72"/>
      <c r="P16" s="82"/>
      <c r="Q16" s="82"/>
      <c r="R16" s="87"/>
      <c r="S16" s="88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="2" customFormat="1" ht="20.1" customHeight="1" spans="1:29">
      <c r="A17" s="32"/>
      <c r="B17" s="33"/>
      <c r="C17" s="34"/>
      <c r="D17" s="35"/>
      <c r="E17" s="36"/>
      <c r="F17" s="35"/>
      <c r="G17" s="37"/>
      <c r="H17" s="67"/>
      <c r="I17" s="68"/>
      <c r="J17" s="35"/>
      <c r="K17" s="69"/>
      <c r="L17" s="70"/>
      <c r="M17" s="71"/>
      <c r="N17" s="69"/>
      <c r="O17" s="72"/>
      <c r="P17" s="82"/>
      <c r="Q17" s="82"/>
      <c r="R17" s="87"/>
      <c r="S17" s="88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="2" customFormat="1" ht="20.1" customHeight="1" spans="1:29">
      <c r="A18" s="32"/>
      <c r="B18" s="33"/>
      <c r="C18" s="34"/>
      <c r="D18" s="35"/>
      <c r="E18" s="36"/>
      <c r="F18" s="35"/>
      <c r="G18" s="37"/>
      <c r="H18" s="67"/>
      <c r="I18" s="68"/>
      <c r="J18" s="35"/>
      <c r="K18" s="69"/>
      <c r="L18" s="70"/>
      <c r="M18" s="71"/>
      <c r="N18" s="69"/>
      <c r="O18" s="72"/>
      <c r="P18" s="82"/>
      <c r="Q18" s="82"/>
      <c r="R18" s="87"/>
      <c r="S18" s="88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="2" customFormat="1" ht="20.1" customHeight="1" spans="1:29">
      <c r="A19" s="32"/>
      <c r="B19" s="33"/>
      <c r="C19" s="34"/>
      <c r="D19" s="35"/>
      <c r="E19" s="36"/>
      <c r="F19" s="35"/>
      <c r="G19" s="37"/>
      <c r="H19" s="67"/>
      <c r="I19" s="68"/>
      <c r="J19" s="35"/>
      <c r="K19" s="69"/>
      <c r="L19" s="70"/>
      <c r="M19" s="71"/>
      <c r="N19" s="69"/>
      <c r="O19" s="72"/>
      <c r="P19" s="82"/>
      <c r="Q19" s="82"/>
      <c r="R19" s="87"/>
      <c r="S19" s="88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="2" customFormat="1" ht="20.1" customHeight="1" spans="1:29">
      <c r="A20" s="32"/>
      <c r="B20" s="33"/>
      <c r="C20" s="34"/>
      <c r="D20" s="35"/>
      <c r="E20" s="36"/>
      <c r="F20" s="35"/>
      <c r="G20" s="37"/>
      <c r="H20" s="67"/>
      <c r="I20" s="68"/>
      <c r="J20" s="35"/>
      <c r="K20" s="69"/>
      <c r="L20" s="70"/>
      <c r="M20" s="71"/>
      <c r="N20" s="69"/>
      <c r="O20" s="72"/>
      <c r="P20" s="82"/>
      <c r="Q20" s="82"/>
      <c r="R20" s="87"/>
      <c r="S20" s="88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="2" customFormat="1" ht="20.1" customHeight="1" spans="1:29">
      <c r="A21" s="32"/>
      <c r="B21" s="33"/>
      <c r="C21" s="34"/>
      <c r="D21" s="35"/>
      <c r="E21" s="36"/>
      <c r="F21" s="35"/>
      <c r="G21" s="37"/>
      <c r="H21" s="67"/>
      <c r="I21" s="68"/>
      <c r="J21" s="35"/>
      <c r="K21" s="69"/>
      <c r="L21" s="70"/>
      <c r="M21" s="71"/>
      <c r="N21" s="69"/>
      <c r="O21" s="72"/>
      <c r="P21" s="82"/>
      <c r="Q21" s="82"/>
      <c r="R21" s="87"/>
      <c r="S21" s="88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="2" customFormat="1" ht="20.1" customHeight="1" spans="1:29">
      <c r="A22" s="32"/>
      <c r="B22" s="33"/>
      <c r="C22" s="34"/>
      <c r="D22" s="35"/>
      <c r="E22" s="36"/>
      <c r="F22" s="35"/>
      <c r="G22" s="37"/>
      <c r="H22" s="67"/>
      <c r="I22" s="68"/>
      <c r="J22" s="35"/>
      <c r="K22" s="69"/>
      <c r="L22" s="70"/>
      <c r="M22" s="71"/>
      <c r="N22" s="69"/>
      <c r="O22" s="72"/>
      <c r="P22" s="82"/>
      <c r="Q22" s="82"/>
      <c r="R22" s="87"/>
      <c r="S22" s="88">
        <v>4326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</row>
    <row r="23" s="3" customFormat="1" ht="20.25" customHeight="1" spans="1:19">
      <c r="A23" s="38"/>
      <c r="B23" s="39"/>
      <c r="C23" s="24"/>
      <c r="D23" s="25"/>
      <c r="E23" s="40"/>
      <c r="F23" s="41"/>
      <c r="G23" s="42"/>
      <c r="H23" s="74"/>
      <c r="I23" s="74"/>
      <c r="J23" s="75"/>
      <c r="K23" s="62"/>
      <c r="L23" s="51"/>
      <c r="M23" s="13"/>
      <c r="N23" s="62"/>
      <c r="O23" s="74"/>
      <c r="P23" s="85"/>
      <c r="S23">
        <v>269</v>
      </c>
    </row>
    <row r="24" s="3" customFormat="1" ht="20.25" customHeight="1" spans="1:19">
      <c r="A24" s="38"/>
      <c r="B24" s="39"/>
      <c r="C24" s="24"/>
      <c r="D24" s="25"/>
      <c r="E24" s="40"/>
      <c r="F24" s="41"/>
      <c r="G24" s="42"/>
      <c r="H24" s="74"/>
      <c r="I24" s="74"/>
      <c r="J24" s="75"/>
      <c r="K24" s="62"/>
      <c r="L24" s="51"/>
      <c r="M24" s="13"/>
      <c r="N24" s="69"/>
      <c r="O24" s="76"/>
      <c r="P24" s="85"/>
      <c r="S24">
        <v>25440</v>
      </c>
    </row>
    <row r="25" s="3" customFormat="1" ht="30" customHeight="1" spans="1:19">
      <c r="A25" s="8" t="s">
        <v>37</v>
      </c>
      <c r="B25" s="8"/>
      <c r="C25" s="43" t="s">
        <v>38</v>
      </c>
      <c r="D25" s="44">
        <f>SUM(D7:D24)</f>
        <v>700000</v>
      </c>
      <c r="E25" s="43" t="s">
        <v>38</v>
      </c>
      <c r="F25" s="45">
        <f>SUM(F7:F24)</f>
        <v>895860</v>
      </c>
      <c r="G25" s="43" t="s">
        <v>38</v>
      </c>
      <c r="H25" s="45">
        <f>SUM(H7:H24)</f>
        <v>14000</v>
      </c>
      <c r="I25" s="45">
        <f>SUM(I7:I24)</f>
        <v>44920</v>
      </c>
      <c r="J25" s="45">
        <f>SUM(J7:J24)</f>
        <v>500</v>
      </c>
      <c r="K25" s="43" t="s">
        <v>38</v>
      </c>
      <c r="L25" s="77">
        <f>SUM(L7:L24)</f>
        <v>0</v>
      </c>
      <c r="M25" s="78" t="s">
        <v>38</v>
      </c>
      <c r="N25" s="43" t="s">
        <v>38</v>
      </c>
      <c r="O25" s="45">
        <f>SUM(O7:O24)</f>
        <v>640580</v>
      </c>
      <c r="P25" s="85"/>
      <c r="S25"/>
    </row>
    <row r="26" s="3" customFormat="1" ht="30" customHeight="1" spans="1:16">
      <c r="A26" s="8" t="s">
        <v>33</v>
      </c>
      <c r="B26" s="8"/>
      <c r="C26" s="8" t="s">
        <v>39</v>
      </c>
      <c r="D26" s="8"/>
      <c r="E26" s="46">
        <f>E27+L26</f>
        <v>640580</v>
      </c>
      <c r="F26" s="46"/>
      <c r="G26" s="46"/>
      <c r="H26" s="46"/>
      <c r="I26" s="8" t="s">
        <v>40</v>
      </c>
      <c r="J26" s="8"/>
      <c r="K26" s="8" t="s">
        <v>41</v>
      </c>
      <c r="L26" s="46">
        <v>0</v>
      </c>
      <c r="M26" s="46"/>
      <c r="N26" s="46"/>
      <c r="O26" s="46"/>
      <c r="P26" s="85"/>
    </row>
    <row r="27" s="3" customFormat="1" ht="30" customHeight="1" spans="1:16">
      <c r="A27" s="8"/>
      <c r="B27" s="8"/>
      <c r="C27" s="8" t="s">
        <v>42</v>
      </c>
      <c r="D27" s="8"/>
      <c r="E27" s="47">
        <f>O8</f>
        <v>640580</v>
      </c>
      <c r="F27" s="47"/>
      <c r="G27" s="47"/>
      <c r="H27" s="47"/>
      <c r="I27" s="8"/>
      <c r="J27" s="8"/>
      <c r="K27" s="8" t="s">
        <v>43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  <c r="P27" s="85"/>
    </row>
    <row r="28" s="3" customFormat="1" ht="50.1" customHeight="1" spans="1:16">
      <c r="A28" s="8" t="s">
        <v>44</v>
      </c>
      <c r="B28" s="8"/>
      <c r="C28" s="18" t="s">
        <v>45</v>
      </c>
      <c r="D28" s="19"/>
      <c r="E28" s="19"/>
      <c r="F28" s="19"/>
      <c r="G28" s="19"/>
      <c r="H28" s="20"/>
      <c r="I28" s="8" t="s">
        <v>46</v>
      </c>
      <c r="J28" s="8"/>
      <c r="K28" s="8" t="s">
        <v>47</v>
      </c>
      <c r="L28" s="8"/>
      <c r="M28" s="8"/>
      <c r="N28" s="8"/>
      <c r="O28" s="8"/>
      <c r="P28" s="85"/>
    </row>
    <row r="29" s="3" customFormat="1" ht="50.1" customHeight="1" spans="1:16">
      <c r="A29" s="8" t="s">
        <v>48</v>
      </c>
      <c r="B29" s="8"/>
      <c r="C29" s="22"/>
      <c r="D29" s="22"/>
      <c r="E29" s="22"/>
      <c r="F29" s="22"/>
      <c r="G29" s="22"/>
      <c r="H29" s="22"/>
      <c r="I29" s="8" t="s">
        <v>49</v>
      </c>
      <c r="J29" s="8"/>
      <c r="K29" s="22"/>
      <c r="L29" s="22"/>
      <c r="M29" s="22"/>
      <c r="N29" s="22"/>
      <c r="O29" s="22"/>
      <c r="P29" s="85"/>
    </row>
    <row r="30" s="3" customFormat="1" ht="50.1" customHeight="1" spans="1:16">
      <c r="A30" s="8" t="s">
        <v>50</v>
      </c>
      <c r="B30" s="8"/>
      <c r="C30" s="48"/>
      <c r="D30" s="48"/>
      <c r="E30" s="48"/>
      <c r="F30" s="48"/>
      <c r="G30" s="48"/>
      <c r="H30" s="48"/>
      <c r="I30" s="8" t="s">
        <v>51</v>
      </c>
      <c r="J30" s="8"/>
      <c r="K30" s="48"/>
      <c r="L30" s="48"/>
      <c r="M30" s="48"/>
      <c r="N30" s="48"/>
      <c r="O30" s="48"/>
      <c r="P30" s="85"/>
    </row>
    <row r="31" s="3" customFormat="1" ht="50.1" customHeight="1" spans="1:16">
      <c r="A31" s="8" t="s">
        <v>52</v>
      </c>
      <c r="B31" s="8"/>
      <c r="C31" s="48"/>
      <c r="D31" s="48"/>
      <c r="E31" s="48"/>
      <c r="F31" s="48"/>
      <c r="G31" s="48"/>
      <c r="H31" s="48"/>
      <c r="I31" s="8" t="s">
        <v>53</v>
      </c>
      <c r="J31" s="8"/>
      <c r="K31" s="48"/>
      <c r="L31" s="48"/>
      <c r="M31" s="48"/>
      <c r="N31" s="48"/>
      <c r="O31" s="48"/>
      <c r="P31" s="85"/>
    </row>
    <row r="32" s="3" customFormat="1" spans="1:16">
      <c r="A32" s="1"/>
      <c r="B32" s="4"/>
      <c r="C32" s="1"/>
      <c r="D32" s="5"/>
      <c r="E32" s="4"/>
      <c r="F32" s="5"/>
      <c r="G32" s="1"/>
      <c r="H32" s="5"/>
      <c r="I32" s="1"/>
      <c r="J32" s="5"/>
      <c r="K32" s="1"/>
      <c r="L32" s="6"/>
      <c r="M32" s="6"/>
      <c r="N32" s="1"/>
      <c r="O32" s="5"/>
      <c r="P32" s="85"/>
    </row>
    <row r="33" s="3" customFormat="1" spans="1:16">
      <c r="A33" s="1"/>
      <c r="B33" s="4"/>
      <c r="C33" s="1"/>
      <c r="D33" s="5"/>
      <c r="E33" s="4"/>
      <c r="F33" s="5"/>
      <c r="G33" s="1"/>
      <c r="H33" s="5"/>
      <c r="I33" s="1"/>
      <c r="J33" s="5"/>
      <c r="K33" s="1"/>
      <c r="L33" s="6"/>
      <c r="M33" s="6"/>
      <c r="N33" s="1"/>
      <c r="O33" s="5"/>
      <c r="P33" s="85"/>
    </row>
    <row r="34" s="3" customFormat="1" spans="1:16">
      <c r="A34" s="1"/>
      <c r="B34" s="4"/>
      <c r="C34" s="1"/>
      <c r="D34" s="5"/>
      <c r="E34" s="4"/>
      <c r="F34" s="5"/>
      <c r="G34" s="1"/>
      <c r="H34" s="5"/>
      <c r="I34" s="1"/>
      <c r="J34" s="5"/>
      <c r="K34" s="1"/>
      <c r="L34" s="6"/>
      <c r="M34" s="6"/>
      <c r="N34" s="1"/>
      <c r="O34" s="5"/>
      <c r="P34" s="85"/>
    </row>
    <row r="35" s="3" customFormat="1" spans="1:16">
      <c r="A35" s="1"/>
      <c r="B35" s="4"/>
      <c r="C35" s="1"/>
      <c r="D35" s="5"/>
      <c r="E35" s="4"/>
      <c r="F35" s="5"/>
      <c r="G35" s="1"/>
      <c r="H35" s="5"/>
      <c r="I35" s="1"/>
      <c r="J35" s="5"/>
      <c r="K35" s="1"/>
      <c r="L35" s="6"/>
      <c r="M35" s="6"/>
      <c r="N35" s="1"/>
      <c r="O35" s="5"/>
      <c r="P35" s="85"/>
    </row>
    <row r="36" s="3" customFormat="1" spans="1:16">
      <c r="A36" s="1"/>
      <c r="B36" s="4"/>
      <c r="C36" s="1"/>
      <c r="D36" s="5"/>
      <c r="E36" s="4"/>
      <c r="F36" s="5"/>
      <c r="G36" s="1"/>
      <c r="H36" s="5"/>
      <c r="I36" s="1"/>
      <c r="J36" s="5"/>
      <c r="K36" s="1"/>
      <c r="L36" s="6"/>
      <c r="M36" s="6"/>
      <c r="N36" s="1"/>
      <c r="O36" s="5"/>
      <c r="P36" s="85"/>
    </row>
    <row r="37" s="3" customFormat="1" ht="13.5" spans="1:16">
      <c r="A37" s="1"/>
      <c r="B37"/>
      <c r="C37" s="1"/>
      <c r="D37" s="5"/>
      <c r="E37" s="4"/>
      <c r="F37" s="5"/>
      <c r="G37" s="1"/>
      <c r="H37" s="5"/>
      <c r="I37" s="1"/>
      <c r="J37" s="5"/>
      <c r="K37" s="1"/>
      <c r="L37" s="6"/>
      <c r="M37" s="6"/>
      <c r="N37" s="1"/>
      <c r="O37" s="5"/>
      <c r="P37" s="85"/>
    </row>
    <row r="38" s="3" customFormat="1" spans="1:16">
      <c r="A38" s="1"/>
      <c r="B38" s="4"/>
      <c r="C38" s="1"/>
      <c r="D38" s="5"/>
      <c r="E38" s="4"/>
      <c r="F38" s="5"/>
      <c r="G38" s="1"/>
      <c r="H38" s="5"/>
      <c r="I38" s="1"/>
      <c r="J38" s="5"/>
      <c r="K38" s="1"/>
      <c r="L38" s="6"/>
      <c r="M38" s="6"/>
      <c r="N38" s="1"/>
      <c r="O38" s="5"/>
      <c r="P38" s="85"/>
    </row>
    <row r="39" s="3" customFormat="1" spans="1:16">
      <c r="A39" s="1"/>
      <c r="B39" s="4"/>
      <c r="C39" s="1"/>
      <c r="D39" s="5"/>
      <c r="E39" s="4"/>
      <c r="F39" s="5"/>
      <c r="G39" s="1"/>
      <c r="H39" s="5"/>
      <c r="I39" s="1"/>
      <c r="J39" s="5"/>
      <c r="K39" s="1"/>
      <c r="L39" s="6"/>
      <c r="M39" s="6"/>
      <c r="N39" s="1"/>
      <c r="O39" s="5"/>
      <c r="P39" s="85"/>
    </row>
    <row r="40" s="3" customFormat="1" spans="1:16">
      <c r="A40" s="1"/>
      <c r="B40" s="4"/>
      <c r="C40" s="1"/>
      <c r="D40" s="5"/>
      <c r="E40" s="4"/>
      <c r="F40" s="5"/>
      <c r="G40" s="1"/>
      <c r="H40" s="5"/>
      <c r="I40" s="1"/>
      <c r="J40" s="5"/>
      <c r="K40" s="1"/>
      <c r="L40" s="6"/>
      <c r="M40" s="6"/>
      <c r="N40" s="1"/>
      <c r="O40" s="5"/>
      <c r="P40" s="85"/>
    </row>
    <row r="41" s="3" customFormat="1" spans="1:16">
      <c r="A41" s="1"/>
      <c r="B41" s="4"/>
      <c r="C41" s="1"/>
      <c r="D41" s="5"/>
      <c r="E41" s="4"/>
      <c r="F41" s="5"/>
      <c r="G41" s="1"/>
      <c r="H41" s="5"/>
      <c r="I41" s="1"/>
      <c r="J41" s="5"/>
      <c r="K41" s="1"/>
      <c r="L41" s="6"/>
      <c r="M41" s="6"/>
      <c r="N41" s="1"/>
      <c r="O41" s="5"/>
      <c r="P41" s="85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4" customWidth="1"/>
    <col min="3" max="3" width="2.88333333333333" style="1" customWidth="1"/>
    <col min="4" max="4" width="10.5" style="5" customWidth="1"/>
    <col min="5" max="5" width="6.88333333333333" style="4" customWidth="1"/>
    <col min="6" max="6" width="10.6333333333333" style="5" customWidth="1"/>
    <col min="7" max="7" width="4.25" style="1" customWidth="1"/>
    <col min="8" max="8" width="8.88333333333333" style="5" customWidth="1"/>
    <col min="9" max="9" width="9.38333333333333" style="1" customWidth="1"/>
    <col min="10" max="10" width="8.25" style="5" customWidth="1"/>
    <col min="11" max="11" width="7.38333333333333" style="1" customWidth="1"/>
    <col min="12" max="12" width="7.88333333333333" style="6" customWidth="1"/>
    <col min="13" max="13" width="6.55833333333333" style="6" customWidth="1"/>
    <col min="14" max="14" width="19.225" style="1" customWidth="1"/>
    <col min="15" max="15" width="10.4416666666667" style="5" customWidth="1"/>
    <col min="16" max="16" width="9.38333333333333" style="5" customWidth="1"/>
    <col min="17" max="18" width="4.38333333333333" style="3" customWidth="1"/>
    <col min="19" max="19" width="13.25" style="3" customWidth="1"/>
    <col min="20" max="20" width="5.88333333333333" style="3" customWidth="1"/>
    <col min="21" max="21" width="10.6333333333333" style="3" customWidth="1"/>
    <col min="22" max="22" width="5.75" style="3" customWidth="1"/>
    <col min="23" max="23" width="5.63333333333333" style="3" customWidth="1"/>
    <col min="24" max="24" width="5.13333333333333" style="3" customWidth="1"/>
    <col min="25" max="25" width="5.88333333333333" style="3" customWidth="1"/>
    <col min="26" max="27" width="10.6333333333333" style="3" customWidth="1"/>
    <col min="28" max="28" width="5.63333333333333" style="3" customWidth="1"/>
    <col min="29" max="29" width="5.38333333333333" style="3" customWidth="1"/>
    <col min="30" max="30" width="7.13333333333333" style="3" customWidth="1"/>
    <col min="31" max="16384" width="9" style="1"/>
  </cols>
  <sheetData>
    <row r="1" s="1" customFormat="1" ht="24.95" customHeight="1" spans="1:6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49" t="s">
        <v>3</v>
      </c>
      <c r="M2" s="50">
        <v>9160</v>
      </c>
      <c r="N2" s="51" t="s">
        <v>4</v>
      </c>
      <c r="O2" s="51" t="s">
        <v>5</v>
      </c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="1" customFormat="1" ht="34" customHeight="1" spans="1:62">
      <c r="A3" s="8" t="s">
        <v>6</v>
      </c>
      <c r="B3" s="8"/>
      <c r="C3" s="13">
        <v>1850000</v>
      </c>
      <c r="D3" s="13"/>
      <c r="E3" s="13" t="s">
        <v>7</v>
      </c>
      <c r="F3" s="14" t="s">
        <v>8</v>
      </c>
      <c r="G3" s="14"/>
      <c r="H3" s="52" t="s">
        <v>9</v>
      </c>
      <c r="I3" s="53" t="s">
        <v>10</v>
      </c>
      <c r="J3" s="54"/>
      <c r="K3" s="54"/>
      <c r="L3" s="54"/>
      <c r="M3" s="55" t="s">
        <v>11</v>
      </c>
      <c r="N3" s="8" t="s">
        <v>12</v>
      </c>
      <c r="O3" s="56" t="s">
        <v>13</v>
      </c>
      <c r="P3" s="83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="1" customFormat="1" ht="30" customHeight="1" spans="1:30">
      <c r="A4" s="8" t="s">
        <v>14</v>
      </c>
      <c r="B4" s="8"/>
      <c r="C4" s="13"/>
      <c r="D4" s="13"/>
      <c r="E4" s="13" t="s">
        <v>15</v>
      </c>
      <c r="F4" s="14"/>
      <c r="G4" s="14"/>
      <c r="H4" s="57"/>
      <c r="I4" s="58"/>
      <c r="J4" s="59"/>
      <c r="K4" s="59"/>
      <c r="L4" s="59"/>
      <c r="M4" s="55" t="s">
        <v>16</v>
      </c>
      <c r="N4" s="13" t="s">
        <v>17</v>
      </c>
      <c r="O4" s="60" t="s">
        <v>18</v>
      </c>
      <c r="P4" s="8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="1" customFormat="1" ht="27.95" customHeight="1" spans="1:30">
      <c r="A5" s="8" t="s">
        <v>19</v>
      </c>
      <c r="B5" s="8" t="s">
        <v>20</v>
      </c>
      <c r="C5" s="8"/>
      <c r="D5" s="8"/>
      <c r="E5" s="8" t="s">
        <v>21</v>
      </c>
      <c r="F5" s="8"/>
      <c r="G5" s="8" t="s">
        <v>22</v>
      </c>
      <c r="H5" s="8"/>
      <c r="I5" s="8" t="s">
        <v>23</v>
      </c>
      <c r="J5" s="8" t="s">
        <v>24</v>
      </c>
      <c r="K5" s="8"/>
      <c r="L5" s="8" t="s">
        <v>25</v>
      </c>
      <c r="M5" s="8"/>
      <c r="N5" s="13" t="s">
        <v>26</v>
      </c>
      <c r="O5" s="13"/>
      <c r="P5" s="85"/>
      <c r="Q5" s="3"/>
      <c r="R5" s="3"/>
      <c r="S5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="1" customFormat="1" ht="27.95" customHeight="1" spans="1:30">
      <c r="A6" s="8"/>
      <c r="B6" s="21" t="s">
        <v>27</v>
      </c>
      <c r="C6" s="8" t="s">
        <v>28</v>
      </c>
      <c r="D6" s="13" t="s">
        <v>29</v>
      </c>
      <c r="E6" s="21" t="s">
        <v>27</v>
      </c>
      <c r="F6" s="13" t="s">
        <v>29</v>
      </c>
      <c r="G6" s="8" t="s">
        <v>30</v>
      </c>
      <c r="H6" s="13" t="s">
        <v>29</v>
      </c>
      <c r="I6" s="51" t="s">
        <v>29</v>
      </c>
      <c r="J6" s="13" t="s">
        <v>29</v>
      </c>
      <c r="K6" s="8" t="s">
        <v>31</v>
      </c>
      <c r="L6" s="8" t="s">
        <v>29</v>
      </c>
      <c r="M6" s="8" t="s">
        <v>31</v>
      </c>
      <c r="N6" s="13" t="s">
        <v>32</v>
      </c>
      <c r="O6" s="13" t="s">
        <v>29</v>
      </c>
      <c r="P6" s="85"/>
      <c r="Q6" s="3"/>
      <c r="R6" s="3"/>
      <c r="S6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="1" customFormat="1" ht="21" customHeight="1" spans="1:29">
      <c r="A7" s="22">
        <v>1</v>
      </c>
      <c r="B7" s="23">
        <v>43498</v>
      </c>
      <c r="C7" s="24" t="s">
        <v>34</v>
      </c>
      <c r="D7" s="25">
        <v>700000</v>
      </c>
      <c r="E7" s="26">
        <v>43487</v>
      </c>
      <c r="F7" s="25">
        <v>895860</v>
      </c>
      <c r="G7" s="27">
        <v>0.02</v>
      </c>
      <c r="H7" s="61">
        <f>D7*G7</f>
        <v>14000</v>
      </c>
      <c r="I7" s="61">
        <v>44920</v>
      </c>
      <c r="J7" s="31">
        <v>500</v>
      </c>
      <c r="K7" s="62" t="s">
        <v>35</v>
      </c>
      <c r="L7" s="51"/>
      <c r="M7" s="13"/>
      <c r="N7" s="62" t="s">
        <v>36</v>
      </c>
      <c r="O7" s="61">
        <f>D7-H7-J7-I7</f>
        <v>640580</v>
      </c>
      <c r="P7" s="3"/>
      <c r="Q7" s="3"/>
      <c r="R7" s="86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="2" customFormat="1" ht="20.1" customHeight="1" spans="1:29">
      <c r="A8" s="32" t="s">
        <v>33</v>
      </c>
      <c r="B8" s="33"/>
      <c r="C8" s="34"/>
      <c r="D8" s="35"/>
      <c r="E8" s="36"/>
      <c r="F8" s="35"/>
      <c r="G8" s="37"/>
      <c r="H8" s="67"/>
      <c r="I8" s="68"/>
      <c r="J8" s="35"/>
      <c r="K8" s="69"/>
      <c r="L8" s="70"/>
      <c r="M8" s="71"/>
      <c r="N8" s="69"/>
      <c r="O8" s="72"/>
      <c r="P8" s="82"/>
      <c r="Q8" s="82"/>
      <c r="R8" s="87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</row>
    <row r="9" s="2" customFormat="1" ht="27" customHeight="1" spans="1:29">
      <c r="A9" s="32">
        <v>2</v>
      </c>
      <c r="B9" s="33">
        <v>43719</v>
      </c>
      <c r="C9" s="34" t="s">
        <v>34</v>
      </c>
      <c r="D9" s="35">
        <v>598200</v>
      </c>
      <c r="E9" s="36">
        <v>43714</v>
      </c>
      <c r="F9" s="35">
        <v>598200</v>
      </c>
      <c r="G9" s="37">
        <v>0.02</v>
      </c>
      <c r="H9" s="67">
        <v>23000</v>
      </c>
      <c r="I9" s="68">
        <v>36871</v>
      </c>
      <c r="J9" s="35">
        <v>500</v>
      </c>
      <c r="K9" s="69" t="s">
        <v>54</v>
      </c>
      <c r="L9" s="70">
        <v>95601.8</v>
      </c>
      <c r="M9" s="71" t="s">
        <v>55</v>
      </c>
      <c r="N9" s="69" t="s">
        <v>56</v>
      </c>
      <c r="O9" s="90">
        <f>D9-H9-I9-J9-L9-O10-O11</f>
        <v>218740</v>
      </c>
      <c r="P9" s="82"/>
      <c r="Q9" s="82"/>
      <c r="R9" s="87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="2" customFormat="1" ht="28" customHeight="1" spans="1:29">
      <c r="A10" s="32"/>
      <c r="B10" s="33"/>
      <c r="C10" s="34"/>
      <c r="D10" s="35"/>
      <c r="E10" s="36"/>
      <c r="F10" s="35"/>
      <c r="G10" s="37" t="s">
        <v>57</v>
      </c>
      <c r="H10" s="92"/>
      <c r="I10" s="68"/>
      <c r="J10" s="35"/>
      <c r="K10" s="69"/>
      <c r="L10" s="70"/>
      <c r="M10" s="71"/>
      <c r="N10" s="69" t="s">
        <v>58</v>
      </c>
      <c r="O10" s="90">
        <v>176000</v>
      </c>
      <c r="P10" s="82"/>
      <c r="Q10" s="82"/>
      <c r="R10" s="87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="2" customFormat="1" ht="25" customHeight="1" spans="1:29">
      <c r="A11" s="32"/>
      <c r="B11" s="33"/>
      <c r="C11" s="34"/>
      <c r="D11" s="35"/>
      <c r="E11" s="36"/>
      <c r="F11" s="35"/>
      <c r="G11" s="37"/>
      <c r="H11" s="67"/>
      <c r="I11" s="68"/>
      <c r="J11" s="35"/>
      <c r="K11" s="69"/>
      <c r="L11" s="70"/>
      <c r="M11" s="71"/>
      <c r="N11" s="69" t="s">
        <v>59</v>
      </c>
      <c r="O11" s="90">
        <v>47487.2</v>
      </c>
      <c r="P11" s="82"/>
      <c r="Q11" s="82"/>
      <c r="R11" s="87"/>
      <c r="S11" s="88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="2" customFormat="1" ht="20.1" customHeight="1" spans="1:29">
      <c r="A12" s="32"/>
      <c r="B12" s="33"/>
      <c r="C12" s="34"/>
      <c r="D12" s="35"/>
      <c r="E12" s="36"/>
      <c r="F12" s="35"/>
      <c r="G12" s="37"/>
      <c r="H12" s="67"/>
      <c r="I12" s="68"/>
      <c r="J12" s="35"/>
      <c r="K12" s="69"/>
      <c r="L12" s="70"/>
      <c r="M12" s="71"/>
      <c r="N12" s="69"/>
      <c r="O12" s="72"/>
      <c r="P12" s="82"/>
      <c r="Q12" s="82"/>
      <c r="R12" s="87"/>
      <c r="S12" s="88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="2" customFormat="1" ht="20.1" customHeight="1" spans="1:29">
      <c r="A13" s="32"/>
      <c r="B13" s="33"/>
      <c r="C13" s="34"/>
      <c r="D13" s="35"/>
      <c r="E13" s="36"/>
      <c r="F13" s="35"/>
      <c r="G13" s="37"/>
      <c r="H13" s="67"/>
      <c r="I13" s="68"/>
      <c r="J13" s="35"/>
      <c r="K13" s="69"/>
      <c r="L13" s="70"/>
      <c r="M13" s="71"/>
      <c r="N13" s="69"/>
      <c r="O13" s="72"/>
      <c r="P13" s="82"/>
      <c r="Q13" s="82"/>
      <c r="R13" s="87"/>
      <c r="S13" s="88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="2" customFormat="1" ht="20.1" customHeight="1" spans="1:29">
      <c r="A14" s="32"/>
      <c r="B14" s="33"/>
      <c r="C14" s="34"/>
      <c r="D14" s="35"/>
      <c r="E14" s="36"/>
      <c r="F14" s="35"/>
      <c r="G14" s="37"/>
      <c r="H14" s="67"/>
      <c r="I14" s="68"/>
      <c r="J14" s="35"/>
      <c r="K14" s="69"/>
      <c r="L14" s="70"/>
      <c r="M14" s="71"/>
      <c r="N14" s="69"/>
      <c r="O14" s="72"/>
      <c r="P14" s="82"/>
      <c r="Q14" s="82"/>
      <c r="R14" s="87"/>
      <c r="S14" s="88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="2" customFormat="1" ht="20.1" customHeight="1" spans="1:29">
      <c r="A15" s="32"/>
      <c r="B15" s="33"/>
      <c r="C15" s="34"/>
      <c r="D15" s="35"/>
      <c r="E15" s="36"/>
      <c r="F15" s="35"/>
      <c r="G15" s="37"/>
      <c r="H15" s="67"/>
      <c r="I15" s="68"/>
      <c r="J15" s="35"/>
      <c r="K15" s="69"/>
      <c r="L15" s="70"/>
      <c r="M15" s="71"/>
      <c r="N15" s="69"/>
      <c r="O15" s="72"/>
      <c r="P15" s="82"/>
      <c r="Q15" s="82"/>
      <c r="R15" s="87"/>
      <c r="S15" s="88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="2" customFormat="1" ht="20.1" customHeight="1" spans="1:29">
      <c r="A16" s="32"/>
      <c r="B16" s="33"/>
      <c r="C16" s="34"/>
      <c r="D16" s="35"/>
      <c r="E16" s="36"/>
      <c r="F16" s="35"/>
      <c r="G16" s="37"/>
      <c r="H16" s="67"/>
      <c r="I16" s="68"/>
      <c r="J16" s="35"/>
      <c r="K16" s="69"/>
      <c r="L16" s="70"/>
      <c r="M16" s="71"/>
      <c r="N16" s="69"/>
      <c r="O16" s="72"/>
      <c r="P16" s="82"/>
      <c r="Q16" s="82"/>
      <c r="R16" s="87"/>
      <c r="S16" s="88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="2" customFormat="1" ht="20.1" customHeight="1" spans="1:29">
      <c r="A17" s="32"/>
      <c r="B17" s="33"/>
      <c r="C17" s="34"/>
      <c r="D17" s="35"/>
      <c r="E17" s="36"/>
      <c r="F17" s="35"/>
      <c r="G17" s="37"/>
      <c r="H17" s="67"/>
      <c r="I17" s="68"/>
      <c r="J17" s="35"/>
      <c r="K17" s="69"/>
      <c r="L17" s="70"/>
      <c r="M17" s="71"/>
      <c r="N17" s="69"/>
      <c r="O17" s="72"/>
      <c r="P17" s="82"/>
      <c r="Q17" s="82"/>
      <c r="R17" s="87"/>
      <c r="S17" s="88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="2" customFormat="1" ht="20.1" customHeight="1" spans="1:29">
      <c r="A18" s="32"/>
      <c r="B18" s="33"/>
      <c r="C18" s="34"/>
      <c r="D18" s="35"/>
      <c r="E18" s="36"/>
      <c r="F18" s="35"/>
      <c r="G18" s="37"/>
      <c r="H18" s="67"/>
      <c r="I18" s="68"/>
      <c r="J18" s="35"/>
      <c r="K18" s="69"/>
      <c r="L18" s="70"/>
      <c r="M18" s="71"/>
      <c r="N18" s="69"/>
      <c r="O18" s="72"/>
      <c r="P18" s="82"/>
      <c r="Q18" s="82"/>
      <c r="R18" s="87"/>
      <c r="S18" s="88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="2" customFormat="1" ht="20.1" customHeight="1" spans="1:29">
      <c r="A19" s="32"/>
      <c r="B19" s="33"/>
      <c r="C19" s="34"/>
      <c r="D19" s="35"/>
      <c r="E19" s="36"/>
      <c r="F19" s="35"/>
      <c r="G19" s="37"/>
      <c r="H19" s="67"/>
      <c r="I19" s="68"/>
      <c r="J19" s="35"/>
      <c r="K19" s="69"/>
      <c r="L19" s="70"/>
      <c r="M19" s="71"/>
      <c r="N19" s="69"/>
      <c r="O19" s="72"/>
      <c r="P19" s="82"/>
      <c r="Q19" s="82"/>
      <c r="R19" s="87"/>
      <c r="S19" s="88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="2" customFormat="1" ht="20.1" customHeight="1" spans="1:29">
      <c r="A20" s="32"/>
      <c r="B20" s="33"/>
      <c r="C20" s="34"/>
      <c r="D20" s="35"/>
      <c r="E20" s="36"/>
      <c r="F20" s="35"/>
      <c r="G20" s="37"/>
      <c r="H20" s="67"/>
      <c r="I20" s="68"/>
      <c r="J20" s="35"/>
      <c r="K20" s="69"/>
      <c r="L20" s="70"/>
      <c r="M20" s="71"/>
      <c r="N20" s="69"/>
      <c r="O20" s="72"/>
      <c r="P20" s="82"/>
      <c r="Q20" s="82"/>
      <c r="R20" s="87"/>
      <c r="S20" s="88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="2" customFormat="1" ht="20.1" customHeight="1" spans="1:29">
      <c r="A21" s="32"/>
      <c r="B21" s="33"/>
      <c r="C21" s="34"/>
      <c r="D21" s="35"/>
      <c r="E21" s="36"/>
      <c r="F21" s="35"/>
      <c r="G21" s="37"/>
      <c r="H21" s="67"/>
      <c r="I21" s="68"/>
      <c r="J21" s="35"/>
      <c r="K21" s="69"/>
      <c r="L21" s="70"/>
      <c r="M21" s="71"/>
      <c r="N21" s="69"/>
      <c r="O21" s="72"/>
      <c r="P21" s="82"/>
      <c r="Q21" s="82"/>
      <c r="R21" s="87"/>
      <c r="S21" s="88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="3" customFormat="1" ht="20.25" customHeight="1" spans="1:19">
      <c r="A22" s="38"/>
      <c r="B22" s="39"/>
      <c r="C22" s="24"/>
      <c r="D22" s="25"/>
      <c r="E22" s="40"/>
      <c r="F22" s="41"/>
      <c r="G22" s="42"/>
      <c r="H22" s="74"/>
      <c r="I22" s="74"/>
      <c r="J22" s="75"/>
      <c r="K22" s="62"/>
      <c r="L22" s="51"/>
      <c r="M22" s="13"/>
      <c r="N22" s="62"/>
      <c r="O22" s="74"/>
      <c r="P22" s="85"/>
      <c r="S22"/>
    </row>
    <row r="23" s="3" customFormat="1" ht="20.25" customHeight="1" spans="1:19">
      <c r="A23" s="38"/>
      <c r="B23" s="39"/>
      <c r="C23" s="24"/>
      <c r="D23" s="25"/>
      <c r="E23" s="40"/>
      <c r="F23" s="41"/>
      <c r="G23" s="42"/>
      <c r="H23" s="74"/>
      <c r="I23" s="74"/>
      <c r="J23" s="75"/>
      <c r="K23" s="62"/>
      <c r="L23" s="51"/>
      <c r="M23" s="13"/>
      <c r="N23" s="69"/>
      <c r="O23" s="76"/>
      <c r="P23" s="85"/>
      <c r="S23"/>
    </row>
    <row r="24" s="3" customFormat="1" ht="30" customHeight="1" spans="1:19">
      <c r="A24" s="8" t="s">
        <v>37</v>
      </c>
      <c r="B24" s="8"/>
      <c r="C24" s="43" t="s">
        <v>38</v>
      </c>
      <c r="D24" s="44">
        <f>SUM(D7:D23)</f>
        <v>1298200</v>
      </c>
      <c r="E24" s="43" t="s">
        <v>38</v>
      </c>
      <c r="F24" s="45">
        <f>SUM(F7:F23)</f>
        <v>1494060</v>
      </c>
      <c r="G24" s="43" t="s">
        <v>38</v>
      </c>
      <c r="H24" s="45">
        <f>SUM(H7:H23)</f>
        <v>37000</v>
      </c>
      <c r="I24" s="45">
        <f>SUM(I7:I23)</f>
        <v>81791</v>
      </c>
      <c r="J24" s="45">
        <f>SUM(J7:J23)</f>
        <v>1000</v>
      </c>
      <c r="K24" s="43" t="s">
        <v>38</v>
      </c>
      <c r="L24" s="77">
        <f>SUM(L7:L23)</f>
        <v>95601.8</v>
      </c>
      <c r="M24" s="78" t="s">
        <v>38</v>
      </c>
      <c r="N24" s="43" t="s">
        <v>38</v>
      </c>
      <c r="O24" s="45">
        <f>SUM(O7:O23)</f>
        <v>1082807.2</v>
      </c>
      <c r="P24" s="85"/>
      <c r="S24"/>
    </row>
    <row r="25" s="3" customFormat="1" ht="30" customHeight="1" spans="1:16">
      <c r="A25" s="8" t="s">
        <v>33</v>
      </c>
      <c r="B25" s="8"/>
      <c r="C25" s="8" t="s">
        <v>39</v>
      </c>
      <c r="D25" s="8"/>
      <c r="E25" s="46">
        <f>O9+O10</f>
        <v>394740</v>
      </c>
      <c r="F25" s="46"/>
      <c r="G25" s="46"/>
      <c r="H25" s="46"/>
      <c r="I25" s="8" t="s">
        <v>40</v>
      </c>
      <c r="J25" s="8"/>
      <c r="K25" s="8" t="s">
        <v>41</v>
      </c>
      <c r="L25" s="46">
        <v>0</v>
      </c>
      <c r="M25" s="46"/>
      <c r="N25" s="46"/>
      <c r="O25" s="46"/>
      <c r="P25" s="85"/>
    </row>
    <row r="26" s="3" customFormat="1" ht="30" customHeight="1" spans="1:16">
      <c r="A26" s="8"/>
      <c r="B26" s="8"/>
      <c r="C26" s="8" t="s">
        <v>42</v>
      </c>
      <c r="D26" s="8"/>
      <c r="E26" s="47">
        <f>E25-L25</f>
        <v>394740</v>
      </c>
      <c r="F26" s="47"/>
      <c r="G26" s="47"/>
      <c r="H26" s="47"/>
      <c r="I26" s="8"/>
      <c r="J26" s="8"/>
      <c r="K26" s="8" t="s">
        <v>43</v>
      </c>
      <c r="L26" s="7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8"/>
      <c r="N26" s="78"/>
      <c r="O26" s="78"/>
      <c r="P26" s="85"/>
    </row>
    <row r="27" s="3" customFormat="1" ht="50.1" customHeight="1" spans="1:16">
      <c r="A27" s="8" t="s">
        <v>44</v>
      </c>
      <c r="B27" s="8"/>
      <c r="C27" s="18" t="s">
        <v>45</v>
      </c>
      <c r="D27" s="19"/>
      <c r="E27" s="19"/>
      <c r="F27" s="19"/>
      <c r="G27" s="19"/>
      <c r="H27" s="20"/>
      <c r="I27" s="8" t="s">
        <v>46</v>
      </c>
      <c r="J27" s="8"/>
      <c r="K27" s="8"/>
      <c r="L27" s="8"/>
      <c r="M27" s="8"/>
      <c r="N27" s="8"/>
      <c r="O27" s="8"/>
      <c r="P27" s="85"/>
    </row>
    <row r="28" s="3" customFormat="1" ht="50.1" customHeight="1" spans="1:16">
      <c r="A28" s="8" t="s">
        <v>48</v>
      </c>
      <c r="B28" s="8"/>
      <c r="C28" s="22"/>
      <c r="D28" s="22"/>
      <c r="E28" s="22"/>
      <c r="F28" s="22"/>
      <c r="G28" s="22"/>
      <c r="H28" s="22"/>
      <c r="I28" s="8" t="s">
        <v>49</v>
      </c>
      <c r="J28" s="8"/>
      <c r="K28" s="22"/>
      <c r="L28" s="22"/>
      <c r="M28" s="22"/>
      <c r="N28" s="22"/>
      <c r="O28" s="22"/>
      <c r="P28" s="85"/>
    </row>
    <row r="29" s="3" customFormat="1" ht="50.1" customHeight="1" spans="1:16">
      <c r="A29" s="8" t="s">
        <v>50</v>
      </c>
      <c r="B29" s="8"/>
      <c r="C29" s="48"/>
      <c r="D29" s="48"/>
      <c r="E29" s="48"/>
      <c r="F29" s="48"/>
      <c r="G29" s="48"/>
      <c r="H29" s="48"/>
      <c r="I29" s="8" t="s">
        <v>51</v>
      </c>
      <c r="J29" s="8"/>
      <c r="K29" s="48"/>
      <c r="L29" s="48"/>
      <c r="M29" s="48"/>
      <c r="N29" s="48"/>
      <c r="O29" s="48"/>
      <c r="P29" s="85"/>
    </row>
    <row r="30" s="3" customFormat="1" ht="50.1" customHeight="1" spans="1:16">
      <c r="A30" s="8" t="s">
        <v>52</v>
      </c>
      <c r="B30" s="8"/>
      <c r="C30" s="48"/>
      <c r="D30" s="48"/>
      <c r="E30" s="48"/>
      <c r="F30" s="48"/>
      <c r="G30" s="48"/>
      <c r="H30" s="48"/>
      <c r="I30" s="8" t="s">
        <v>53</v>
      </c>
      <c r="J30" s="8"/>
      <c r="K30" s="48"/>
      <c r="L30" s="48"/>
      <c r="M30" s="48"/>
      <c r="N30" s="48"/>
      <c r="O30" s="48"/>
      <c r="P30" s="85"/>
    </row>
    <row r="31" s="3" customFormat="1" spans="1:16">
      <c r="A31" s="1"/>
      <c r="B31" s="4"/>
      <c r="C31" s="1"/>
      <c r="D31" s="5"/>
      <c r="E31" s="4"/>
      <c r="F31" s="5"/>
      <c r="G31" s="1"/>
      <c r="H31" s="5"/>
      <c r="I31" s="1"/>
      <c r="J31" s="5"/>
      <c r="K31" s="1"/>
      <c r="L31" s="6"/>
      <c r="M31" s="6"/>
      <c r="N31" s="1"/>
      <c r="O31" s="5"/>
      <c r="P31" s="85"/>
    </row>
    <row r="32" s="3" customFormat="1" spans="1:16">
      <c r="A32" s="1"/>
      <c r="B32" s="4"/>
      <c r="C32" s="1"/>
      <c r="D32" s="5"/>
      <c r="E32" s="4"/>
      <c r="F32" s="5"/>
      <c r="G32" s="1"/>
      <c r="H32" s="5"/>
      <c r="I32" s="1"/>
      <c r="J32" s="5"/>
      <c r="K32" s="1"/>
      <c r="L32" s="6"/>
      <c r="M32" s="6"/>
      <c r="N32" s="1"/>
      <c r="O32" s="5"/>
      <c r="P32" s="85"/>
    </row>
    <row r="33" s="3" customFormat="1" spans="1:16">
      <c r="A33" s="1"/>
      <c r="B33" s="4"/>
      <c r="C33" s="1"/>
      <c r="D33" s="5"/>
      <c r="E33" s="4"/>
      <c r="F33" s="5"/>
      <c r="G33" s="1"/>
      <c r="H33" s="5"/>
      <c r="I33" s="1"/>
      <c r="J33" s="5"/>
      <c r="K33" s="1"/>
      <c r="L33" s="6"/>
      <c r="M33" s="6"/>
      <c r="N33" s="1"/>
      <c r="O33" s="5"/>
      <c r="P33" s="85"/>
    </row>
    <row r="34" s="3" customFormat="1" spans="1:16">
      <c r="A34" s="1"/>
      <c r="B34" s="4"/>
      <c r="C34" s="1"/>
      <c r="D34" s="5"/>
      <c r="E34" s="4"/>
      <c r="F34" s="5"/>
      <c r="G34" s="1"/>
      <c r="H34" s="5"/>
      <c r="I34" s="1"/>
      <c r="J34" s="5"/>
      <c r="K34" s="1"/>
      <c r="L34" s="6"/>
      <c r="M34" s="6"/>
      <c r="N34" s="1"/>
      <c r="O34" s="5"/>
      <c r="P34" s="85"/>
    </row>
    <row r="35" s="3" customFormat="1" spans="1:16">
      <c r="A35" s="1"/>
      <c r="B35" s="4"/>
      <c r="C35" s="1"/>
      <c r="D35" s="5"/>
      <c r="E35" s="4"/>
      <c r="F35" s="5"/>
      <c r="G35" s="1"/>
      <c r="H35" s="5"/>
      <c r="I35" s="1"/>
      <c r="J35" s="5"/>
      <c r="K35" s="1"/>
      <c r="L35" s="6"/>
      <c r="M35" s="6"/>
      <c r="N35" s="1"/>
      <c r="O35" s="5"/>
      <c r="P35" s="85"/>
    </row>
    <row r="36" s="3" customFormat="1" ht="13.5" spans="1:16">
      <c r="A36" s="1"/>
      <c r="B36"/>
      <c r="C36" s="1"/>
      <c r="D36" s="5"/>
      <c r="E36" s="4"/>
      <c r="F36" s="5"/>
      <c r="G36" s="1"/>
      <c r="H36" s="5"/>
      <c r="I36" s="1"/>
      <c r="J36" s="5"/>
      <c r="K36" s="1"/>
      <c r="L36" s="6"/>
      <c r="M36" s="6"/>
      <c r="N36" s="1"/>
      <c r="O36" s="5"/>
      <c r="P36" s="85"/>
    </row>
    <row r="37" s="3" customFormat="1" spans="1:16">
      <c r="A37" s="1"/>
      <c r="B37" s="4"/>
      <c r="C37" s="1"/>
      <c r="D37" s="5"/>
      <c r="E37" s="4"/>
      <c r="F37" s="5"/>
      <c r="G37" s="1"/>
      <c r="H37" s="5"/>
      <c r="I37" s="1"/>
      <c r="J37" s="5"/>
      <c r="K37" s="1"/>
      <c r="L37" s="6"/>
      <c r="M37" s="6"/>
      <c r="N37" s="1"/>
      <c r="O37" s="5"/>
      <c r="P37" s="85"/>
    </row>
    <row r="38" s="3" customFormat="1" spans="1:16">
      <c r="A38" s="1"/>
      <c r="B38" s="4"/>
      <c r="C38" s="1"/>
      <c r="D38" s="5"/>
      <c r="E38" s="4"/>
      <c r="F38" s="5"/>
      <c r="G38" s="1"/>
      <c r="H38" s="5"/>
      <c r="I38" s="1"/>
      <c r="J38" s="5"/>
      <c r="K38" s="1"/>
      <c r="L38" s="6"/>
      <c r="M38" s="6"/>
      <c r="N38" s="1"/>
      <c r="O38" s="5"/>
      <c r="P38" s="85"/>
    </row>
    <row r="39" s="3" customFormat="1" spans="1:16">
      <c r="A39" s="1"/>
      <c r="B39" s="4"/>
      <c r="C39" s="1"/>
      <c r="D39" s="5"/>
      <c r="E39" s="4"/>
      <c r="F39" s="5"/>
      <c r="G39" s="1"/>
      <c r="H39" s="5"/>
      <c r="I39" s="1"/>
      <c r="J39" s="5"/>
      <c r="K39" s="1"/>
      <c r="L39" s="6"/>
      <c r="M39" s="6"/>
      <c r="N39" s="1"/>
      <c r="O39" s="5"/>
      <c r="P39" s="85"/>
    </row>
    <row r="40" s="3" customFormat="1" spans="1:16">
      <c r="A40" s="1"/>
      <c r="B40" s="4"/>
      <c r="C40" s="1"/>
      <c r="D40" s="5"/>
      <c r="E40" s="4"/>
      <c r="F40" s="5"/>
      <c r="G40" s="1"/>
      <c r="H40" s="5"/>
      <c r="I40" s="1"/>
      <c r="J40" s="5"/>
      <c r="K40" s="1"/>
      <c r="L40" s="6"/>
      <c r="M40" s="6"/>
      <c r="N40" s="1"/>
      <c r="O40" s="5"/>
      <c r="P40" s="85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G10:H10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pageSetup paperSize="9" scale="70" orientation="portrait"/>
  <headerFooter/>
  <colBreaks count="1" manualBreakCount="1">
    <brk id="15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9"/>
  <sheetViews>
    <sheetView topLeftCell="A4" workbookViewId="0">
      <selection activeCell="A4" sqref="$A1:$XFD1048576"/>
    </sheetView>
  </sheetViews>
  <sheetFormatPr defaultColWidth="9" defaultRowHeight="11.25"/>
  <cols>
    <col min="1" max="1" width="4.25" style="1" customWidth="1"/>
    <col min="2" max="2" width="6.75" style="4" customWidth="1"/>
    <col min="3" max="3" width="2.88333333333333" style="1" customWidth="1"/>
    <col min="4" max="5" width="10.5" style="5" customWidth="1"/>
    <col min="6" max="6" width="6.88333333333333" style="4" customWidth="1"/>
    <col min="7" max="7" width="10.6333333333333" style="5" customWidth="1"/>
    <col min="8" max="8" width="4.25" style="1" customWidth="1"/>
    <col min="9" max="9" width="8.88333333333333" style="5" customWidth="1"/>
    <col min="10" max="10" width="9.38333333333333" style="1" customWidth="1"/>
    <col min="11" max="11" width="8.25" style="5" customWidth="1"/>
    <col min="12" max="12" width="7.38333333333333" style="1" customWidth="1"/>
    <col min="13" max="13" width="7.88333333333333" style="6" customWidth="1"/>
    <col min="14" max="14" width="6.55833333333333" style="6" customWidth="1"/>
    <col min="15" max="15" width="19.225" style="1" customWidth="1"/>
    <col min="16" max="16" width="10.4416666666667" style="5" customWidth="1"/>
    <col min="17" max="17" width="9.38333333333333" style="5" customWidth="1"/>
    <col min="18" max="19" width="4.38333333333333" style="3" customWidth="1"/>
    <col min="20" max="20" width="13.25" style="3" customWidth="1"/>
    <col min="21" max="21" width="5.88333333333333" style="3" customWidth="1"/>
    <col min="22" max="22" width="10.6333333333333" style="3" customWidth="1"/>
    <col min="23" max="23" width="5.75" style="3" customWidth="1"/>
    <col min="24" max="24" width="5.63333333333333" style="3" customWidth="1"/>
    <col min="25" max="25" width="5.13333333333333" style="3" customWidth="1"/>
    <col min="26" max="26" width="5.88333333333333" style="3" customWidth="1"/>
    <col min="27" max="28" width="10.6333333333333" style="3" customWidth="1"/>
    <col min="29" max="29" width="5.63333333333333" style="3" customWidth="1"/>
    <col min="30" max="30" width="5.38333333333333" style="3" customWidth="1"/>
    <col min="31" max="31" width="7.13333333333333" style="3" customWidth="1"/>
    <col min="32" max="16384" width="9" style="1"/>
  </cols>
  <sheetData>
    <row r="1" s="1" customFormat="1" ht="24.95" customHeight="1" spans="1:6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="1" customFormat="1" ht="33" customHeight="1" spans="1:63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49" t="s">
        <v>3</v>
      </c>
      <c r="N2" s="50">
        <v>9160</v>
      </c>
      <c r="O2" s="51" t="s">
        <v>4</v>
      </c>
      <c r="P2" s="51" t="s">
        <v>5</v>
      </c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</row>
    <row r="3" s="1" customFormat="1" ht="34" customHeight="1" spans="1:63">
      <c r="A3" s="8" t="s">
        <v>6</v>
      </c>
      <c r="B3" s="8"/>
      <c r="C3" s="10">
        <v>1850000</v>
      </c>
      <c r="D3" s="11"/>
      <c r="E3" s="12"/>
      <c r="F3" s="13" t="s">
        <v>7</v>
      </c>
      <c r="G3" s="14" t="s">
        <v>8</v>
      </c>
      <c r="H3" s="14"/>
      <c r="I3" s="52" t="s">
        <v>9</v>
      </c>
      <c r="J3" s="53" t="s">
        <v>10</v>
      </c>
      <c r="K3" s="54"/>
      <c r="L3" s="54"/>
      <c r="M3" s="54"/>
      <c r="N3" s="55" t="s">
        <v>11</v>
      </c>
      <c r="O3" s="8" t="s">
        <v>12</v>
      </c>
      <c r="P3" s="56" t="s">
        <v>13</v>
      </c>
      <c r="Q3" s="83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</row>
    <row r="4" s="1" customFormat="1" ht="30" customHeight="1" spans="1:31">
      <c r="A4" s="8" t="s">
        <v>14</v>
      </c>
      <c r="B4" s="8"/>
      <c r="C4" s="10"/>
      <c r="D4" s="11"/>
      <c r="E4" s="12"/>
      <c r="F4" s="13" t="s">
        <v>15</v>
      </c>
      <c r="G4" s="14"/>
      <c r="H4" s="14"/>
      <c r="I4" s="57"/>
      <c r="J4" s="58"/>
      <c r="K4" s="59"/>
      <c r="L4" s="59"/>
      <c r="M4" s="59"/>
      <c r="N4" s="55" t="s">
        <v>16</v>
      </c>
      <c r="O4" s="13" t="s">
        <v>17</v>
      </c>
      <c r="P4" s="60" t="s">
        <v>18</v>
      </c>
      <c r="Q4" s="8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1" customFormat="1" ht="27.95" customHeight="1" spans="1:31">
      <c r="A5" s="8" t="s">
        <v>19</v>
      </c>
      <c r="B5" s="18" t="s">
        <v>20</v>
      </c>
      <c r="C5" s="19"/>
      <c r="D5" s="19"/>
      <c r="E5" s="20"/>
      <c r="F5" s="8" t="s">
        <v>21</v>
      </c>
      <c r="G5" s="8"/>
      <c r="H5" s="8" t="s">
        <v>22</v>
      </c>
      <c r="I5" s="8"/>
      <c r="J5" s="8" t="s">
        <v>23</v>
      </c>
      <c r="K5" s="8" t="s">
        <v>24</v>
      </c>
      <c r="L5" s="8"/>
      <c r="M5" s="8" t="s">
        <v>25</v>
      </c>
      <c r="N5" s="8"/>
      <c r="O5" s="13" t="s">
        <v>26</v>
      </c>
      <c r="P5" s="13"/>
      <c r="Q5" s="85"/>
      <c r="R5" s="3"/>
      <c r="S5" s="3"/>
      <c r="T5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="1" customFormat="1" ht="27.95" customHeight="1" spans="1:31">
      <c r="A6" s="8"/>
      <c r="B6" s="21" t="s">
        <v>27</v>
      </c>
      <c r="C6" s="8" t="s">
        <v>28</v>
      </c>
      <c r="D6" s="13" t="s">
        <v>29</v>
      </c>
      <c r="E6" s="13" t="s">
        <v>60</v>
      </c>
      <c r="F6" s="21" t="s">
        <v>27</v>
      </c>
      <c r="G6" s="13" t="s">
        <v>29</v>
      </c>
      <c r="H6" s="8" t="s">
        <v>30</v>
      </c>
      <c r="I6" s="13" t="s">
        <v>29</v>
      </c>
      <c r="J6" s="51" t="s">
        <v>29</v>
      </c>
      <c r="K6" s="13" t="s">
        <v>29</v>
      </c>
      <c r="L6" s="8" t="s">
        <v>31</v>
      </c>
      <c r="M6" s="8" t="s">
        <v>29</v>
      </c>
      <c r="N6" s="8" t="s">
        <v>31</v>
      </c>
      <c r="O6" s="13" t="s">
        <v>32</v>
      </c>
      <c r="P6" s="13" t="s">
        <v>29</v>
      </c>
      <c r="Q6" s="85"/>
      <c r="R6" s="3"/>
      <c r="S6" s="3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="1" customFormat="1" ht="21" customHeight="1" spans="1:30">
      <c r="A7" s="22">
        <v>1</v>
      </c>
      <c r="B7" s="23">
        <v>43498</v>
      </c>
      <c r="C7" s="24" t="s">
        <v>34</v>
      </c>
      <c r="D7" s="25">
        <v>700000</v>
      </c>
      <c r="E7" s="25"/>
      <c r="F7" s="26">
        <v>43487</v>
      </c>
      <c r="G7" s="25">
        <v>895860</v>
      </c>
      <c r="H7" s="27">
        <v>0.02</v>
      </c>
      <c r="I7" s="61">
        <f>D7*H7</f>
        <v>14000</v>
      </c>
      <c r="J7" s="61">
        <v>44920</v>
      </c>
      <c r="K7" s="31">
        <v>500</v>
      </c>
      <c r="L7" s="62" t="s">
        <v>35</v>
      </c>
      <c r="M7" s="51"/>
      <c r="N7" s="13"/>
      <c r="O7" s="62" t="s">
        <v>36</v>
      </c>
      <c r="P7" s="61">
        <f>D7-I7-K7-J7</f>
        <v>640580</v>
      </c>
      <c r="Q7" s="3"/>
      <c r="R7" s="3"/>
      <c r="S7" s="86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27" customHeight="1" spans="1:30">
      <c r="A8" s="28">
        <v>2</v>
      </c>
      <c r="B8" s="29">
        <v>43719</v>
      </c>
      <c r="C8" s="30" t="s">
        <v>34</v>
      </c>
      <c r="D8" s="31">
        <v>598200</v>
      </c>
      <c r="E8" s="31"/>
      <c r="F8" s="26">
        <v>43714</v>
      </c>
      <c r="G8" s="31">
        <v>598200</v>
      </c>
      <c r="H8" s="27">
        <v>0.02</v>
      </c>
      <c r="I8" s="63">
        <v>23000</v>
      </c>
      <c r="J8" s="64">
        <v>36871</v>
      </c>
      <c r="K8" s="31">
        <v>500</v>
      </c>
      <c r="L8" s="62" t="s">
        <v>54</v>
      </c>
      <c r="M8" s="51">
        <v>95601.8</v>
      </c>
      <c r="N8" s="13" t="s">
        <v>55</v>
      </c>
      <c r="O8" s="62" t="s">
        <v>56</v>
      </c>
      <c r="P8" s="61">
        <f>D8-I8-J8-K8-M8-P9-P10</f>
        <v>218740</v>
      </c>
      <c r="Q8" s="82"/>
      <c r="R8" s="82"/>
      <c r="S8" s="87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</row>
    <row r="9" s="2" customFormat="1" ht="28" customHeight="1" spans="1:30">
      <c r="A9" s="28"/>
      <c r="B9" s="29"/>
      <c r="C9" s="30"/>
      <c r="D9" s="31"/>
      <c r="E9" s="31"/>
      <c r="F9" s="26"/>
      <c r="G9" s="31"/>
      <c r="H9" s="27" t="s">
        <v>57</v>
      </c>
      <c r="I9" s="65"/>
      <c r="J9" s="64"/>
      <c r="K9" s="31"/>
      <c r="L9" s="62"/>
      <c r="M9" s="51"/>
      <c r="N9" s="13"/>
      <c r="O9" s="62" t="s">
        <v>58</v>
      </c>
      <c r="P9" s="61">
        <v>176000</v>
      </c>
      <c r="Q9" s="82"/>
      <c r="R9" s="82"/>
      <c r="S9" s="87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</row>
    <row r="10" s="2" customFormat="1" ht="25" customHeight="1" spans="1:30">
      <c r="A10" s="28"/>
      <c r="B10" s="29"/>
      <c r="C10" s="30"/>
      <c r="D10" s="31"/>
      <c r="E10" s="31"/>
      <c r="F10" s="26"/>
      <c r="G10" s="31"/>
      <c r="H10" s="27"/>
      <c r="I10" s="63"/>
      <c r="J10" s="64"/>
      <c r="K10" s="31"/>
      <c r="L10" s="62"/>
      <c r="M10" s="51"/>
      <c r="N10" s="13"/>
      <c r="O10" s="62" t="s">
        <v>59</v>
      </c>
      <c r="P10" s="61">
        <v>47487.2</v>
      </c>
      <c r="Q10" s="82"/>
      <c r="R10" s="82"/>
      <c r="S10" s="87"/>
      <c r="T10" s="88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="2" customFormat="1" ht="20.1" customHeight="1" spans="1:30">
      <c r="A11" s="32" t="s">
        <v>33</v>
      </c>
      <c r="B11" s="33"/>
      <c r="C11" s="34"/>
      <c r="D11" s="35"/>
      <c r="E11" s="35"/>
      <c r="F11" s="36"/>
      <c r="G11" s="35"/>
      <c r="H11" s="37"/>
      <c r="I11" s="67"/>
      <c r="J11" s="68"/>
      <c r="K11" s="35"/>
      <c r="L11" s="69"/>
      <c r="M11" s="70"/>
      <c r="N11" s="71"/>
      <c r="O11" s="69"/>
      <c r="P11" s="72"/>
      <c r="Q11" s="82"/>
      <c r="R11" s="82"/>
      <c r="S11" s="87"/>
      <c r="T11" s="88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="2" customFormat="1" ht="20.1" customHeight="1" spans="1:30">
      <c r="A12" s="32">
        <v>3</v>
      </c>
      <c r="B12" s="33">
        <v>43751</v>
      </c>
      <c r="C12" s="34"/>
      <c r="D12" s="35"/>
      <c r="E12" s="35"/>
      <c r="F12" s="36"/>
      <c r="G12" s="35"/>
      <c r="H12" s="37"/>
      <c r="I12" s="67"/>
      <c r="J12" s="68"/>
      <c r="K12" s="35"/>
      <c r="L12" s="69"/>
      <c r="M12" s="91">
        <v>-95601.8</v>
      </c>
      <c r="N12" s="71" t="s">
        <v>61</v>
      </c>
      <c r="O12" s="69" t="s">
        <v>62</v>
      </c>
      <c r="P12" s="90">
        <v>95601.8</v>
      </c>
      <c r="Q12" s="82"/>
      <c r="R12" s="82"/>
      <c r="S12" s="87"/>
      <c r="T12" s="88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="2" customFormat="1" ht="20.1" customHeight="1" spans="1:30">
      <c r="A13" s="32"/>
      <c r="B13" s="33"/>
      <c r="C13" s="34"/>
      <c r="D13" s="35"/>
      <c r="E13" s="35"/>
      <c r="F13" s="36"/>
      <c r="G13" s="35"/>
      <c r="H13" s="37"/>
      <c r="I13" s="67"/>
      <c r="J13" s="68"/>
      <c r="K13" s="35"/>
      <c r="L13" s="69"/>
      <c r="M13" s="70"/>
      <c r="N13" s="71"/>
      <c r="O13" s="69"/>
      <c r="P13" s="72"/>
      <c r="Q13" s="82"/>
      <c r="R13" s="82"/>
      <c r="S13" s="87"/>
      <c r="T13" s="88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="2" customFormat="1" ht="20.1" customHeight="1" spans="1:30">
      <c r="A14" s="32"/>
      <c r="B14" s="33"/>
      <c r="C14" s="34"/>
      <c r="D14" s="35"/>
      <c r="E14" s="35"/>
      <c r="F14" s="36"/>
      <c r="G14" s="35"/>
      <c r="H14" s="37"/>
      <c r="I14" s="67"/>
      <c r="J14" s="68"/>
      <c r="K14" s="35"/>
      <c r="L14" s="69"/>
      <c r="M14" s="70"/>
      <c r="N14" s="71"/>
      <c r="O14" s="69"/>
      <c r="P14" s="72"/>
      <c r="Q14" s="82"/>
      <c r="R14" s="82"/>
      <c r="S14" s="87"/>
      <c r="T14" s="88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="2" customFormat="1" ht="20.1" customHeight="1" spans="1:30">
      <c r="A15" s="32"/>
      <c r="B15" s="33"/>
      <c r="C15" s="34"/>
      <c r="D15" s="35"/>
      <c r="E15" s="35"/>
      <c r="F15" s="36"/>
      <c r="G15" s="35"/>
      <c r="H15" s="37"/>
      <c r="I15" s="67"/>
      <c r="J15" s="68"/>
      <c r="K15" s="35"/>
      <c r="L15" s="69"/>
      <c r="M15" s="70"/>
      <c r="N15" s="71"/>
      <c r="O15" s="69"/>
      <c r="P15" s="72"/>
      <c r="Q15" s="82"/>
      <c r="R15" s="82"/>
      <c r="S15" s="87"/>
      <c r="T15" s="88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="2" customFormat="1" ht="20.1" customHeight="1" spans="1:30">
      <c r="A16" s="32"/>
      <c r="B16" s="33"/>
      <c r="C16" s="34"/>
      <c r="D16" s="35"/>
      <c r="E16" s="35"/>
      <c r="F16" s="36"/>
      <c r="G16" s="35"/>
      <c r="H16" s="37"/>
      <c r="I16" s="67"/>
      <c r="J16" s="68"/>
      <c r="K16" s="35"/>
      <c r="L16" s="69"/>
      <c r="M16" s="70"/>
      <c r="N16" s="71"/>
      <c r="O16" s="69"/>
      <c r="P16" s="72"/>
      <c r="Q16" s="82"/>
      <c r="R16" s="82"/>
      <c r="S16" s="87"/>
      <c r="T16" s="88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="2" customFormat="1" ht="20.1" customHeight="1" spans="1:30">
      <c r="A17" s="32"/>
      <c r="B17" s="33"/>
      <c r="C17" s="34"/>
      <c r="D17" s="35"/>
      <c r="E17" s="35"/>
      <c r="F17" s="36"/>
      <c r="G17" s="35"/>
      <c r="H17" s="37"/>
      <c r="I17" s="67"/>
      <c r="J17" s="68"/>
      <c r="K17" s="35"/>
      <c r="L17" s="69"/>
      <c r="M17" s="70"/>
      <c r="N17" s="71"/>
      <c r="O17" s="69"/>
      <c r="P17" s="72"/>
      <c r="Q17" s="82"/>
      <c r="R17" s="82"/>
      <c r="S17" s="87"/>
      <c r="T17" s="88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="2" customFormat="1" ht="20.1" customHeight="1" spans="1:30">
      <c r="A18" s="32"/>
      <c r="B18" s="33"/>
      <c r="C18" s="34"/>
      <c r="D18" s="35"/>
      <c r="E18" s="35"/>
      <c r="F18" s="36"/>
      <c r="G18" s="35"/>
      <c r="H18" s="37"/>
      <c r="I18" s="67"/>
      <c r="J18" s="68"/>
      <c r="K18" s="35"/>
      <c r="L18" s="69"/>
      <c r="M18" s="70"/>
      <c r="N18" s="71"/>
      <c r="O18" s="69"/>
      <c r="P18" s="72"/>
      <c r="Q18" s="82"/>
      <c r="R18" s="82"/>
      <c r="S18" s="87"/>
      <c r="T18" s="88"/>
      <c r="U18" s="82"/>
      <c r="V18" s="82"/>
      <c r="W18" s="82"/>
      <c r="X18" s="82"/>
      <c r="Y18" s="82"/>
      <c r="Z18" s="82"/>
      <c r="AA18" s="82"/>
      <c r="AB18" s="82"/>
      <c r="AC18" s="82"/>
      <c r="AD18" s="82"/>
    </row>
    <row r="19" s="2" customFormat="1" ht="20.1" customHeight="1" spans="1:30">
      <c r="A19" s="32"/>
      <c r="B19" s="33"/>
      <c r="C19" s="34"/>
      <c r="D19" s="35"/>
      <c r="E19" s="35"/>
      <c r="F19" s="36"/>
      <c r="G19" s="35"/>
      <c r="H19" s="37"/>
      <c r="I19" s="67"/>
      <c r="J19" s="68"/>
      <c r="K19" s="35"/>
      <c r="L19" s="69"/>
      <c r="M19" s="70"/>
      <c r="N19" s="71"/>
      <c r="O19" s="69"/>
      <c r="P19" s="72"/>
      <c r="Q19" s="82"/>
      <c r="R19" s="82"/>
      <c r="S19" s="87"/>
      <c r="T19" s="88"/>
      <c r="U19" s="82"/>
      <c r="V19" s="82"/>
      <c r="W19" s="82"/>
      <c r="X19" s="82"/>
      <c r="Y19" s="82"/>
      <c r="Z19" s="82"/>
      <c r="AA19" s="82"/>
      <c r="AB19" s="82"/>
      <c r="AC19" s="82"/>
      <c r="AD19" s="82"/>
    </row>
    <row r="20" s="2" customFormat="1" ht="20.1" customHeight="1" spans="1:30">
      <c r="A20" s="32"/>
      <c r="B20" s="33"/>
      <c r="C20" s="34"/>
      <c r="D20" s="35"/>
      <c r="E20" s="35"/>
      <c r="F20" s="36"/>
      <c r="G20" s="35"/>
      <c r="H20" s="37"/>
      <c r="I20" s="67"/>
      <c r="J20" s="68"/>
      <c r="K20" s="35"/>
      <c r="L20" s="69"/>
      <c r="M20" s="70"/>
      <c r="N20" s="71"/>
      <c r="O20" s="69"/>
      <c r="P20" s="72"/>
      <c r="Q20" s="82"/>
      <c r="R20" s="82"/>
      <c r="S20" s="87"/>
      <c r="T20" s="88"/>
      <c r="U20" s="82"/>
      <c r="V20" s="82"/>
      <c r="W20" s="82"/>
      <c r="X20" s="82"/>
      <c r="Y20" s="82"/>
      <c r="Z20" s="82"/>
      <c r="AA20" s="82"/>
      <c r="AB20" s="82"/>
      <c r="AC20" s="82"/>
      <c r="AD20" s="82"/>
    </row>
    <row r="21" s="3" customFormat="1" ht="20.25" customHeight="1" spans="1:20">
      <c r="A21" s="38"/>
      <c r="B21" s="39"/>
      <c r="C21" s="24"/>
      <c r="D21" s="25"/>
      <c r="E21" s="25"/>
      <c r="F21" s="40"/>
      <c r="G21" s="41"/>
      <c r="H21" s="42"/>
      <c r="I21" s="74"/>
      <c r="J21" s="74"/>
      <c r="K21" s="75"/>
      <c r="L21" s="62"/>
      <c r="M21" s="51"/>
      <c r="N21" s="13"/>
      <c r="O21" s="62"/>
      <c r="P21" s="74"/>
      <c r="Q21" s="85"/>
      <c r="T21"/>
    </row>
    <row r="22" s="3" customFormat="1" ht="20.25" customHeight="1" spans="1:20">
      <c r="A22" s="38"/>
      <c r="B22" s="39"/>
      <c r="C22" s="24"/>
      <c r="D22" s="25"/>
      <c r="E22" s="25"/>
      <c r="F22" s="40"/>
      <c r="G22" s="41"/>
      <c r="H22" s="42"/>
      <c r="I22" s="74"/>
      <c r="J22" s="74"/>
      <c r="K22" s="75"/>
      <c r="L22" s="62"/>
      <c r="M22" s="51"/>
      <c r="N22" s="13"/>
      <c r="O22" s="69"/>
      <c r="P22" s="76"/>
      <c r="Q22" s="85"/>
      <c r="T22"/>
    </row>
    <row r="23" s="3" customFormat="1" ht="30" customHeight="1" spans="1:20">
      <c r="A23" s="8" t="s">
        <v>37</v>
      </c>
      <c r="B23" s="8"/>
      <c r="C23" s="43" t="s">
        <v>38</v>
      </c>
      <c r="D23" s="44">
        <f>SUM(D7:D22)</f>
        <v>1298200</v>
      </c>
      <c r="E23" s="44"/>
      <c r="F23" s="43" t="s">
        <v>38</v>
      </c>
      <c r="G23" s="45">
        <f>SUM(G7:G22)</f>
        <v>1494060</v>
      </c>
      <c r="H23" s="43" t="s">
        <v>38</v>
      </c>
      <c r="I23" s="45">
        <f>SUM(I7:I22)</f>
        <v>37000</v>
      </c>
      <c r="J23" s="45">
        <f>SUM(J7:J22)</f>
        <v>81791</v>
      </c>
      <c r="K23" s="45">
        <f>SUM(K7:K22)</f>
        <v>1000</v>
      </c>
      <c r="L23" s="43" t="s">
        <v>38</v>
      </c>
      <c r="M23" s="77">
        <f>SUM(M7:M22)</f>
        <v>0</v>
      </c>
      <c r="N23" s="78" t="s">
        <v>38</v>
      </c>
      <c r="O23" s="43" t="s">
        <v>38</v>
      </c>
      <c r="P23" s="45">
        <f>SUM(P7:P22)</f>
        <v>1178409</v>
      </c>
      <c r="Q23" s="85"/>
      <c r="T23"/>
    </row>
    <row r="24" s="3" customFormat="1" ht="30" customHeight="1" spans="1:17">
      <c r="A24" s="8" t="s">
        <v>33</v>
      </c>
      <c r="B24" s="8"/>
      <c r="C24" s="18" t="s">
        <v>39</v>
      </c>
      <c r="D24" s="19"/>
      <c r="E24" s="20"/>
      <c r="F24" s="46">
        <v>95601.8</v>
      </c>
      <c r="G24" s="46"/>
      <c r="H24" s="46"/>
      <c r="I24" s="46"/>
      <c r="J24" s="8" t="s">
        <v>40</v>
      </c>
      <c r="K24" s="8"/>
      <c r="L24" s="8" t="s">
        <v>41</v>
      </c>
      <c r="M24" s="46">
        <v>0</v>
      </c>
      <c r="N24" s="46"/>
      <c r="O24" s="46"/>
      <c r="P24" s="46"/>
      <c r="Q24" s="85"/>
    </row>
    <row r="25" s="3" customFormat="1" ht="30" customHeight="1" spans="1:17">
      <c r="A25" s="8"/>
      <c r="B25" s="8"/>
      <c r="C25" s="18" t="s">
        <v>42</v>
      </c>
      <c r="D25" s="19"/>
      <c r="E25" s="20"/>
      <c r="F25" s="47">
        <f>F24-M24</f>
        <v>95601.8</v>
      </c>
      <c r="G25" s="47"/>
      <c r="H25" s="47"/>
      <c r="I25" s="47"/>
      <c r="J25" s="8"/>
      <c r="K25" s="8"/>
      <c r="L25" s="8" t="s">
        <v>43</v>
      </c>
      <c r="M25" s="78" t="str">
        <f>SUBSTITUTE(SUBSTITUTE(TEXT(INT(M24),"[DBNum2][$-804]G/通用格式元"&amp;IF(INT(M24)=M24,"整",""))&amp;TEXT(MID(M24,FIND(".",M24&amp;".0")+1,1),"[DBNum2][$-804]G/通用格式角")&amp;TEXT(MID(M24,FIND(".",M24&amp;".0")+2,1),"[DBNum2][$-804]G/通用格式分"),"零角","零"),"零分","")</f>
        <v>零元整</v>
      </c>
      <c r="N25" s="78"/>
      <c r="O25" s="78"/>
      <c r="P25" s="78"/>
      <c r="Q25" s="85"/>
    </row>
    <row r="26" s="3" customFormat="1" ht="50.1" customHeight="1" spans="1:17">
      <c r="A26" s="8" t="s">
        <v>44</v>
      </c>
      <c r="B26" s="8"/>
      <c r="C26" s="18" t="s">
        <v>45</v>
      </c>
      <c r="D26" s="19"/>
      <c r="E26" s="19"/>
      <c r="F26" s="19"/>
      <c r="G26" s="19"/>
      <c r="H26" s="19"/>
      <c r="I26" s="20"/>
      <c r="J26" s="8" t="s">
        <v>46</v>
      </c>
      <c r="K26" s="8"/>
      <c r="L26" s="8"/>
      <c r="M26" s="8"/>
      <c r="N26" s="8"/>
      <c r="O26" s="8"/>
      <c r="P26" s="8"/>
      <c r="Q26" s="85"/>
    </row>
    <row r="27" s="3" customFormat="1" ht="50.1" customHeight="1" spans="1:17">
      <c r="A27" s="8" t="s">
        <v>48</v>
      </c>
      <c r="B27" s="8"/>
      <c r="C27" s="22"/>
      <c r="D27" s="22"/>
      <c r="E27" s="22"/>
      <c r="F27" s="22"/>
      <c r="G27" s="22"/>
      <c r="H27" s="22"/>
      <c r="I27" s="22"/>
      <c r="J27" s="8" t="s">
        <v>49</v>
      </c>
      <c r="K27" s="8"/>
      <c r="L27" s="22"/>
      <c r="M27" s="22"/>
      <c r="N27" s="22"/>
      <c r="O27" s="22"/>
      <c r="P27" s="22"/>
      <c r="Q27" s="85"/>
    </row>
    <row r="28" s="3" customFormat="1" ht="50.1" customHeight="1" spans="1:17">
      <c r="A28" s="8" t="s">
        <v>50</v>
      </c>
      <c r="B28" s="8"/>
      <c r="C28" s="48"/>
      <c r="D28" s="48"/>
      <c r="E28" s="48"/>
      <c r="F28" s="48"/>
      <c r="G28" s="48"/>
      <c r="H28" s="48"/>
      <c r="I28" s="48"/>
      <c r="J28" s="8" t="s">
        <v>51</v>
      </c>
      <c r="K28" s="8"/>
      <c r="L28" s="48"/>
      <c r="M28" s="48"/>
      <c r="N28" s="48"/>
      <c r="O28" s="48"/>
      <c r="P28" s="48"/>
      <c r="Q28" s="85"/>
    </row>
    <row r="29" s="3" customFormat="1" ht="50.1" customHeight="1" spans="1:17">
      <c r="A29" s="8" t="s">
        <v>52</v>
      </c>
      <c r="B29" s="8"/>
      <c r="C29" s="48"/>
      <c r="D29" s="48"/>
      <c r="E29" s="48"/>
      <c r="F29" s="48"/>
      <c r="G29" s="48"/>
      <c r="H29" s="48"/>
      <c r="I29" s="48"/>
      <c r="J29" s="8" t="s">
        <v>53</v>
      </c>
      <c r="K29" s="8"/>
      <c r="L29" s="48"/>
      <c r="M29" s="48"/>
      <c r="N29" s="48"/>
      <c r="O29" s="48"/>
      <c r="P29" s="48"/>
      <c r="Q29" s="85"/>
    </row>
    <row r="30" s="3" customFormat="1" spans="1:17">
      <c r="A30" s="1"/>
      <c r="B30" s="4"/>
      <c r="C30" s="1"/>
      <c r="D30" s="5"/>
      <c r="E30" s="5"/>
      <c r="F30" s="4"/>
      <c r="G30" s="5"/>
      <c r="H30" s="1"/>
      <c r="I30" s="5"/>
      <c r="J30" s="1"/>
      <c r="K30" s="5"/>
      <c r="L30" s="1"/>
      <c r="M30" s="6"/>
      <c r="N30" s="6"/>
      <c r="O30" s="1"/>
      <c r="P30" s="5"/>
      <c r="Q30" s="85"/>
    </row>
    <row r="31" s="3" customFormat="1" spans="1:17">
      <c r="A31" s="1"/>
      <c r="B31" s="4"/>
      <c r="C31" s="1"/>
      <c r="D31" s="5"/>
      <c r="E31" s="5"/>
      <c r="F31" s="4"/>
      <c r="G31" s="5"/>
      <c r="H31" s="1"/>
      <c r="I31" s="5"/>
      <c r="J31" s="1"/>
      <c r="K31" s="5"/>
      <c r="L31" s="1"/>
      <c r="M31" s="6"/>
      <c r="N31" s="6"/>
      <c r="O31" s="1"/>
      <c r="P31" s="5"/>
      <c r="Q31" s="85"/>
    </row>
    <row r="32" s="3" customFormat="1" spans="1:17">
      <c r="A32" s="1"/>
      <c r="B32" s="4"/>
      <c r="C32" s="1"/>
      <c r="D32" s="5"/>
      <c r="E32" s="5"/>
      <c r="F32" s="4"/>
      <c r="G32" s="5"/>
      <c r="H32" s="1"/>
      <c r="I32" s="5"/>
      <c r="J32" s="1"/>
      <c r="K32" s="5"/>
      <c r="L32" s="1"/>
      <c r="M32" s="6"/>
      <c r="N32" s="6"/>
      <c r="O32" s="1"/>
      <c r="P32" s="5"/>
      <c r="Q32" s="85"/>
    </row>
    <row r="33" s="3" customFormat="1" spans="1:17">
      <c r="A33" s="1"/>
      <c r="B33" s="4"/>
      <c r="C33" s="1"/>
      <c r="D33" s="5"/>
      <c r="E33" s="5"/>
      <c r="F33" s="4"/>
      <c r="G33" s="5"/>
      <c r="H33" s="1"/>
      <c r="I33" s="5"/>
      <c r="J33" s="1"/>
      <c r="K33" s="5"/>
      <c r="L33" s="1"/>
      <c r="M33" s="6"/>
      <c r="N33" s="6"/>
      <c r="O33" s="1"/>
      <c r="P33" s="5"/>
      <c r="Q33" s="85"/>
    </row>
    <row r="34" s="3" customFormat="1" spans="1:17">
      <c r="A34" s="1"/>
      <c r="B34" s="4"/>
      <c r="C34" s="1"/>
      <c r="D34" s="5"/>
      <c r="E34" s="5"/>
      <c r="F34" s="4"/>
      <c r="G34" s="5"/>
      <c r="H34" s="1"/>
      <c r="I34" s="5"/>
      <c r="J34" s="1"/>
      <c r="K34" s="5"/>
      <c r="L34" s="1"/>
      <c r="M34" s="6"/>
      <c r="N34" s="6"/>
      <c r="O34" s="1"/>
      <c r="P34" s="5"/>
      <c r="Q34" s="85"/>
    </row>
    <row r="35" s="3" customFormat="1" ht="13.5" spans="1:17">
      <c r="A35" s="1"/>
      <c r="B35"/>
      <c r="C35" s="1"/>
      <c r="D35" s="5"/>
      <c r="E35" s="5"/>
      <c r="F35" s="4"/>
      <c r="G35" s="5"/>
      <c r="H35" s="1"/>
      <c r="I35" s="5"/>
      <c r="J35" s="1"/>
      <c r="K35" s="5"/>
      <c r="L35" s="1"/>
      <c r="M35" s="6"/>
      <c r="N35" s="6"/>
      <c r="O35" s="1"/>
      <c r="P35" s="5"/>
      <c r="Q35" s="85"/>
    </row>
    <row r="36" s="3" customFormat="1" spans="1:17">
      <c r="A36" s="1"/>
      <c r="B36" s="4"/>
      <c r="C36" s="1"/>
      <c r="D36" s="5"/>
      <c r="E36" s="5"/>
      <c r="F36" s="4"/>
      <c r="G36" s="5"/>
      <c r="H36" s="1"/>
      <c r="I36" s="5"/>
      <c r="J36" s="1"/>
      <c r="K36" s="5"/>
      <c r="L36" s="1"/>
      <c r="M36" s="6"/>
      <c r="N36" s="6"/>
      <c r="O36" s="1"/>
      <c r="P36" s="5"/>
      <c r="Q36" s="85"/>
    </row>
    <row r="37" s="3" customFormat="1" spans="1:17">
      <c r="A37" s="1"/>
      <c r="B37" s="4"/>
      <c r="C37" s="1"/>
      <c r="D37" s="5"/>
      <c r="E37" s="5"/>
      <c r="F37" s="4"/>
      <c r="G37" s="5"/>
      <c r="H37" s="1"/>
      <c r="I37" s="5"/>
      <c r="J37" s="1"/>
      <c r="K37" s="5"/>
      <c r="L37" s="1"/>
      <c r="M37" s="6"/>
      <c r="N37" s="6"/>
      <c r="O37" s="1"/>
      <c r="P37" s="5"/>
      <c r="Q37" s="85"/>
    </row>
    <row r="38" s="3" customFormat="1" spans="1:17">
      <c r="A38" s="1"/>
      <c r="B38" s="4"/>
      <c r="C38" s="1"/>
      <c r="D38" s="5"/>
      <c r="E38" s="5"/>
      <c r="F38" s="4"/>
      <c r="G38" s="5"/>
      <c r="H38" s="1"/>
      <c r="I38" s="5"/>
      <c r="J38" s="1"/>
      <c r="K38" s="5"/>
      <c r="L38" s="1"/>
      <c r="M38" s="6"/>
      <c r="N38" s="6"/>
      <c r="O38" s="1"/>
      <c r="P38" s="5"/>
      <c r="Q38" s="85"/>
    </row>
    <row r="39" s="3" customFormat="1" spans="1:17">
      <c r="A39" s="1"/>
      <c r="B39" s="4"/>
      <c r="C39" s="1"/>
      <c r="D39" s="5"/>
      <c r="E39" s="5"/>
      <c r="F39" s="4"/>
      <c r="G39" s="5"/>
      <c r="H39" s="1"/>
      <c r="I39" s="5"/>
      <c r="J39" s="1"/>
      <c r="K39" s="5"/>
      <c r="L39" s="1"/>
      <c r="M39" s="6"/>
      <c r="N39" s="6"/>
      <c r="O39" s="1"/>
      <c r="P39" s="5"/>
      <c r="Q39" s="85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H9:I9"/>
    <mergeCell ref="A23:B23"/>
    <mergeCell ref="C24:E24"/>
    <mergeCell ref="F24:I24"/>
    <mergeCell ref="M24:P24"/>
    <mergeCell ref="C25:E25"/>
    <mergeCell ref="F25:I25"/>
    <mergeCell ref="M25:P25"/>
    <mergeCell ref="A26:B26"/>
    <mergeCell ref="C26:I26"/>
    <mergeCell ref="J26:K26"/>
    <mergeCell ref="L26:P26"/>
    <mergeCell ref="A27:B27"/>
    <mergeCell ref="C27:I27"/>
    <mergeCell ref="J27:K27"/>
    <mergeCell ref="L27:P27"/>
    <mergeCell ref="A28:B28"/>
    <mergeCell ref="C28:I28"/>
    <mergeCell ref="J28:K28"/>
    <mergeCell ref="L28:P28"/>
    <mergeCell ref="A29:B29"/>
    <mergeCell ref="C29:I29"/>
    <mergeCell ref="J29:K29"/>
    <mergeCell ref="L29:P29"/>
    <mergeCell ref="A5:A6"/>
    <mergeCell ref="I3:I4"/>
    <mergeCell ref="A24:B25"/>
    <mergeCell ref="J24:K2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8"/>
  <sheetViews>
    <sheetView topLeftCell="A4" workbookViewId="0">
      <selection activeCell="A4" sqref="$A1:$XFD1048576"/>
    </sheetView>
  </sheetViews>
  <sheetFormatPr defaultColWidth="9" defaultRowHeight="11.25"/>
  <cols>
    <col min="1" max="1" width="4.25" style="1" customWidth="1"/>
    <col min="2" max="2" width="6.75" style="4" customWidth="1"/>
    <col min="3" max="3" width="2.88333333333333" style="1" customWidth="1"/>
    <col min="4" max="5" width="10.5" style="5" customWidth="1"/>
    <col min="6" max="6" width="6.88333333333333" style="4" customWidth="1"/>
    <col min="7" max="7" width="10.6333333333333" style="5" customWidth="1"/>
    <col min="8" max="8" width="4.25" style="1" customWidth="1"/>
    <col min="9" max="9" width="8.88333333333333" style="5" customWidth="1"/>
    <col min="10" max="10" width="9.38333333333333" style="1" customWidth="1"/>
    <col min="11" max="11" width="8.25" style="5" customWidth="1"/>
    <col min="12" max="12" width="7.38333333333333" style="1" customWidth="1"/>
    <col min="13" max="13" width="7.88333333333333" style="6" customWidth="1"/>
    <col min="14" max="14" width="6.55833333333333" style="6" customWidth="1"/>
    <col min="15" max="15" width="19.225" style="1" customWidth="1"/>
    <col min="16" max="16" width="10.4416666666667" style="5" customWidth="1"/>
    <col min="17" max="17" width="9.38333333333333" style="5" customWidth="1"/>
    <col min="18" max="19" width="4.38333333333333" style="3" customWidth="1"/>
    <col min="20" max="20" width="13.25" style="3" customWidth="1"/>
    <col min="21" max="21" width="5.88333333333333" style="3" customWidth="1"/>
    <col min="22" max="22" width="10.6333333333333" style="3" customWidth="1"/>
    <col min="23" max="23" width="5.75" style="3" customWidth="1"/>
    <col min="24" max="24" width="5.63333333333333" style="3" customWidth="1"/>
    <col min="25" max="25" width="5.13333333333333" style="3" customWidth="1"/>
    <col min="26" max="26" width="5.88333333333333" style="3" customWidth="1"/>
    <col min="27" max="28" width="10.6333333333333" style="3" customWidth="1"/>
    <col min="29" max="29" width="5.63333333333333" style="3" customWidth="1"/>
    <col min="30" max="30" width="5.38333333333333" style="3" customWidth="1"/>
    <col min="31" max="31" width="7.13333333333333" style="3" customWidth="1"/>
    <col min="32" max="16384" width="9" style="1"/>
  </cols>
  <sheetData>
    <row r="1" s="1" customFormat="1" ht="24.95" customHeight="1" spans="1:6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="1" customFormat="1" ht="33" customHeight="1" spans="1:63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49" t="s">
        <v>3</v>
      </c>
      <c r="N2" s="50">
        <v>9160</v>
      </c>
      <c r="O2" s="51" t="s">
        <v>4</v>
      </c>
      <c r="P2" s="51" t="s">
        <v>5</v>
      </c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</row>
    <row r="3" s="1" customFormat="1" ht="34" customHeight="1" spans="1:63">
      <c r="A3" s="8" t="s">
        <v>6</v>
      </c>
      <c r="B3" s="8"/>
      <c r="C3" s="10">
        <v>1850000</v>
      </c>
      <c r="D3" s="11"/>
      <c r="E3" s="12"/>
      <c r="F3" s="13" t="s">
        <v>7</v>
      </c>
      <c r="G3" s="14" t="s">
        <v>8</v>
      </c>
      <c r="H3" s="14"/>
      <c r="I3" s="52" t="s">
        <v>9</v>
      </c>
      <c r="J3" s="53" t="s">
        <v>10</v>
      </c>
      <c r="K3" s="54"/>
      <c r="L3" s="54"/>
      <c r="M3" s="54"/>
      <c r="N3" s="55" t="s">
        <v>11</v>
      </c>
      <c r="O3" s="8" t="s">
        <v>12</v>
      </c>
      <c r="P3" s="56" t="s">
        <v>13</v>
      </c>
      <c r="Q3" s="83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</row>
    <row r="4" s="1" customFormat="1" ht="30" customHeight="1" spans="1:31">
      <c r="A4" s="8" t="s">
        <v>14</v>
      </c>
      <c r="B4" s="8"/>
      <c r="C4" s="10"/>
      <c r="D4" s="11"/>
      <c r="E4" s="12"/>
      <c r="F4" s="13" t="s">
        <v>15</v>
      </c>
      <c r="G4" s="14"/>
      <c r="H4" s="14"/>
      <c r="I4" s="57"/>
      <c r="J4" s="58"/>
      <c r="K4" s="59"/>
      <c r="L4" s="59"/>
      <c r="M4" s="59"/>
      <c r="N4" s="55" t="s">
        <v>16</v>
      </c>
      <c r="O4" s="13" t="s">
        <v>17</v>
      </c>
      <c r="P4" s="60" t="s">
        <v>63</v>
      </c>
      <c r="Q4" s="8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1" customFormat="1" ht="27.95" customHeight="1" spans="1:31">
      <c r="A5" s="8" t="s">
        <v>19</v>
      </c>
      <c r="B5" s="18" t="s">
        <v>20</v>
      </c>
      <c r="C5" s="19"/>
      <c r="D5" s="19"/>
      <c r="E5" s="20"/>
      <c r="F5" s="8" t="s">
        <v>21</v>
      </c>
      <c r="G5" s="8"/>
      <c r="H5" s="8" t="s">
        <v>22</v>
      </c>
      <c r="I5" s="8"/>
      <c r="J5" s="8" t="s">
        <v>23</v>
      </c>
      <c r="K5" s="8" t="s">
        <v>24</v>
      </c>
      <c r="L5" s="8"/>
      <c r="M5" s="8" t="s">
        <v>25</v>
      </c>
      <c r="N5" s="8"/>
      <c r="O5" s="13" t="s">
        <v>26</v>
      </c>
      <c r="P5" s="13"/>
      <c r="Q5" s="85"/>
      <c r="R5" s="3"/>
      <c r="S5" s="3"/>
      <c r="T5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="1" customFormat="1" ht="27.95" customHeight="1" spans="1:31">
      <c r="A6" s="8"/>
      <c r="B6" s="21" t="s">
        <v>27</v>
      </c>
      <c r="C6" s="8" t="s">
        <v>28</v>
      </c>
      <c r="D6" s="13" t="s">
        <v>29</v>
      </c>
      <c r="E6" s="13" t="s">
        <v>60</v>
      </c>
      <c r="F6" s="21" t="s">
        <v>27</v>
      </c>
      <c r="G6" s="13" t="s">
        <v>29</v>
      </c>
      <c r="H6" s="8" t="s">
        <v>30</v>
      </c>
      <c r="I6" s="13" t="s">
        <v>29</v>
      </c>
      <c r="J6" s="51" t="s">
        <v>29</v>
      </c>
      <c r="K6" s="13" t="s">
        <v>29</v>
      </c>
      <c r="L6" s="8" t="s">
        <v>31</v>
      </c>
      <c r="M6" s="8" t="s">
        <v>29</v>
      </c>
      <c r="N6" s="8" t="s">
        <v>31</v>
      </c>
      <c r="O6" s="13" t="s">
        <v>32</v>
      </c>
      <c r="P6" s="13" t="s">
        <v>29</v>
      </c>
      <c r="Q6" s="85"/>
      <c r="R6" s="3"/>
      <c r="S6" s="3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="1" customFormat="1" ht="21" customHeight="1" spans="1:30">
      <c r="A7" s="22">
        <v>1</v>
      </c>
      <c r="B7" s="23">
        <v>43498</v>
      </c>
      <c r="C7" s="24" t="s">
        <v>34</v>
      </c>
      <c r="D7" s="25">
        <v>700000</v>
      </c>
      <c r="E7" s="25"/>
      <c r="F7" s="26">
        <v>43487</v>
      </c>
      <c r="G7" s="25">
        <v>895860</v>
      </c>
      <c r="H7" s="27">
        <v>0.02</v>
      </c>
      <c r="I7" s="61">
        <f>D7*H7</f>
        <v>14000</v>
      </c>
      <c r="J7" s="61">
        <v>44920</v>
      </c>
      <c r="K7" s="31">
        <v>500</v>
      </c>
      <c r="L7" s="62" t="s">
        <v>35</v>
      </c>
      <c r="M7" s="51"/>
      <c r="N7" s="13"/>
      <c r="O7" s="62" t="s">
        <v>36</v>
      </c>
      <c r="P7" s="61">
        <f>D7-I7-K7-J7</f>
        <v>640580</v>
      </c>
      <c r="Q7" s="3"/>
      <c r="R7" s="3"/>
      <c r="S7" s="86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27" customHeight="1" spans="1:30">
      <c r="A8" s="28">
        <v>2</v>
      </c>
      <c r="B8" s="29">
        <v>43719</v>
      </c>
      <c r="C8" s="30" t="s">
        <v>34</v>
      </c>
      <c r="D8" s="31">
        <v>598200</v>
      </c>
      <c r="E8" s="31"/>
      <c r="F8" s="26">
        <v>43714</v>
      </c>
      <c r="G8" s="31">
        <v>598200</v>
      </c>
      <c r="H8" s="27">
        <v>0.02</v>
      </c>
      <c r="I8" s="63">
        <v>23000</v>
      </c>
      <c r="J8" s="64">
        <v>36871</v>
      </c>
      <c r="K8" s="31">
        <v>500</v>
      </c>
      <c r="L8" s="62" t="s">
        <v>54</v>
      </c>
      <c r="M8" s="51">
        <v>95601.8</v>
      </c>
      <c r="N8" s="13" t="s">
        <v>55</v>
      </c>
      <c r="O8" s="62" t="s">
        <v>56</v>
      </c>
      <c r="P8" s="61">
        <f>D8-I8-J8-K8-M8-P9-P10</f>
        <v>218740</v>
      </c>
      <c r="Q8" s="82"/>
      <c r="R8" s="82"/>
      <c r="S8" s="87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</row>
    <row r="9" s="2" customFormat="1" ht="28" customHeight="1" spans="1:30">
      <c r="A9" s="28"/>
      <c r="B9" s="29"/>
      <c r="C9" s="30"/>
      <c r="D9" s="31"/>
      <c r="E9" s="31"/>
      <c r="F9" s="26"/>
      <c r="G9" s="31"/>
      <c r="H9" s="27" t="s">
        <v>57</v>
      </c>
      <c r="I9" s="65"/>
      <c r="J9" s="64"/>
      <c r="K9" s="31"/>
      <c r="L9" s="62"/>
      <c r="M9" s="51"/>
      <c r="N9" s="13"/>
      <c r="O9" s="62" t="s">
        <v>58</v>
      </c>
      <c r="P9" s="61">
        <v>176000</v>
      </c>
      <c r="Q9" s="82"/>
      <c r="R9" s="82"/>
      <c r="S9" s="87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</row>
    <row r="10" s="2" customFormat="1" ht="25" customHeight="1" spans="1:30">
      <c r="A10" s="28"/>
      <c r="B10" s="29"/>
      <c r="C10" s="30"/>
      <c r="D10" s="31"/>
      <c r="E10" s="31"/>
      <c r="F10" s="26"/>
      <c r="G10" s="31"/>
      <c r="H10" s="27"/>
      <c r="I10" s="63"/>
      <c r="J10" s="64"/>
      <c r="K10" s="31"/>
      <c r="L10" s="62"/>
      <c r="M10" s="51"/>
      <c r="N10" s="13"/>
      <c r="O10" s="62" t="s">
        <v>59</v>
      </c>
      <c r="P10" s="61">
        <v>47487.2</v>
      </c>
      <c r="Q10" s="82"/>
      <c r="R10" s="82"/>
      <c r="S10" s="87"/>
      <c r="T10" s="88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="2" customFormat="1" ht="20.1" customHeight="1" spans="1:30">
      <c r="A11" s="28">
        <v>3</v>
      </c>
      <c r="B11" s="29">
        <v>43751</v>
      </c>
      <c r="C11" s="30"/>
      <c r="D11" s="31"/>
      <c r="E11" s="31"/>
      <c r="F11" s="26"/>
      <c r="G11" s="31"/>
      <c r="H11" s="27"/>
      <c r="I11" s="63"/>
      <c r="J11" s="64"/>
      <c r="K11" s="31"/>
      <c r="L11" s="62"/>
      <c r="M11" s="66">
        <v>-95601.8</v>
      </c>
      <c r="N11" s="13" t="s">
        <v>61</v>
      </c>
      <c r="O11" s="62" t="s">
        <v>62</v>
      </c>
      <c r="P11" s="61">
        <v>95601.8</v>
      </c>
      <c r="Q11" s="82"/>
      <c r="R11" s="82"/>
      <c r="S11" s="87"/>
      <c r="T11" s="88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="2" customFormat="1" ht="20.1" customHeight="1" spans="1:30">
      <c r="A12" s="32"/>
      <c r="B12" s="33"/>
      <c r="C12" s="34"/>
      <c r="D12" s="35"/>
      <c r="E12" s="35"/>
      <c r="F12" s="36"/>
      <c r="G12" s="35"/>
      <c r="H12" s="37"/>
      <c r="I12" s="67"/>
      <c r="J12" s="68"/>
      <c r="K12" s="35"/>
      <c r="L12" s="69"/>
      <c r="M12" s="70"/>
      <c r="N12" s="71"/>
      <c r="O12" s="69"/>
      <c r="P12" s="72"/>
      <c r="Q12" s="82"/>
      <c r="R12" s="82"/>
      <c r="S12" s="87"/>
      <c r="T12" s="88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="2" customFormat="1" ht="20.1" customHeight="1" spans="1:30">
      <c r="A13" s="32">
        <v>4</v>
      </c>
      <c r="B13" s="33">
        <v>43755</v>
      </c>
      <c r="C13" s="34" t="s">
        <v>64</v>
      </c>
      <c r="D13" s="35"/>
      <c r="E13" s="35">
        <v>51399</v>
      </c>
      <c r="F13" s="36"/>
      <c r="G13" s="35"/>
      <c r="H13" s="37"/>
      <c r="I13" s="67"/>
      <c r="J13" s="68"/>
      <c r="K13" s="35"/>
      <c r="L13" s="69"/>
      <c r="M13" s="70"/>
      <c r="N13" s="71"/>
      <c r="O13" s="69" t="s">
        <v>62</v>
      </c>
      <c r="P13" s="90">
        <v>51398.2</v>
      </c>
      <c r="Q13" s="82"/>
      <c r="R13" s="82"/>
      <c r="S13" s="87"/>
      <c r="T13" s="88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="2" customFormat="1" ht="20.1" customHeight="1" spans="1:30">
      <c r="A14" s="32"/>
      <c r="B14" s="33"/>
      <c r="C14" s="34"/>
      <c r="D14" s="35"/>
      <c r="E14" s="35"/>
      <c r="F14" s="36"/>
      <c r="G14" s="35"/>
      <c r="H14" s="37"/>
      <c r="I14" s="67"/>
      <c r="J14" s="68"/>
      <c r="K14" s="35"/>
      <c r="L14" s="69"/>
      <c r="M14" s="70"/>
      <c r="N14" s="71"/>
      <c r="O14" s="69"/>
      <c r="P14" s="72"/>
      <c r="Q14" s="82"/>
      <c r="R14" s="82"/>
      <c r="S14" s="87"/>
      <c r="T14" s="88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="2" customFormat="1" ht="20.1" customHeight="1" spans="1:30">
      <c r="A15" s="32"/>
      <c r="B15" s="33"/>
      <c r="C15" s="34"/>
      <c r="D15" s="35"/>
      <c r="E15" s="35"/>
      <c r="F15" s="36"/>
      <c r="G15" s="35"/>
      <c r="H15" s="37"/>
      <c r="I15" s="67"/>
      <c r="J15" s="68"/>
      <c r="K15" s="35"/>
      <c r="L15" s="69"/>
      <c r="M15" s="70"/>
      <c r="N15" s="71"/>
      <c r="O15" s="69"/>
      <c r="P15" s="72"/>
      <c r="Q15" s="82"/>
      <c r="R15" s="82"/>
      <c r="S15" s="87"/>
      <c r="T15" s="88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="2" customFormat="1" ht="20.1" customHeight="1" spans="1:30">
      <c r="A16" s="32"/>
      <c r="B16" s="33"/>
      <c r="C16" s="34"/>
      <c r="D16" s="35"/>
      <c r="E16" s="35"/>
      <c r="F16" s="36"/>
      <c r="G16" s="35"/>
      <c r="H16" s="37"/>
      <c r="I16" s="67"/>
      <c r="J16" s="68"/>
      <c r="K16" s="35"/>
      <c r="L16" s="69"/>
      <c r="M16" s="70"/>
      <c r="N16" s="71"/>
      <c r="O16" s="69"/>
      <c r="P16" s="72"/>
      <c r="Q16" s="82"/>
      <c r="R16" s="82"/>
      <c r="S16" s="87"/>
      <c r="T16" s="88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="2" customFormat="1" ht="20.1" customHeight="1" spans="1:30">
      <c r="A17" s="32"/>
      <c r="B17" s="33"/>
      <c r="C17" s="34"/>
      <c r="D17" s="35"/>
      <c r="E17" s="35"/>
      <c r="F17" s="36"/>
      <c r="G17" s="35"/>
      <c r="H17" s="37"/>
      <c r="I17" s="67"/>
      <c r="J17" s="68"/>
      <c r="K17" s="35"/>
      <c r="L17" s="69"/>
      <c r="M17" s="70"/>
      <c r="N17" s="71"/>
      <c r="O17" s="69"/>
      <c r="P17" s="72"/>
      <c r="Q17" s="82"/>
      <c r="R17" s="82"/>
      <c r="S17" s="87"/>
      <c r="T17" s="88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="2" customFormat="1" ht="20.1" customHeight="1" spans="1:30">
      <c r="A18" s="32"/>
      <c r="B18" s="33"/>
      <c r="C18" s="34"/>
      <c r="D18" s="35"/>
      <c r="E18" s="35"/>
      <c r="F18" s="36"/>
      <c r="G18" s="35"/>
      <c r="H18" s="37"/>
      <c r="I18" s="67"/>
      <c r="J18" s="68"/>
      <c r="K18" s="35"/>
      <c r="L18" s="69"/>
      <c r="M18" s="70"/>
      <c r="N18" s="71"/>
      <c r="O18" s="69"/>
      <c r="P18" s="72"/>
      <c r="Q18" s="82"/>
      <c r="R18" s="82"/>
      <c r="S18" s="87"/>
      <c r="T18" s="88"/>
      <c r="U18" s="82"/>
      <c r="V18" s="82"/>
      <c r="W18" s="82"/>
      <c r="X18" s="82"/>
      <c r="Y18" s="82"/>
      <c r="Z18" s="82"/>
      <c r="AA18" s="82"/>
      <c r="AB18" s="82"/>
      <c r="AC18" s="82"/>
      <c r="AD18" s="82"/>
    </row>
    <row r="19" s="2" customFormat="1" ht="20.1" customHeight="1" spans="1:30">
      <c r="A19" s="32"/>
      <c r="B19" s="33"/>
      <c r="C19" s="34"/>
      <c r="D19" s="35"/>
      <c r="E19" s="35"/>
      <c r="F19" s="36"/>
      <c r="G19" s="35"/>
      <c r="H19" s="37"/>
      <c r="I19" s="67"/>
      <c r="J19" s="68"/>
      <c r="K19" s="35"/>
      <c r="L19" s="69"/>
      <c r="M19" s="70"/>
      <c r="N19" s="71"/>
      <c r="O19" s="69"/>
      <c r="P19" s="72"/>
      <c r="Q19" s="82"/>
      <c r="R19" s="82"/>
      <c r="S19" s="87"/>
      <c r="T19" s="88"/>
      <c r="U19" s="82"/>
      <c r="V19" s="82"/>
      <c r="W19" s="82"/>
      <c r="X19" s="82"/>
      <c r="Y19" s="82"/>
      <c r="Z19" s="82"/>
      <c r="AA19" s="82"/>
      <c r="AB19" s="82"/>
      <c r="AC19" s="82"/>
      <c r="AD19" s="82"/>
    </row>
    <row r="20" s="3" customFormat="1" ht="20.25" customHeight="1" spans="1:20">
      <c r="A20" s="38"/>
      <c r="B20" s="39"/>
      <c r="C20" s="24"/>
      <c r="D20" s="25"/>
      <c r="E20" s="25"/>
      <c r="F20" s="40"/>
      <c r="G20" s="41"/>
      <c r="H20" s="42"/>
      <c r="I20" s="74"/>
      <c r="J20" s="74"/>
      <c r="K20" s="75"/>
      <c r="L20" s="62"/>
      <c r="M20" s="51"/>
      <c r="N20" s="13"/>
      <c r="O20" s="62"/>
      <c r="P20" s="74"/>
      <c r="Q20" s="85"/>
      <c r="T20"/>
    </row>
    <row r="21" s="3" customFormat="1" ht="20.25" customHeight="1" spans="1:20">
      <c r="A21" s="38"/>
      <c r="B21" s="39"/>
      <c r="C21" s="24"/>
      <c r="D21" s="25"/>
      <c r="E21" s="25"/>
      <c r="F21" s="40"/>
      <c r="G21" s="41"/>
      <c r="H21" s="42"/>
      <c r="I21" s="74"/>
      <c r="J21" s="74"/>
      <c r="K21" s="75"/>
      <c r="L21" s="62"/>
      <c r="M21" s="51"/>
      <c r="N21" s="13"/>
      <c r="O21" s="69"/>
      <c r="P21" s="76"/>
      <c r="Q21" s="85"/>
      <c r="T21"/>
    </row>
    <row r="22" s="3" customFormat="1" ht="30" customHeight="1" spans="1:20">
      <c r="A22" s="8" t="s">
        <v>37</v>
      </c>
      <c r="B22" s="8"/>
      <c r="C22" s="43" t="s">
        <v>38</v>
      </c>
      <c r="D22" s="44">
        <f>SUM(D7:D21)</f>
        <v>1298200</v>
      </c>
      <c r="E22" s="44"/>
      <c r="F22" s="43" t="s">
        <v>38</v>
      </c>
      <c r="G22" s="45">
        <f>SUM(G7:G21)</f>
        <v>1494060</v>
      </c>
      <c r="H22" s="43" t="s">
        <v>38</v>
      </c>
      <c r="I22" s="45">
        <f>SUM(I7:I21)</f>
        <v>37000</v>
      </c>
      <c r="J22" s="45">
        <f>SUM(J7:J21)</f>
        <v>81791</v>
      </c>
      <c r="K22" s="45">
        <f>SUM(K7:K21)</f>
        <v>1000</v>
      </c>
      <c r="L22" s="43" t="s">
        <v>38</v>
      </c>
      <c r="M22" s="77">
        <f>SUM(M7:M21)</f>
        <v>0</v>
      </c>
      <c r="N22" s="78" t="s">
        <v>38</v>
      </c>
      <c r="O22" s="43" t="s">
        <v>38</v>
      </c>
      <c r="P22" s="45">
        <f>SUM(P7:P21)</f>
        <v>1229807.2</v>
      </c>
      <c r="Q22" s="85"/>
      <c r="T22"/>
    </row>
    <row r="23" s="3" customFormat="1" ht="30" customHeight="1" spans="1:17">
      <c r="A23" s="8" t="s">
        <v>33</v>
      </c>
      <c r="B23" s="8"/>
      <c r="C23" s="18" t="s">
        <v>39</v>
      </c>
      <c r="D23" s="19"/>
      <c r="E23" s="20"/>
      <c r="F23" s="46">
        <v>51398.2</v>
      </c>
      <c r="G23" s="46"/>
      <c r="H23" s="46"/>
      <c r="I23" s="46"/>
      <c r="J23" s="8" t="s">
        <v>40</v>
      </c>
      <c r="K23" s="8"/>
      <c r="L23" s="8" t="s">
        <v>41</v>
      </c>
      <c r="M23" s="46">
        <v>0</v>
      </c>
      <c r="N23" s="46"/>
      <c r="O23" s="46"/>
      <c r="P23" s="46"/>
      <c r="Q23" s="85"/>
    </row>
    <row r="24" s="3" customFormat="1" ht="30" customHeight="1" spans="1:17">
      <c r="A24" s="8"/>
      <c r="B24" s="8"/>
      <c r="C24" s="18" t="s">
        <v>42</v>
      </c>
      <c r="D24" s="19"/>
      <c r="E24" s="20"/>
      <c r="F24" s="47">
        <v>0</v>
      </c>
      <c r="G24" s="47"/>
      <c r="H24" s="47"/>
      <c r="I24" s="47"/>
      <c r="J24" s="8"/>
      <c r="K24" s="8"/>
      <c r="L24" s="8" t="s">
        <v>43</v>
      </c>
      <c r="M24" s="78" t="str">
        <f>SUBSTITUTE(SUBSTITUTE(TEXT(INT(M23),"[DBNum2][$-804]G/通用格式元"&amp;IF(INT(M23)=M23,"整",""))&amp;TEXT(MID(M23,FIND(".",M23&amp;".0")+1,1),"[DBNum2][$-804]G/通用格式角")&amp;TEXT(MID(M23,FIND(".",M23&amp;".0")+2,1),"[DBNum2][$-804]G/通用格式分"),"零角","零"),"零分","")</f>
        <v>零元整</v>
      </c>
      <c r="N24" s="78"/>
      <c r="O24" s="78"/>
      <c r="P24" s="78"/>
      <c r="Q24" s="85"/>
    </row>
    <row r="25" s="3" customFormat="1" ht="50.1" customHeight="1" spans="1:17">
      <c r="A25" s="8" t="s">
        <v>44</v>
      </c>
      <c r="B25" s="8"/>
      <c r="C25" s="18" t="s">
        <v>45</v>
      </c>
      <c r="D25" s="19"/>
      <c r="E25" s="19"/>
      <c r="F25" s="19"/>
      <c r="G25" s="19"/>
      <c r="H25" s="19"/>
      <c r="I25" s="20"/>
      <c r="J25" s="8" t="s">
        <v>46</v>
      </c>
      <c r="K25" s="8"/>
      <c r="L25" s="8"/>
      <c r="M25" s="8"/>
      <c r="N25" s="8"/>
      <c r="O25" s="8"/>
      <c r="P25" s="8"/>
      <c r="Q25" s="85"/>
    </row>
    <row r="26" s="3" customFormat="1" ht="50.1" customHeight="1" spans="1:17">
      <c r="A26" s="8" t="s">
        <v>48</v>
      </c>
      <c r="B26" s="8"/>
      <c r="C26" s="22"/>
      <c r="D26" s="22"/>
      <c r="E26" s="22"/>
      <c r="F26" s="22"/>
      <c r="G26" s="22"/>
      <c r="H26" s="22"/>
      <c r="I26" s="22"/>
      <c r="J26" s="8" t="s">
        <v>49</v>
      </c>
      <c r="K26" s="8"/>
      <c r="L26" s="22"/>
      <c r="M26" s="22"/>
      <c r="N26" s="22"/>
      <c r="O26" s="22"/>
      <c r="P26" s="22"/>
      <c r="Q26" s="85"/>
    </row>
    <row r="27" s="3" customFormat="1" ht="50.1" customHeight="1" spans="1:17">
      <c r="A27" s="8" t="s">
        <v>50</v>
      </c>
      <c r="B27" s="8"/>
      <c r="C27" s="48"/>
      <c r="D27" s="48"/>
      <c r="E27" s="48"/>
      <c r="F27" s="48"/>
      <c r="G27" s="48"/>
      <c r="H27" s="48"/>
      <c r="I27" s="48"/>
      <c r="J27" s="8" t="s">
        <v>51</v>
      </c>
      <c r="K27" s="8"/>
      <c r="L27" s="48"/>
      <c r="M27" s="48"/>
      <c r="N27" s="48"/>
      <c r="O27" s="48"/>
      <c r="P27" s="48"/>
      <c r="Q27" s="85"/>
    </row>
    <row r="28" s="3" customFormat="1" ht="50.1" customHeight="1" spans="1:17">
      <c r="A28" s="8" t="s">
        <v>52</v>
      </c>
      <c r="B28" s="8"/>
      <c r="C28" s="48"/>
      <c r="D28" s="48"/>
      <c r="E28" s="48"/>
      <c r="F28" s="48"/>
      <c r="G28" s="48"/>
      <c r="H28" s="48"/>
      <c r="I28" s="48"/>
      <c r="J28" s="8" t="s">
        <v>53</v>
      </c>
      <c r="K28" s="8"/>
      <c r="L28" s="48"/>
      <c r="M28" s="48"/>
      <c r="N28" s="48"/>
      <c r="O28" s="48"/>
      <c r="P28" s="48"/>
      <c r="Q28" s="85"/>
    </row>
    <row r="29" s="3" customFormat="1" spans="1:17">
      <c r="A29" s="1"/>
      <c r="B29" s="4"/>
      <c r="C29" s="1"/>
      <c r="D29" s="5"/>
      <c r="E29" s="5"/>
      <c r="F29" s="4"/>
      <c r="G29" s="5"/>
      <c r="H29" s="1"/>
      <c r="I29" s="5"/>
      <c r="J29" s="1"/>
      <c r="K29" s="5"/>
      <c r="L29" s="1"/>
      <c r="M29" s="6"/>
      <c r="N29" s="6"/>
      <c r="O29" s="1"/>
      <c r="P29" s="5"/>
      <c r="Q29" s="85"/>
    </row>
    <row r="30" s="3" customFormat="1" spans="1:17">
      <c r="A30" s="1"/>
      <c r="B30" s="4"/>
      <c r="C30" s="1"/>
      <c r="D30" s="5"/>
      <c r="E30" s="5"/>
      <c r="F30" s="4"/>
      <c r="G30" s="5"/>
      <c r="H30" s="1"/>
      <c r="I30" s="5"/>
      <c r="J30" s="1"/>
      <c r="K30" s="5"/>
      <c r="L30" s="1"/>
      <c r="M30" s="6"/>
      <c r="N30" s="6"/>
      <c r="O30" s="1"/>
      <c r="P30" s="5"/>
      <c r="Q30" s="85"/>
    </row>
    <row r="31" s="3" customFormat="1" spans="1:17">
      <c r="A31" s="1"/>
      <c r="B31" s="4"/>
      <c r="C31" s="1"/>
      <c r="D31" s="5"/>
      <c r="E31" s="5"/>
      <c r="F31" s="4"/>
      <c r="G31" s="5"/>
      <c r="H31" s="1"/>
      <c r="I31" s="5"/>
      <c r="J31" s="1"/>
      <c r="K31" s="5"/>
      <c r="L31" s="1"/>
      <c r="M31" s="6"/>
      <c r="N31" s="6"/>
      <c r="O31" s="1"/>
      <c r="P31" s="5"/>
      <c r="Q31" s="85"/>
    </row>
    <row r="32" s="3" customFormat="1" spans="1:17">
      <c r="A32" s="1"/>
      <c r="B32" s="4"/>
      <c r="C32" s="1"/>
      <c r="D32" s="5"/>
      <c r="E32" s="5"/>
      <c r="F32" s="4"/>
      <c r="G32" s="5"/>
      <c r="H32" s="1"/>
      <c r="I32" s="5"/>
      <c r="J32" s="1"/>
      <c r="K32" s="5"/>
      <c r="L32" s="1"/>
      <c r="M32" s="6"/>
      <c r="N32" s="6"/>
      <c r="O32" s="1"/>
      <c r="P32" s="5"/>
      <c r="Q32" s="85"/>
    </row>
    <row r="33" s="3" customFormat="1" spans="1:17">
      <c r="A33" s="1"/>
      <c r="B33" s="4"/>
      <c r="C33" s="1"/>
      <c r="D33" s="5"/>
      <c r="E33" s="5"/>
      <c r="F33" s="4"/>
      <c r="G33" s="5"/>
      <c r="H33" s="1"/>
      <c r="I33" s="5"/>
      <c r="J33" s="1"/>
      <c r="K33" s="5"/>
      <c r="L33" s="1"/>
      <c r="M33" s="6"/>
      <c r="N33" s="6"/>
      <c r="O33" s="1"/>
      <c r="P33" s="5"/>
      <c r="Q33" s="85"/>
    </row>
    <row r="34" s="3" customFormat="1" ht="13.5" spans="1:17">
      <c r="A34" s="1"/>
      <c r="B34"/>
      <c r="C34" s="1"/>
      <c r="D34" s="5"/>
      <c r="E34" s="5"/>
      <c r="F34" s="4"/>
      <c r="G34" s="5"/>
      <c r="H34" s="1"/>
      <c r="I34" s="5"/>
      <c r="J34" s="1"/>
      <c r="K34" s="5"/>
      <c r="L34" s="1"/>
      <c r="M34" s="6"/>
      <c r="N34" s="6"/>
      <c r="O34" s="1"/>
      <c r="P34" s="5"/>
      <c r="Q34" s="85"/>
    </row>
    <row r="35" s="3" customFormat="1" spans="1:17">
      <c r="A35" s="1"/>
      <c r="B35" s="4"/>
      <c r="C35" s="1"/>
      <c r="D35" s="5"/>
      <c r="E35" s="5"/>
      <c r="F35" s="4"/>
      <c r="G35" s="5"/>
      <c r="H35" s="1"/>
      <c r="I35" s="5"/>
      <c r="J35" s="1"/>
      <c r="K35" s="5"/>
      <c r="L35" s="1"/>
      <c r="M35" s="6"/>
      <c r="N35" s="6"/>
      <c r="O35" s="1"/>
      <c r="P35" s="5"/>
      <c r="Q35" s="85"/>
    </row>
    <row r="36" s="3" customFormat="1" spans="1:17">
      <c r="A36" s="1"/>
      <c r="B36" s="4"/>
      <c r="C36" s="1"/>
      <c r="D36" s="5"/>
      <c r="E36" s="5"/>
      <c r="F36" s="4"/>
      <c r="G36" s="5"/>
      <c r="H36" s="1"/>
      <c r="I36" s="5"/>
      <c r="J36" s="1"/>
      <c r="K36" s="5"/>
      <c r="L36" s="1"/>
      <c r="M36" s="6"/>
      <c r="N36" s="6"/>
      <c r="O36" s="1"/>
      <c r="P36" s="5"/>
      <c r="Q36" s="85"/>
    </row>
    <row r="37" s="3" customFormat="1" spans="1:17">
      <c r="A37" s="1"/>
      <c r="B37" s="4"/>
      <c r="C37" s="1"/>
      <c r="D37" s="5"/>
      <c r="E37" s="5"/>
      <c r="F37" s="4"/>
      <c r="G37" s="5"/>
      <c r="H37" s="1"/>
      <c r="I37" s="5"/>
      <c r="J37" s="1"/>
      <c r="K37" s="5"/>
      <c r="L37" s="1"/>
      <c r="M37" s="6"/>
      <c r="N37" s="6"/>
      <c r="O37" s="1"/>
      <c r="P37" s="5"/>
      <c r="Q37" s="85"/>
    </row>
    <row r="38" s="3" customFormat="1" spans="1:17">
      <c r="A38" s="1"/>
      <c r="B38" s="4"/>
      <c r="C38" s="1"/>
      <c r="D38" s="5"/>
      <c r="E38" s="5"/>
      <c r="F38" s="4"/>
      <c r="G38" s="5"/>
      <c r="H38" s="1"/>
      <c r="I38" s="5"/>
      <c r="J38" s="1"/>
      <c r="K38" s="5"/>
      <c r="L38" s="1"/>
      <c r="M38" s="6"/>
      <c r="N38" s="6"/>
      <c r="O38" s="1"/>
      <c r="P38" s="5"/>
      <c r="Q38" s="85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H9:I9"/>
    <mergeCell ref="A22:B22"/>
    <mergeCell ref="C23:E23"/>
    <mergeCell ref="F23:I23"/>
    <mergeCell ref="M23:P23"/>
    <mergeCell ref="C24:E24"/>
    <mergeCell ref="F24:I24"/>
    <mergeCell ref="M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28:B28"/>
    <mergeCell ref="C28:I28"/>
    <mergeCell ref="J28:K28"/>
    <mergeCell ref="L28:P28"/>
    <mergeCell ref="A5:A6"/>
    <mergeCell ref="I3:I4"/>
    <mergeCell ref="A23:B24"/>
    <mergeCell ref="J23:K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6"/>
  <sheetViews>
    <sheetView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4" customWidth="1"/>
    <col min="3" max="3" width="2.88333333333333" style="1" customWidth="1"/>
    <col min="4" max="5" width="10.5" style="5" customWidth="1"/>
    <col min="6" max="6" width="6.88333333333333" style="4" customWidth="1"/>
    <col min="7" max="7" width="10.6333333333333" style="5" customWidth="1"/>
    <col min="8" max="8" width="4.25" style="1" customWidth="1"/>
    <col min="9" max="9" width="8.88333333333333" style="5" customWidth="1"/>
    <col min="10" max="10" width="9.38333333333333" style="1" customWidth="1"/>
    <col min="11" max="11" width="8.25" style="5" customWidth="1"/>
    <col min="12" max="12" width="7.38333333333333" style="1" customWidth="1"/>
    <col min="13" max="13" width="7.88333333333333" style="6" customWidth="1"/>
    <col min="14" max="14" width="6.55833333333333" style="6" customWidth="1"/>
    <col min="15" max="15" width="32.225" style="1" customWidth="1"/>
    <col min="16" max="16" width="10.4416666666667" style="5" customWidth="1"/>
    <col min="17" max="17" width="9.38333333333333" style="5" customWidth="1"/>
    <col min="18" max="19" width="4.38333333333333" style="3" customWidth="1"/>
    <col min="20" max="20" width="13.25" style="3" customWidth="1"/>
    <col min="21" max="21" width="5.88333333333333" style="3" customWidth="1"/>
    <col min="22" max="22" width="10.6333333333333" style="3" customWidth="1"/>
    <col min="23" max="23" width="5.75" style="3" customWidth="1"/>
    <col min="24" max="24" width="5.63333333333333" style="3" customWidth="1"/>
    <col min="25" max="25" width="5.13333333333333" style="3" customWidth="1"/>
    <col min="26" max="26" width="5.88333333333333" style="3" customWidth="1"/>
    <col min="27" max="28" width="10.6333333333333" style="3" customWidth="1"/>
    <col min="29" max="29" width="5.63333333333333" style="3" customWidth="1"/>
    <col min="30" max="30" width="5.38333333333333" style="3" customWidth="1"/>
    <col min="31" max="31" width="7.13333333333333" style="3" customWidth="1"/>
    <col min="32" max="16384" width="9" style="1"/>
  </cols>
  <sheetData>
    <row r="1" s="1" customFormat="1" ht="24.95" customHeight="1" spans="1:6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="1" customFormat="1" ht="33" customHeight="1" spans="1:63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49" t="s">
        <v>3</v>
      </c>
      <c r="N2" s="50">
        <v>9160</v>
      </c>
      <c r="O2" s="51" t="s">
        <v>4</v>
      </c>
      <c r="P2" s="51" t="s">
        <v>5</v>
      </c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</row>
    <row r="3" s="1" customFormat="1" ht="34" customHeight="1" spans="1:63">
      <c r="A3" s="8" t="s">
        <v>6</v>
      </c>
      <c r="B3" s="8"/>
      <c r="C3" s="10">
        <v>1850000</v>
      </c>
      <c r="D3" s="11"/>
      <c r="E3" s="12"/>
      <c r="F3" s="13" t="s">
        <v>7</v>
      </c>
      <c r="G3" s="14" t="s">
        <v>8</v>
      </c>
      <c r="H3" s="14"/>
      <c r="I3" s="52" t="s">
        <v>9</v>
      </c>
      <c r="J3" s="53" t="s">
        <v>10</v>
      </c>
      <c r="K3" s="54"/>
      <c r="L3" s="54"/>
      <c r="M3" s="54"/>
      <c r="N3" s="55" t="s">
        <v>11</v>
      </c>
      <c r="O3" s="8" t="s">
        <v>12</v>
      </c>
      <c r="P3" s="56" t="s">
        <v>13</v>
      </c>
      <c r="Q3" s="83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</row>
    <row r="4" s="1" customFormat="1" ht="30" customHeight="1" spans="1:31">
      <c r="A4" s="8" t="s">
        <v>14</v>
      </c>
      <c r="B4" s="8"/>
      <c r="C4" s="15">
        <v>2150000</v>
      </c>
      <c r="D4" s="16"/>
      <c r="E4" s="17"/>
      <c r="F4" s="13" t="s">
        <v>15</v>
      </c>
      <c r="G4" s="14"/>
      <c r="H4" s="14"/>
      <c r="I4" s="57"/>
      <c r="J4" s="58"/>
      <c r="K4" s="59"/>
      <c r="L4" s="59"/>
      <c r="M4" s="59"/>
      <c r="N4" s="55" t="s">
        <v>16</v>
      </c>
      <c r="O4" s="13" t="s">
        <v>17</v>
      </c>
      <c r="P4" s="60" t="s">
        <v>63</v>
      </c>
      <c r="Q4" s="8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1" customFormat="1" ht="27.95" customHeight="1" spans="1:31">
      <c r="A5" s="8" t="s">
        <v>19</v>
      </c>
      <c r="B5" s="18" t="s">
        <v>20</v>
      </c>
      <c r="C5" s="19"/>
      <c r="D5" s="19"/>
      <c r="E5" s="20"/>
      <c r="F5" s="8" t="s">
        <v>21</v>
      </c>
      <c r="G5" s="8"/>
      <c r="H5" s="8" t="s">
        <v>22</v>
      </c>
      <c r="I5" s="8"/>
      <c r="J5" s="8" t="s">
        <v>23</v>
      </c>
      <c r="K5" s="8" t="s">
        <v>24</v>
      </c>
      <c r="L5" s="8"/>
      <c r="M5" s="8" t="s">
        <v>25</v>
      </c>
      <c r="N5" s="8"/>
      <c r="O5" s="13" t="s">
        <v>26</v>
      </c>
      <c r="P5" s="13"/>
      <c r="Q5" s="85"/>
      <c r="R5" s="3"/>
      <c r="S5" s="3"/>
      <c r="T5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="1" customFormat="1" ht="27.95" customHeight="1" spans="1:31">
      <c r="A6" s="8"/>
      <c r="B6" s="21" t="s">
        <v>27</v>
      </c>
      <c r="C6" s="8" t="s">
        <v>28</v>
      </c>
      <c r="D6" s="13" t="s">
        <v>29</v>
      </c>
      <c r="E6" s="13" t="s">
        <v>60</v>
      </c>
      <c r="F6" s="21" t="s">
        <v>27</v>
      </c>
      <c r="G6" s="13" t="s">
        <v>29</v>
      </c>
      <c r="H6" s="8" t="s">
        <v>30</v>
      </c>
      <c r="I6" s="13" t="s">
        <v>29</v>
      </c>
      <c r="J6" s="51" t="s">
        <v>29</v>
      </c>
      <c r="K6" s="13" t="s">
        <v>29</v>
      </c>
      <c r="L6" s="8" t="s">
        <v>31</v>
      </c>
      <c r="M6" s="8" t="s">
        <v>29</v>
      </c>
      <c r="N6" s="8" t="s">
        <v>31</v>
      </c>
      <c r="O6" s="13" t="s">
        <v>32</v>
      </c>
      <c r="P6" s="13" t="s">
        <v>29</v>
      </c>
      <c r="Q6" s="85"/>
      <c r="R6" s="3"/>
      <c r="S6" s="3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="1" customFormat="1" ht="21" customHeight="1" spans="1:30">
      <c r="A7" s="22">
        <v>1</v>
      </c>
      <c r="B7" s="23">
        <v>43498</v>
      </c>
      <c r="C7" s="24" t="s">
        <v>34</v>
      </c>
      <c r="D7" s="25">
        <v>700000</v>
      </c>
      <c r="E7" s="25"/>
      <c r="F7" s="26">
        <v>43487</v>
      </c>
      <c r="G7" s="25">
        <v>895860</v>
      </c>
      <c r="H7" s="27">
        <v>0.02</v>
      </c>
      <c r="I7" s="61">
        <f>D7*H7</f>
        <v>14000</v>
      </c>
      <c r="J7" s="61">
        <v>44920</v>
      </c>
      <c r="K7" s="31">
        <v>500</v>
      </c>
      <c r="L7" s="62" t="s">
        <v>35</v>
      </c>
      <c r="M7" s="51"/>
      <c r="N7" s="13"/>
      <c r="O7" s="62" t="s">
        <v>36</v>
      </c>
      <c r="P7" s="61">
        <f>D7-I7-K7-J7</f>
        <v>640580</v>
      </c>
      <c r="Q7" s="3"/>
      <c r="R7" s="3"/>
      <c r="S7" s="86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27" customHeight="1" spans="1:30">
      <c r="A8" s="28">
        <v>2</v>
      </c>
      <c r="B8" s="29">
        <v>43719</v>
      </c>
      <c r="C8" s="30" t="s">
        <v>34</v>
      </c>
      <c r="D8" s="31">
        <v>598200</v>
      </c>
      <c r="E8" s="31"/>
      <c r="F8" s="26">
        <v>43714</v>
      </c>
      <c r="G8" s="31">
        <v>598200</v>
      </c>
      <c r="H8" s="27">
        <v>0.02</v>
      </c>
      <c r="I8" s="63">
        <v>23000</v>
      </c>
      <c r="J8" s="64">
        <v>36871</v>
      </c>
      <c r="K8" s="31">
        <v>500</v>
      </c>
      <c r="L8" s="62" t="s">
        <v>54</v>
      </c>
      <c r="M8" s="51">
        <v>95601.8</v>
      </c>
      <c r="N8" s="13" t="s">
        <v>55</v>
      </c>
      <c r="O8" s="62" t="s">
        <v>56</v>
      </c>
      <c r="P8" s="61">
        <f>D8-I8-J8-K8-M8-P9-P10</f>
        <v>218740</v>
      </c>
      <c r="Q8" s="82"/>
      <c r="R8" s="82"/>
      <c r="S8" s="87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</row>
    <row r="9" s="2" customFormat="1" ht="28" customHeight="1" spans="1:30">
      <c r="A9" s="28"/>
      <c r="B9" s="29"/>
      <c r="C9" s="30"/>
      <c r="D9" s="31"/>
      <c r="E9" s="31"/>
      <c r="F9" s="26"/>
      <c r="G9" s="31"/>
      <c r="H9" s="27" t="s">
        <v>57</v>
      </c>
      <c r="I9" s="65"/>
      <c r="J9" s="64"/>
      <c r="K9" s="31"/>
      <c r="L9" s="62"/>
      <c r="M9" s="51"/>
      <c r="N9" s="13"/>
      <c r="O9" s="62" t="s">
        <v>58</v>
      </c>
      <c r="P9" s="61">
        <v>176000</v>
      </c>
      <c r="Q9" s="82"/>
      <c r="R9" s="82"/>
      <c r="S9" s="87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</row>
    <row r="10" s="2" customFormat="1" ht="25" customHeight="1" spans="1:30">
      <c r="A10" s="28"/>
      <c r="B10" s="29"/>
      <c r="C10" s="30"/>
      <c r="D10" s="31"/>
      <c r="E10" s="31"/>
      <c r="F10" s="26"/>
      <c r="G10" s="31"/>
      <c r="H10" s="27"/>
      <c r="I10" s="63"/>
      <c r="J10" s="64"/>
      <c r="K10" s="31"/>
      <c r="L10" s="62"/>
      <c r="M10" s="51"/>
      <c r="N10" s="13"/>
      <c r="O10" s="62" t="s">
        <v>59</v>
      </c>
      <c r="P10" s="61">
        <v>47487.2</v>
      </c>
      <c r="Q10" s="82"/>
      <c r="R10" s="82"/>
      <c r="S10" s="87"/>
      <c r="T10" s="88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="2" customFormat="1" ht="20.1" customHeight="1" spans="1:30">
      <c r="A11" s="28">
        <v>3</v>
      </c>
      <c r="B11" s="29">
        <v>43751</v>
      </c>
      <c r="C11" s="30"/>
      <c r="D11" s="31"/>
      <c r="E11" s="31"/>
      <c r="F11" s="26"/>
      <c r="G11" s="31"/>
      <c r="H11" s="27"/>
      <c r="I11" s="63"/>
      <c r="J11" s="64"/>
      <c r="K11" s="31"/>
      <c r="L11" s="62"/>
      <c r="M11" s="66">
        <v>-95601.8</v>
      </c>
      <c r="N11" s="13" t="s">
        <v>61</v>
      </c>
      <c r="O11" s="62" t="s">
        <v>62</v>
      </c>
      <c r="P11" s="61">
        <v>95601.8</v>
      </c>
      <c r="Q11" s="82"/>
      <c r="R11" s="82"/>
      <c r="S11" s="87"/>
      <c r="T11" s="88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="2" customFormat="1" ht="20.1" customHeight="1" spans="1:30">
      <c r="A12" s="32"/>
      <c r="B12" s="33"/>
      <c r="C12" s="34"/>
      <c r="D12" s="35"/>
      <c r="E12" s="35"/>
      <c r="F12" s="36"/>
      <c r="G12" s="35"/>
      <c r="H12" s="37"/>
      <c r="I12" s="67"/>
      <c r="J12" s="68"/>
      <c r="K12" s="35"/>
      <c r="L12" s="69"/>
      <c r="M12" s="70"/>
      <c r="N12" s="71"/>
      <c r="O12" s="69"/>
      <c r="P12" s="72"/>
      <c r="Q12" s="82"/>
      <c r="R12" s="82"/>
      <c r="S12" s="87"/>
      <c r="T12" s="88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="2" customFormat="1" ht="20.1" customHeight="1" spans="1:30">
      <c r="A13" s="28">
        <v>4</v>
      </c>
      <c r="B13" s="29">
        <v>43755</v>
      </c>
      <c r="C13" s="30" t="s">
        <v>64</v>
      </c>
      <c r="D13" s="31"/>
      <c r="E13" s="31">
        <v>51399</v>
      </c>
      <c r="F13" s="26"/>
      <c r="G13" s="31"/>
      <c r="H13" s="27"/>
      <c r="I13" s="63"/>
      <c r="J13" s="64"/>
      <c r="K13" s="31"/>
      <c r="L13" s="62"/>
      <c r="M13" s="51"/>
      <c r="N13" s="13"/>
      <c r="O13" s="62" t="s">
        <v>62</v>
      </c>
      <c r="P13" s="61">
        <v>51398.2</v>
      </c>
      <c r="Q13" s="82"/>
      <c r="R13" s="82"/>
      <c r="S13" s="87"/>
      <c r="T13" s="88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="2" customFormat="1" ht="45" customHeight="1" spans="1:30">
      <c r="A14" s="28">
        <v>5</v>
      </c>
      <c r="B14" s="29">
        <v>43852</v>
      </c>
      <c r="C14" s="30" t="s">
        <v>34</v>
      </c>
      <c r="D14" s="31">
        <v>300000</v>
      </c>
      <c r="E14" s="31"/>
      <c r="F14" s="26"/>
      <c r="G14" s="31"/>
      <c r="H14" s="27"/>
      <c r="I14" s="63">
        <v>0</v>
      </c>
      <c r="J14" s="64">
        <v>0</v>
      </c>
      <c r="K14" s="31">
        <v>100</v>
      </c>
      <c r="L14" s="62" t="s">
        <v>65</v>
      </c>
      <c r="M14" s="51">
        <v>99900</v>
      </c>
      <c r="N14" s="13" t="s">
        <v>66</v>
      </c>
      <c r="O14" s="73" t="s">
        <v>67</v>
      </c>
      <c r="P14" s="61">
        <v>200000</v>
      </c>
      <c r="Q14" s="82"/>
      <c r="R14" s="82"/>
      <c r="S14" s="87"/>
      <c r="T14" s="88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="2" customFormat="1" ht="36" customHeight="1" spans="1:30">
      <c r="A15" s="28">
        <v>6</v>
      </c>
      <c r="B15" s="29">
        <v>43950</v>
      </c>
      <c r="C15" s="30"/>
      <c r="D15" s="31"/>
      <c r="E15" s="31"/>
      <c r="F15" s="26"/>
      <c r="G15" s="31"/>
      <c r="H15" s="27"/>
      <c r="I15" s="63"/>
      <c r="J15" s="64"/>
      <c r="K15" s="31">
        <v>50</v>
      </c>
      <c r="L15" s="62" t="s">
        <v>65</v>
      </c>
      <c r="M15" s="51">
        <v>-32550</v>
      </c>
      <c r="N15" s="13" t="s">
        <v>68</v>
      </c>
      <c r="O15" s="73" t="s">
        <v>69</v>
      </c>
      <c r="P15" s="61">
        <v>32500</v>
      </c>
      <c r="Q15" s="82"/>
      <c r="R15" s="82"/>
      <c r="S15" s="87"/>
      <c r="T15" s="88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="2" customFormat="1" ht="32" customHeight="1" spans="1:30">
      <c r="A16" s="32">
        <v>7</v>
      </c>
      <c r="B16" s="33">
        <v>43957</v>
      </c>
      <c r="C16" s="34"/>
      <c r="D16" s="35"/>
      <c r="E16" s="35"/>
      <c r="F16" s="36"/>
      <c r="G16" s="35"/>
      <c r="H16" s="37"/>
      <c r="I16" s="67"/>
      <c r="J16" s="68"/>
      <c r="K16" s="35">
        <v>50</v>
      </c>
      <c r="L16" s="69" t="s">
        <v>65</v>
      </c>
      <c r="M16" s="70">
        <v>-67350</v>
      </c>
      <c r="N16" s="71" t="s">
        <v>68</v>
      </c>
      <c r="O16" s="89" t="s">
        <v>70</v>
      </c>
      <c r="P16" s="90">
        <v>67300</v>
      </c>
      <c r="Q16" s="82"/>
      <c r="R16" s="82"/>
      <c r="S16" s="87"/>
      <c r="T16" s="88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="2" customFormat="1" ht="20.1" customHeight="1" spans="1:30">
      <c r="A17" s="32"/>
      <c r="B17" s="33"/>
      <c r="C17" s="34"/>
      <c r="D17" s="35"/>
      <c r="E17" s="35"/>
      <c r="F17" s="36"/>
      <c r="G17" s="35"/>
      <c r="H17" s="37"/>
      <c r="I17" s="67"/>
      <c r="J17" s="68"/>
      <c r="K17" s="35"/>
      <c r="L17" s="69"/>
      <c r="M17" s="70"/>
      <c r="N17" s="71"/>
      <c r="O17" s="69"/>
      <c r="P17" s="72"/>
      <c r="Q17" s="82"/>
      <c r="R17" s="82"/>
      <c r="S17" s="87"/>
      <c r="T17" s="88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="3" customFormat="1" ht="20.25" customHeight="1" spans="1:20">
      <c r="A18" s="38"/>
      <c r="B18" s="39"/>
      <c r="C18" s="24"/>
      <c r="D18" s="25"/>
      <c r="E18" s="25"/>
      <c r="F18" s="40"/>
      <c r="G18" s="41"/>
      <c r="H18" s="42"/>
      <c r="I18" s="74"/>
      <c r="J18" s="74"/>
      <c r="K18" s="75"/>
      <c r="L18" s="62"/>
      <c r="M18" s="51"/>
      <c r="N18" s="13"/>
      <c r="O18" s="62"/>
      <c r="P18" s="74"/>
      <c r="Q18" s="85"/>
      <c r="T18"/>
    </row>
    <row r="19" s="3" customFormat="1" ht="20.25" customHeight="1" spans="1:20">
      <c r="A19" s="38"/>
      <c r="B19" s="39"/>
      <c r="C19" s="24"/>
      <c r="D19" s="25"/>
      <c r="E19" s="25"/>
      <c r="F19" s="40"/>
      <c r="G19" s="41"/>
      <c r="H19" s="42"/>
      <c r="I19" s="74"/>
      <c r="J19" s="74"/>
      <c r="K19" s="75"/>
      <c r="L19" s="62"/>
      <c r="M19" s="51"/>
      <c r="N19" s="13"/>
      <c r="O19" s="69"/>
      <c r="P19" s="76"/>
      <c r="Q19" s="85"/>
      <c r="T19"/>
    </row>
    <row r="20" s="3" customFormat="1" ht="30" customHeight="1" spans="1:20">
      <c r="A20" s="8" t="s">
        <v>37</v>
      </c>
      <c r="B20" s="8"/>
      <c r="C20" s="43" t="s">
        <v>38</v>
      </c>
      <c r="D20" s="44">
        <f>SUM(D7:D19)</f>
        <v>1598200</v>
      </c>
      <c r="E20" s="44"/>
      <c r="F20" s="43" t="s">
        <v>38</v>
      </c>
      <c r="G20" s="45">
        <f>SUM(G7:G19)</f>
        <v>1494060</v>
      </c>
      <c r="H20" s="43" t="s">
        <v>38</v>
      </c>
      <c r="I20" s="45">
        <f>SUM(I7:I19)</f>
        <v>37000</v>
      </c>
      <c r="J20" s="45">
        <f>SUM(J7:J19)</f>
        <v>81791</v>
      </c>
      <c r="K20" s="45">
        <f>SUM(K7:K19)</f>
        <v>1200</v>
      </c>
      <c r="L20" s="43" t="s">
        <v>38</v>
      </c>
      <c r="M20" s="77">
        <f>SUM(M7:M19)</f>
        <v>0</v>
      </c>
      <c r="N20" s="78" t="s">
        <v>38</v>
      </c>
      <c r="O20" s="43" t="s">
        <v>38</v>
      </c>
      <c r="P20" s="45">
        <f>SUM(P7:P19)</f>
        <v>1529607.2</v>
      </c>
      <c r="Q20" s="85"/>
      <c r="T20"/>
    </row>
    <row r="21" s="3" customFormat="1" ht="30" customHeight="1" spans="1:17">
      <c r="A21" s="8" t="s">
        <v>33</v>
      </c>
      <c r="B21" s="8"/>
      <c r="C21" s="18" t="s">
        <v>39</v>
      </c>
      <c r="D21" s="19"/>
      <c r="E21" s="20"/>
      <c r="F21" s="46">
        <v>67300</v>
      </c>
      <c r="G21" s="46"/>
      <c r="H21" s="46"/>
      <c r="I21" s="46"/>
      <c r="J21" s="8" t="s">
        <v>40</v>
      </c>
      <c r="K21" s="8"/>
      <c r="L21" s="8" t="s">
        <v>41</v>
      </c>
      <c r="M21" s="46">
        <v>0</v>
      </c>
      <c r="N21" s="46"/>
      <c r="O21" s="46"/>
      <c r="P21" s="46"/>
      <c r="Q21" s="85"/>
    </row>
    <row r="22" s="3" customFormat="1" ht="30" customHeight="1" spans="1:17">
      <c r="A22" s="8"/>
      <c r="B22" s="8"/>
      <c r="C22" s="18" t="s">
        <v>42</v>
      </c>
      <c r="D22" s="19"/>
      <c r="E22" s="20"/>
      <c r="F22" s="47">
        <v>0</v>
      </c>
      <c r="G22" s="47"/>
      <c r="H22" s="47"/>
      <c r="I22" s="47"/>
      <c r="J22" s="8"/>
      <c r="K22" s="8"/>
      <c r="L22" s="8" t="s">
        <v>43</v>
      </c>
      <c r="M22" s="78" t="str">
        <f>SUBSTITUTE(SUBSTITUTE(TEXT(INT(M21),"[DBNum2][$-804]G/通用格式元"&amp;IF(INT(M21)=M21,"整",""))&amp;TEXT(MID(M21,FIND(".",M21&amp;".0")+1,1),"[DBNum2][$-804]G/通用格式角")&amp;TEXT(MID(M21,FIND(".",M21&amp;".0")+2,1),"[DBNum2][$-804]G/通用格式分"),"零角","零"),"零分","")</f>
        <v>零元整</v>
      </c>
      <c r="N22" s="78"/>
      <c r="O22" s="78"/>
      <c r="P22" s="78"/>
      <c r="Q22" s="85"/>
    </row>
    <row r="23" s="3" customFormat="1" ht="50.1" customHeight="1" spans="1:17">
      <c r="A23" s="8" t="s">
        <v>44</v>
      </c>
      <c r="B23" s="8"/>
      <c r="C23" s="18" t="s">
        <v>45</v>
      </c>
      <c r="D23" s="19"/>
      <c r="E23" s="19"/>
      <c r="F23" s="19"/>
      <c r="G23" s="19"/>
      <c r="H23" s="19"/>
      <c r="I23" s="20"/>
      <c r="J23" s="8" t="s">
        <v>46</v>
      </c>
      <c r="K23" s="8"/>
      <c r="L23" s="8"/>
      <c r="M23" s="8"/>
      <c r="N23" s="8"/>
      <c r="O23" s="8"/>
      <c r="P23" s="8"/>
      <c r="Q23" s="85"/>
    </row>
    <row r="24" s="3" customFormat="1" ht="50.1" customHeight="1" spans="1:17">
      <c r="A24" s="8" t="s">
        <v>48</v>
      </c>
      <c r="B24" s="8"/>
      <c r="C24" s="22"/>
      <c r="D24" s="22"/>
      <c r="E24" s="22"/>
      <c r="F24" s="22"/>
      <c r="G24" s="22"/>
      <c r="H24" s="22"/>
      <c r="I24" s="22"/>
      <c r="J24" s="8" t="s">
        <v>49</v>
      </c>
      <c r="K24" s="8"/>
      <c r="L24" s="22"/>
      <c r="M24" s="22"/>
      <c r="N24" s="22"/>
      <c r="O24" s="22"/>
      <c r="P24" s="22"/>
      <c r="Q24" s="85"/>
    </row>
    <row r="25" s="3" customFormat="1" ht="50.1" customHeight="1" spans="1:17">
      <c r="A25" s="8" t="s">
        <v>50</v>
      </c>
      <c r="B25" s="8"/>
      <c r="C25" s="48"/>
      <c r="D25" s="48"/>
      <c r="E25" s="48"/>
      <c r="F25" s="48"/>
      <c r="G25" s="48"/>
      <c r="H25" s="48"/>
      <c r="I25" s="48"/>
      <c r="J25" s="8" t="s">
        <v>51</v>
      </c>
      <c r="K25" s="8"/>
      <c r="L25" s="48"/>
      <c r="M25" s="48"/>
      <c r="N25" s="48"/>
      <c r="O25" s="48"/>
      <c r="P25" s="48"/>
      <c r="Q25" s="85"/>
    </row>
    <row r="26" s="3" customFormat="1" ht="50.1" customHeight="1" spans="1:17">
      <c r="A26" s="8" t="s">
        <v>52</v>
      </c>
      <c r="B26" s="8"/>
      <c r="C26" s="48"/>
      <c r="D26" s="48"/>
      <c r="E26" s="48"/>
      <c r="F26" s="48"/>
      <c r="G26" s="48"/>
      <c r="H26" s="48"/>
      <c r="I26" s="48"/>
      <c r="J26" s="8" t="s">
        <v>53</v>
      </c>
      <c r="K26" s="8"/>
      <c r="L26" s="48"/>
      <c r="M26" s="48"/>
      <c r="N26" s="48"/>
      <c r="O26" s="48"/>
      <c r="P26" s="48"/>
      <c r="Q26" s="85"/>
    </row>
    <row r="27" s="3" customFormat="1" spans="1:17">
      <c r="A27" s="1"/>
      <c r="B27" s="4"/>
      <c r="C27" s="1"/>
      <c r="D27" s="5"/>
      <c r="E27" s="5"/>
      <c r="F27" s="4"/>
      <c r="G27" s="5"/>
      <c r="H27" s="1"/>
      <c r="I27" s="5"/>
      <c r="J27" s="1"/>
      <c r="K27" s="5"/>
      <c r="L27" s="1"/>
      <c r="M27" s="6"/>
      <c r="N27" s="6"/>
      <c r="O27" s="1"/>
      <c r="P27" s="5"/>
      <c r="Q27" s="85"/>
    </row>
    <row r="28" s="3" customFormat="1" spans="1:17">
      <c r="A28" s="1"/>
      <c r="B28" s="4"/>
      <c r="C28" s="1"/>
      <c r="D28" s="5"/>
      <c r="E28" s="5"/>
      <c r="F28" s="4"/>
      <c r="G28" s="5"/>
      <c r="H28" s="1"/>
      <c r="I28" s="5"/>
      <c r="J28" s="1"/>
      <c r="K28" s="5"/>
      <c r="L28" s="1"/>
      <c r="M28" s="6"/>
      <c r="N28" s="6"/>
      <c r="O28" s="1"/>
      <c r="P28" s="5"/>
      <c r="Q28" s="85"/>
    </row>
    <row r="29" s="3" customFormat="1" spans="1:17">
      <c r="A29" s="1"/>
      <c r="B29" s="4"/>
      <c r="C29" s="1"/>
      <c r="D29" s="5"/>
      <c r="E29" s="5"/>
      <c r="F29" s="4"/>
      <c r="G29" s="5"/>
      <c r="H29" s="1"/>
      <c r="I29" s="5"/>
      <c r="J29" s="1"/>
      <c r="K29" s="5"/>
      <c r="L29" s="1"/>
      <c r="M29" s="6"/>
      <c r="N29" s="6"/>
      <c r="O29" s="1"/>
      <c r="P29" s="5"/>
      <c r="Q29" s="85"/>
    </row>
    <row r="30" s="3" customFormat="1" spans="1:17">
      <c r="A30" s="1"/>
      <c r="B30" s="4"/>
      <c r="C30" s="1"/>
      <c r="D30" s="5"/>
      <c r="E30" s="5"/>
      <c r="F30" s="4"/>
      <c r="G30" s="5"/>
      <c r="H30" s="1"/>
      <c r="I30" s="5"/>
      <c r="J30" s="1"/>
      <c r="K30" s="5"/>
      <c r="L30" s="1"/>
      <c r="M30" s="6"/>
      <c r="N30" s="6"/>
      <c r="O30" s="1"/>
      <c r="P30" s="5"/>
      <c r="Q30" s="85"/>
    </row>
    <row r="31" s="3" customFormat="1" spans="1:17">
      <c r="A31" s="1"/>
      <c r="B31" s="4"/>
      <c r="C31" s="1"/>
      <c r="D31" s="5"/>
      <c r="E31" s="5"/>
      <c r="F31" s="4"/>
      <c r="G31" s="5"/>
      <c r="H31" s="1"/>
      <c r="I31" s="5"/>
      <c r="J31" s="1"/>
      <c r="K31" s="5"/>
      <c r="L31" s="1"/>
      <c r="M31" s="6"/>
      <c r="N31" s="6"/>
      <c r="O31" s="1"/>
      <c r="P31" s="5"/>
      <c r="Q31" s="85"/>
    </row>
    <row r="32" s="3" customFormat="1" ht="13.5" spans="1:17">
      <c r="A32" s="1"/>
      <c r="B32"/>
      <c r="C32" s="1"/>
      <c r="D32" s="5"/>
      <c r="E32" s="5"/>
      <c r="F32" s="4"/>
      <c r="G32" s="5"/>
      <c r="H32" s="1"/>
      <c r="I32" s="5"/>
      <c r="J32" s="1"/>
      <c r="K32" s="5"/>
      <c r="L32" s="1"/>
      <c r="M32" s="6"/>
      <c r="N32" s="6"/>
      <c r="O32" s="1"/>
      <c r="P32" s="5"/>
      <c r="Q32" s="85"/>
    </row>
    <row r="33" s="3" customFormat="1" spans="1:17">
      <c r="A33" s="1"/>
      <c r="B33" s="4"/>
      <c r="C33" s="1"/>
      <c r="D33" s="5"/>
      <c r="E33" s="5"/>
      <c r="F33" s="4"/>
      <c r="G33" s="5"/>
      <c r="H33" s="1"/>
      <c r="I33" s="5"/>
      <c r="J33" s="1"/>
      <c r="K33" s="5"/>
      <c r="L33" s="1"/>
      <c r="M33" s="6"/>
      <c r="N33" s="6"/>
      <c r="O33" s="1"/>
      <c r="P33" s="5"/>
      <c r="Q33" s="85"/>
    </row>
    <row r="34" s="3" customFormat="1" spans="1:17">
      <c r="A34" s="1"/>
      <c r="B34" s="4"/>
      <c r="C34" s="1"/>
      <c r="D34" s="5"/>
      <c r="E34" s="5"/>
      <c r="F34" s="4"/>
      <c r="G34" s="5"/>
      <c r="H34" s="1"/>
      <c r="I34" s="5"/>
      <c r="J34" s="1"/>
      <c r="K34" s="5"/>
      <c r="L34" s="1"/>
      <c r="M34" s="6"/>
      <c r="N34" s="6"/>
      <c r="O34" s="1"/>
      <c r="P34" s="5"/>
      <c r="Q34" s="85"/>
    </row>
    <row r="35" s="3" customFormat="1" spans="1:17">
      <c r="A35" s="1"/>
      <c r="B35" s="4"/>
      <c r="C35" s="1"/>
      <c r="D35" s="5"/>
      <c r="E35" s="5"/>
      <c r="F35" s="4"/>
      <c r="G35" s="5"/>
      <c r="H35" s="1"/>
      <c r="I35" s="5"/>
      <c r="J35" s="1"/>
      <c r="K35" s="5"/>
      <c r="L35" s="1"/>
      <c r="M35" s="6"/>
      <c r="N35" s="6"/>
      <c r="O35" s="1"/>
      <c r="P35" s="5"/>
      <c r="Q35" s="85"/>
    </row>
    <row r="36" s="3" customFormat="1" spans="1:17">
      <c r="A36" s="1"/>
      <c r="B36" s="4"/>
      <c r="C36" s="1"/>
      <c r="D36" s="5"/>
      <c r="E36" s="5"/>
      <c r="F36" s="4"/>
      <c r="G36" s="5"/>
      <c r="H36" s="1"/>
      <c r="I36" s="5"/>
      <c r="J36" s="1"/>
      <c r="K36" s="5"/>
      <c r="L36" s="1"/>
      <c r="M36" s="6"/>
      <c r="N36" s="6"/>
      <c r="O36" s="1"/>
      <c r="P36" s="5"/>
      <c r="Q36" s="85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H9:I9"/>
    <mergeCell ref="A20:B20"/>
    <mergeCell ref="C21:E21"/>
    <mergeCell ref="F21:I21"/>
    <mergeCell ref="M21:P21"/>
    <mergeCell ref="C22:E22"/>
    <mergeCell ref="F22:I22"/>
    <mergeCell ref="M22:P22"/>
    <mergeCell ref="A23:B23"/>
    <mergeCell ref="C23:I23"/>
    <mergeCell ref="J23:K23"/>
    <mergeCell ref="L23:P23"/>
    <mergeCell ref="A24:B24"/>
    <mergeCell ref="C24:I24"/>
    <mergeCell ref="J24:K24"/>
    <mergeCell ref="L24:P24"/>
    <mergeCell ref="A25:B25"/>
    <mergeCell ref="C25:I25"/>
    <mergeCell ref="J25:K25"/>
    <mergeCell ref="L25:P25"/>
    <mergeCell ref="A26:B26"/>
    <mergeCell ref="C26:I26"/>
    <mergeCell ref="J26:K26"/>
    <mergeCell ref="L26:P26"/>
    <mergeCell ref="A5:A6"/>
    <mergeCell ref="I3:I4"/>
    <mergeCell ref="A21:B22"/>
    <mergeCell ref="J21:K2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6"/>
  <sheetViews>
    <sheetView tabSelected="1" topLeftCell="H3" workbookViewId="0">
      <selection activeCell="D20" sqref="D20"/>
    </sheetView>
  </sheetViews>
  <sheetFormatPr defaultColWidth="9" defaultRowHeight="11.25"/>
  <cols>
    <col min="1" max="1" width="4.25" style="1" customWidth="1"/>
    <col min="2" max="2" width="6.75" style="4" customWidth="1"/>
    <col min="3" max="3" width="2.88333333333333" style="1" customWidth="1"/>
    <col min="4" max="5" width="10.5" style="5" customWidth="1"/>
    <col min="6" max="6" width="6.88333333333333" style="4" customWidth="1"/>
    <col min="7" max="7" width="10.6333333333333" style="5" customWidth="1"/>
    <col min="8" max="8" width="4.25" style="1" customWidth="1"/>
    <col min="9" max="9" width="8.88333333333333" style="5" customWidth="1"/>
    <col min="10" max="10" width="9.38333333333333" style="1" customWidth="1"/>
    <col min="11" max="11" width="8.25" style="5" customWidth="1"/>
    <col min="12" max="12" width="7.38333333333333" style="1" customWidth="1"/>
    <col min="13" max="13" width="7.88333333333333" style="6" customWidth="1"/>
    <col min="14" max="14" width="6.55833333333333" style="6" customWidth="1"/>
    <col min="15" max="15" width="32.225" style="1" customWidth="1"/>
    <col min="16" max="16" width="10.4416666666667" style="5" customWidth="1"/>
    <col min="17" max="17" width="9.38333333333333" style="5" customWidth="1"/>
    <col min="18" max="19" width="4.38333333333333" style="3" customWidth="1"/>
    <col min="20" max="20" width="13.25" style="3" customWidth="1"/>
    <col min="21" max="21" width="5.88333333333333" style="3" customWidth="1"/>
    <col min="22" max="22" width="10.6333333333333" style="3" customWidth="1"/>
    <col min="23" max="23" width="5.75" style="3" customWidth="1"/>
    <col min="24" max="24" width="5.63333333333333" style="3" customWidth="1"/>
    <col min="25" max="25" width="5.13333333333333" style="3" customWidth="1"/>
    <col min="26" max="26" width="5.88333333333333" style="3" customWidth="1"/>
    <col min="27" max="28" width="10.6333333333333" style="3" customWidth="1"/>
    <col min="29" max="29" width="5.63333333333333" style="3" customWidth="1"/>
    <col min="30" max="30" width="5.38333333333333" style="3" customWidth="1"/>
    <col min="31" max="31" width="7.13333333333333" style="3" customWidth="1"/>
    <col min="32" max="16384" width="9" style="1"/>
  </cols>
  <sheetData>
    <row r="1" s="1" customFormat="1" ht="24.95" customHeight="1" spans="1:6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="1" customFormat="1" ht="33" customHeight="1" spans="1:63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49" t="s">
        <v>3</v>
      </c>
      <c r="N2" s="50">
        <v>9160</v>
      </c>
      <c r="O2" s="51" t="s">
        <v>4</v>
      </c>
      <c r="P2" s="51" t="s">
        <v>5</v>
      </c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</row>
    <row r="3" s="1" customFormat="1" ht="34" customHeight="1" spans="1:63">
      <c r="A3" s="8" t="s">
        <v>6</v>
      </c>
      <c r="B3" s="8"/>
      <c r="C3" s="10">
        <v>1850000</v>
      </c>
      <c r="D3" s="11"/>
      <c r="E3" s="12"/>
      <c r="F3" s="13" t="s">
        <v>7</v>
      </c>
      <c r="G3" s="14" t="s">
        <v>8</v>
      </c>
      <c r="H3" s="14"/>
      <c r="I3" s="52" t="s">
        <v>9</v>
      </c>
      <c r="J3" s="53" t="s">
        <v>10</v>
      </c>
      <c r="K3" s="54"/>
      <c r="L3" s="54"/>
      <c r="M3" s="54"/>
      <c r="N3" s="55" t="s">
        <v>11</v>
      </c>
      <c r="O3" s="8" t="s">
        <v>12</v>
      </c>
      <c r="P3" s="56" t="s">
        <v>13</v>
      </c>
      <c r="Q3" s="83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</row>
    <row r="4" s="1" customFormat="1" ht="30" customHeight="1" spans="1:31">
      <c r="A4" s="8" t="s">
        <v>14</v>
      </c>
      <c r="B4" s="8"/>
      <c r="C4" s="15">
        <v>2150000</v>
      </c>
      <c r="D4" s="16"/>
      <c r="E4" s="17"/>
      <c r="F4" s="13" t="s">
        <v>15</v>
      </c>
      <c r="G4" s="14"/>
      <c r="H4" s="14"/>
      <c r="I4" s="57"/>
      <c r="J4" s="58"/>
      <c r="K4" s="59"/>
      <c r="L4" s="59"/>
      <c r="M4" s="59"/>
      <c r="N4" s="55" t="s">
        <v>16</v>
      </c>
      <c r="O4" s="13" t="s">
        <v>17</v>
      </c>
      <c r="P4" s="60" t="s">
        <v>63</v>
      </c>
      <c r="Q4" s="8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1" customFormat="1" ht="27.95" customHeight="1" spans="1:31">
      <c r="A5" s="8" t="s">
        <v>19</v>
      </c>
      <c r="B5" s="18" t="s">
        <v>20</v>
      </c>
      <c r="C5" s="19"/>
      <c r="D5" s="19"/>
      <c r="E5" s="20"/>
      <c r="F5" s="8" t="s">
        <v>21</v>
      </c>
      <c r="G5" s="8"/>
      <c r="H5" s="8" t="s">
        <v>22</v>
      </c>
      <c r="I5" s="8"/>
      <c r="J5" s="8" t="s">
        <v>23</v>
      </c>
      <c r="K5" s="8" t="s">
        <v>24</v>
      </c>
      <c r="L5" s="8"/>
      <c r="M5" s="8" t="s">
        <v>25</v>
      </c>
      <c r="N5" s="8"/>
      <c r="O5" s="13" t="s">
        <v>26</v>
      </c>
      <c r="P5" s="13"/>
      <c r="Q5" s="85"/>
      <c r="R5" s="3"/>
      <c r="S5" s="3"/>
      <c r="T5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="1" customFormat="1" ht="27.95" customHeight="1" spans="1:31">
      <c r="A6" s="8"/>
      <c r="B6" s="21" t="s">
        <v>27</v>
      </c>
      <c r="C6" s="8" t="s">
        <v>28</v>
      </c>
      <c r="D6" s="13" t="s">
        <v>29</v>
      </c>
      <c r="E6" s="13" t="s">
        <v>60</v>
      </c>
      <c r="F6" s="21" t="s">
        <v>27</v>
      </c>
      <c r="G6" s="13" t="s">
        <v>29</v>
      </c>
      <c r="H6" s="8" t="s">
        <v>30</v>
      </c>
      <c r="I6" s="13" t="s">
        <v>29</v>
      </c>
      <c r="J6" s="51" t="s">
        <v>29</v>
      </c>
      <c r="K6" s="13" t="s">
        <v>29</v>
      </c>
      <c r="L6" s="8" t="s">
        <v>31</v>
      </c>
      <c r="M6" s="8" t="s">
        <v>29</v>
      </c>
      <c r="N6" s="8" t="s">
        <v>31</v>
      </c>
      <c r="O6" s="13" t="s">
        <v>32</v>
      </c>
      <c r="P6" s="13" t="s">
        <v>29</v>
      </c>
      <c r="Q6" s="85"/>
      <c r="R6" s="3"/>
      <c r="S6" s="3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="1" customFormat="1" ht="21" customHeight="1" spans="1:30">
      <c r="A7" s="22">
        <v>1</v>
      </c>
      <c r="B7" s="23">
        <v>43498</v>
      </c>
      <c r="C7" s="24" t="s">
        <v>34</v>
      </c>
      <c r="D7" s="25">
        <v>700000</v>
      </c>
      <c r="E7" s="25"/>
      <c r="F7" s="26">
        <v>43487</v>
      </c>
      <c r="G7" s="25">
        <v>895860</v>
      </c>
      <c r="H7" s="27">
        <v>0.02</v>
      </c>
      <c r="I7" s="61">
        <f>D7*H7</f>
        <v>14000</v>
      </c>
      <c r="J7" s="61">
        <v>44920</v>
      </c>
      <c r="K7" s="31">
        <v>500</v>
      </c>
      <c r="L7" s="62" t="s">
        <v>35</v>
      </c>
      <c r="M7" s="51"/>
      <c r="N7" s="13"/>
      <c r="O7" s="62" t="s">
        <v>36</v>
      </c>
      <c r="P7" s="61">
        <f>D7-I7-K7-J7</f>
        <v>640580</v>
      </c>
      <c r="Q7" s="3"/>
      <c r="R7" s="3"/>
      <c r="S7" s="86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27" customHeight="1" spans="1:30">
      <c r="A8" s="28">
        <v>2</v>
      </c>
      <c r="B8" s="29">
        <v>43719</v>
      </c>
      <c r="C8" s="30" t="s">
        <v>34</v>
      </c>
      <c r="D8" s="31">
        <v>598200</v>
      </c>
      <c r="E8" s="31"/>
      <c r="F8" s="26">
        <v>43714</v>
      </c>
      <c r="G8" s="31">
        <v>598200</v>
      </c>
      <c r="H8" s="27">
        <v>0.02</v>
      </c>
      <c r="I8" s="63">
        <v>23000</v>
      </c>
      <c r="J8" s="64">
        <v>36871</v>
      </c>
      <c r="K8" s="31">
        <v>500</v>
      </c>
      <c r="L8" s="62" t="s">
        <v>54</v>
      </c>
      <c r="M8" s="51">
        <v>95601.8</v>
      </c>
      <c r="N8" s="13" t="s">
        <v>55</v>
      </c>
      <c r="O8" s="62" t="s">
        <v>56</v>
      </c>
      <c r="P8" s="61">
        <f>D8-I8-J8-K8-M8-P9-P10</f>
        <v>218740</v>
      </c>
      <c r="Q8" s="82"/>
      <c r="R8" s="82"/>
      <c r="S8" s="87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</row>
    <row r="9" s="2" customFormat="1" ht="28" customHeight="1" spans="1:30">
      <c r="A9" s="28"/>
      <c r="B9" s="29"/>
      <c r="C9" s="30"/>
      <c r="D9" s="31"/>
      <c r="E9" s="31"/>
      <c r="F9" s="26"/>
      <c r="G9" s="31"/>
      <c r="H9" s="27" t="s">
        <v>57</v>
      </c>
      <c r="I9" s="65"/>
      <c r="J9" s="64"/>
      <c r="K9" s="31"/>
      <c r="L9" s="62"/>
      <c r="M9" s="51"/>
      <c r="N9" s="13"/>
      <c r="O9" s="62" t="s">
        <v>58</v>
      </c>
      <c r="P9" s="61">
        <v>176000</v>
      </c>
      <c r="Q9" s="82"/>
      <c r="R9" s="82"/>
      <c r="S9" s="87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</row>
    <row r="10" s="2" customFormat="1" ht="25" customHeight="1" spans="1:30">
      <c r="A10" s="28"/>
      <c r="B10" s="29"/>
      <c r="C10" s="30"/>
      <c r="D10" s="31"/>
      <c r="E10" s="31"/>
      <c r="F10" s="26"/>
      <c r="G10" s="31"/>
      <c r="H10" s="27"/>
      <c r="I10" s="63"/>
      <c r="J10" s="64"/>
      <c r="K10" s="31"/>
      <c r="L10" s="62"/>
      <c r="M10" s="51"/>
      <c r="N10" s="13"/>
      <c r="O10" s="62" t="s">
        <v>59</v>
      </c>
      <c r="P10" s="61">
        <v>47487.2</v>
      </c>
      <c r="Q10" s="82"/>
      <c r="R10" s="82"/>
      <c r="S10" s="87"/>
      <c r="T10" s="88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="2" customFormat="1" ht="20.1" customHeight="1" spans="1:30">
      <c r="A11" s="28">
        <v>3</v>
      </c>
      <c r="B11" s="29">
        <v>43751</v>
      </c>
      <c r="C11" s="30"/>
      <c r="D11" s="31"/>
      <c r="E11" s="31"/>
      <c r="F11" s="26"/>
      <c r="G11" s="31"/>
      <c r="H11" s="27"/>
      <c r="I11" s="63"/>
      <c r="J11" s="64"/>
      <c r="K11" s="31"/>
      <c r="L11" s="62"/>
      <c r="M11" s="66">
        <v>-95601.8</v>
      </c>
      <c r="N11" s="13" t="s">
        <v>61</v>
      </c>
      <c r="O11" s="62" t="s">
        <v>62</v>
      </c>
      <c r="P11" s="61">
        <v>95601.8</v>
      </c>
      <c r="Q11" s="82"/>
      <c r="R11" s="82"/>
      <c r="S11" s="87"/>
      <c r="T11" s="88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="2" customFormat="1" ht="20.1" customHeight="1" spans="1:30">
      <c r="A12" s="32"/>
      <c r="B12" s="33"/>
      <c r="C12" s="34"/>
      <c r="D12" s="35"/>
      <c r="E12" s="35"/>
      <c r="F12" s="36"/>
      <c r="G12" s="35"/>
      <c r="H12" s="37"/>
      <c r="I12" s="67"/>
      <c r="J12" s="68"/>
      <c r="K12" s="35"/>
      <c r="L12" s="69"/>
      <c r="M12" s="70"/>
      <c r="N12" s="71"/>
      <c r="O12" s="69"/>
      <c r="P12" s="72"/>
      <c r="Q12" s="82"/>
      <c r="R12" s="82"/>
      <c r="S12" s="87"/>
      <c r="T12" s="88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="2" customFormat="1" ht="20.1" customHeight="1" spans="1:30">
      <c r="A13" s="28">
        <v>4</v>
      </c>
      <c r="B13" s="29">
        <v>43755</v>
      </c>
      <c r="C13" s="30" t="s">
        <v>64</v>
      </c>
      <c r="D13" s="31"/>
      <c r="E13" s="31">
        <v>51399</v>
      </c>
      <c r="F13" s="26"/>
      <c r="G13" s="31"/>
      <c r="H13" s="27"/>
      <c r="I13" s="63"/>
      <c r="J13" s="64"/>
      <c r="K13" s="31"/>
      <c r="L13" s="62"/>
      <c r="M13" s="51"/>
      <c r="N13" s="13"/>
      <c r="O13" s="62" t="s">
        <v>62</v>
      </c>
      <c r="P13" s="61">
        <v>51398.2</v>
      </c>
      <c r="Q13" s="82"/>
      <c r="R13" s="82"/>
      <c r="S13" s="87"/>
      <c r="T13" s="88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="2" customFormat="1" ht="45" customHeight="1" spans="1:30">
      <c r="A14" s="28">
        <v>5</v>
      </c>
      <c r="B14" s="29">
        <v>43852</v>
      </c>
      <c r="C14" s="30" t="s">
        <v>34</v>
      </c>
      <c r="D14" s="31">
        <v>300000</v>
      </c>
      <c r="E14" s="31"/>
      <c r="F14" s="26"/>
      <c r="G14" s="31"/>
      <c r="H14" s="27"/>
      <c r="I14" s="63">
        <v>0</v>
      </c>
      <c r="J14" s="64">
        <v>0</v>
      </c>
      <c r="K14" s="31">
        <v>100</v>
      </c>
      <c r="L14" s="62" t="s">
        <v>65</v>
      </c>
      <c r="M14" s="51">
        <v>99900</v>
      </c>
      <c r="N14" s="13" t="s">
        <v>66</v>
      </c>
      <c r="O14" s="73" t="s">
        <v>67</v>
      </c>
      <c r="P14" s="61">
        <v>200000</v>
      </c>
      <c r="Q14" s="82"/>
      <c r="R14" s="82"/>
      <c r="S14" s="87"/>
      <c r="T14" s="88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="2" customFormat="1" ht="36" customHeight="1" spans="1:30">
      <c r="A15" s="28">
        <v>6</v>
      </c>
      <c r="B15" s="29">
        <v>43950</v>
      </c>
      <c r="C15" s="30"/>
      <c r="D15" s="31"/>
      <c r="E15" s="31"/>
      <c r="F15" s="26"/>
      <c r="G15" s="31"/>
      <c r="H15" s="27"/>
      <c r="I15" s="63"/>
      <c r="J15" s="64"/>
      <c r="K15" s="31">
        <v>50</v>
      </c>
      <c r="L15" s="62" t="s">
        <v>65</v>
      </c>
      <c r="M15" s="51">
        <v>-32550</v>
      </c>
      <c r="N15" s="13" t="s">
        <v>68</v>
      </c>
      <c r="O15" s="73" t="s">
        <v>69</v>
      </c>
      <c r="P15" s="61">
        <v>32500</v>
      </c>
      <c r="Q15" s="82"/>
      <c r="R15" s="82"/>
      <c r="S15" s="87"/>
      <c r="T15" s="88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="2" customFormat="1" ht="32" customHeight="1" spans="1:30">
      <c r="A16" s="28">
        <v>7</v>
      </c>
      <c r="B16" s="29">
        <v>43957</v>
      </c>
      <c r="C16" s="30"/>
      <c r="D16" s="31"/>
      <c r="E16" s="31"/>
      <c r="F16" s="26"/>
      <c r="G16" s="31"/>
      <c r="H16" s="27"/>
      <c r="I16" s="63"/>
      <c r="J16" s="64"/>
      <c r="K16" s="31">
        <v>50</v>
      </c>
      <c r="L16" s="62" t="s">
        <v>65</v>
      </c>
      <c r="M16" s="51">
        <v>-67350</v>
      </c>
      <c r="N16" s="13" t="s">
        <v>68</v>
      </c>
      <c r="O16" s="73" t="s">
        <v>70</v>
      </c>
      <c r="P16" s="61">
        <v>67300</v>
      </c>
      <c r="Q16" s="82"/>
      <c r="R16" s="82"/>
      <c r="S16" s="87"/>
      <c r="T16" s="88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="2" customFormat="1" ht="27" customHeight="1" spans="1:30">
      <c r="A17" s="32">
        <v>8</v>
      </c>
      <c r="B17" s="33">
        <v>44540</v>
      </c>
      <c r="C17" s="34" t="s">
        <v>71</v>
      </c>
      <c r="D17" s="35">
        <v>550000</v>
      </c>
      <c r="E17" s="35"/>
      <c r="F17" s="36"/>
      <c r="G17" s="35"/>
      <c r="H17" s="37"/>
      <c r="I17" s="67"/>
      <c r="J17" s="68"/>
      <c r="K17" s="35"/>
      <c r="L17" s="69"/>
      <c r="M17" s="70"/>
      <c r="N17" s="71"/>
      <c r="O17" s="69"/>
      <c r="P17" s="72"/>
      <c r="Q17" s="82"/>
      <c r="R17" s="82"/>
      <c r="S17" s="87"/>
      <c r="T17" s="88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="3" customFormat="1" ht="20.25" customHeight="1" spans="1:20">
      <c r="A18" s="38"/>
      <c r="B18" s="39"/>
      <c r="C18" s="24"/>
      <c r="D18" s="25"/>
      <c r="E18" s="25"/>
      <c r="F18" s="40"/>
      <c r="G18" s="41"/>
      <c r="H18" s="42"/>
      <c r="I18" s="74"/>
      <c r="J18" s="74"/>
      <c r="K18" s="75"/>
      <c r="L18" s="62"/>
      <c r="M18" s="51"/>
      <c r="N18" s="13"/>
      <c r="O18" s="62"/>
      <c r="P18" s="74"/>
      <c r="Q18" s="85"/>
      <c r="T18"/>
    </row>
    <row r="19" s="3" customFormat="1" ht="20.25" customHeight="1" spans="1:20">
      <c r="A19" s="38"/>
      <c r="B19" s="39"/>
      <c r="C19" s="24"/>
      <c r="D19" s="25"/>
      <c r="E19" s="25"/>
      <c r="F19" s="40"/>
      <c r="G19" s="41"/>
      <c r="H19" s="42"/>
      <c r="I19" s="74"/>
      <c r="J19" s="74"/>
      <c r="K19" s="75"/>
      <c r="L19" s="62"/>
      <c r="M19" s="51"/>
      <c r="N19" s="13"/>
      <c r="O19" s="69"/>
      <c r="P19" s="76"/>
      <c r="Q19" s="85"/>
      <c r="T19"/>
    </row>
    <row r="20" s="3" customFormat="1" ht="30" customHeight="1" spans="1:20">
      <c r="A20" s="8" t="s">
        <v>37</v>
      </c>
      <c r="B20" s="8"/>
      <c r="C20" s="43" t="s">
        <v>38</v>
      </c>
      <c r="D20" s="44">
        <f t="shared" ref="D20:K20" si="0">SUM(D7:D19)</f>
        <v>2148200</v>
      </c>
      <c r="E20" s="44"/>
      <c r="F20" s="43" t="s">
        <v>38</v>
      </c>
      <c r="G20" s="45">
        <f t="shared" si="0"/>
        <v>1494060</v>
      </c>
      <c r="H20" s="43" t="s">
        <v>38</v>
      </c>
      <c r="I20" s="45">
        <f t="shared" si="0"/>
        <v>37000</v>
      </c>
      <c r="J20" s="45">
        <f t="shared" si="0"/>
        <v>81791</v>
      </c>
      <c r="K20" s="45">
        <f t="shared" si="0"/>
        <v>1200</v>
      </c>
      <c r="L20" s="43" t="s">
        <v>38</v>
      </c>
      <c r="M20" s="77">
        <f>SUM(M7:M19)</f>
        <v>0</v>
      </c>
      <c r="N20" s="78" t="s">
        <v>38</v>
      </c>
      <c r="O20" s="43" t="s">
        <v>38</v>
      </c>
      <c r="P20" s="45">
        <f>SUM(P7:P19)</f>
        <v>1529607.2</v>
      </c>
      <c r="Q20" s="85"/>
      <c r="T20"/>
    </row>
    <row r="21" s="3" customFormat="1" ht="30" customHeight="1" spans="1:17">
      <c r="A21" s="8" t="s">
        <v>33</v>
      </c>
      <c r="B21" s="8"/>
      <c r="C21" s="18" t="s">
        <v>39</v>
      </c>
      <c r="D21" s="19"/>
      <c r="E21" s="20"/>
      <c r="F21" s="46">
        <v>67300</v>
      </c>
      <c r="G21" s="46"/>
      <c r="H21" s="46"/>
      <c r="I21" s="46"/>
      <c r="J21" s="8" t="s">
        <v>40</v>
      </c>
      <c r="K21" s="8"/>
      <c r="L21" s="8" t="s">
        <v>41</v>
      </c>
      <c r="M21" s="46">
        <v>0</v>
      </c>
      <c r="N21" s="46"/>
      <c r="O21" s="46"/>
      <c r="P21" s="46"/>
      <c r="Q21" s="85"/>
    </row>
    <row r="22" s="3" customFormat="1" ht="30" customHeight="1" spans="1:17">
      <c r="A22" s="8"/>
      <c r="B22" s="8"/>
      <c r="C22" s="18" t="s">
        <v>42</v>
      </c>
      <c r="D22" s="19"/>
      <c r="E22" s="20"/>
      <c r="F22" s="47">
        <v>0</v>
      </c>
      <c r="G22" s="47"/>
      <c r="H22" s="47"/>
      <c r="I22" s="47"/>
      <c r="J22" s="8"/>
      <c r="K22" s="8"/>
      <c r="L22" s="8" t="s">
        <v>43</v>
      </c>
      <c r="M22" s="78" t="str">
        <f>SUBSTITUTE(SUBSTITUTE(TEXT(INT(M21),"[DBNum2][$-804]G/通用格式元"&amp;IF(INT(M21)=M21,"整",""))&amp;TEXT(MID(M21,FIND(".",M21&amp;".0")+1,1),"[DBNum2][$-804]G/通用格式角")&amp;TEXT(MID(M21,FIND(".",M21&amp;".0")+2,1),"[DBNum2][$-804]G/通用格式分"),"零角","零"),"零分","")</f>
        <v>零元整</v>
      </c>
      <c r="N22" s="78"/>
      <c r="O22" s="78"/>
      <c r="P22" s="78"/>
      <c r="Q22" s="85"/>
    </row>
    <row r="23" s="3" customFormat="1" ht="50.1" customHeight="1" spans="1:17">
      <c r="A23" s="8" t="s">
        <v>44</v>
      </c>
      <c r="B23" s="8"/>
      <c r="C23" s="18" t="s">
        <v>45</v>
      </c>
      <c r="D23" s="19"/>
      <c r="E23" s="19"/>
      <c r="F23" s="19"/>
      <c r="G23" s="19"/>
      <c r="H23" s="19"/>
      <c r="I23" s="20"/>
      <c r="J23" s="8" t="s">
        <v>46</v>
      </c>
      <c r="K23" s="8"/>
      <c r="L23" s="8"/>
      <c r="M23" s="8"/>
      <c r="N23" s="8"/>
      <c r="O23" s="8"/>
      <c r="P23" s="8"/>
      <c r="Q23" s="85"/>
    </row>
    <row r="24" s="3" customFormat="1" ht="50.1" customHeight="1" spans="1:17">
      <c r="A24" s="8" t="s">
        <v>48</v>
      </c>
      <c r="B24" s="8"/>
      <c r="C24" s="22"/>
      <c r="D24" s="22"/>
      <c r="E24" s="22"/>
      <c r="F24" s="22"/>
      <c r="G24" s="22"/>
      <c r="H24" s="22"/>
      <c r="I24" s="22"/>
      <c r="J24" s="8" t="s">
        <v>49</v>
      </c>
      <c r="K24" s="8"/>
      <c r="L24" s="22"/>
      <c r="M24" s="22"/>
      <c r="N24" s="22"/>
      <c r="O24" s="22"/>
      <c r="P24" s="22"/>
      <c r="Q24" s="85"/>
    </row>
    <row r="25" s="3" customFormat="1" ht="50.1" customHeight="1" spans="1:17">
      <c r="A25" s="8" t="s">
        <v>50</v>
      </c>
      <c r="B25" s="8"/>
      <c r="C25" s="48"/>
      <c r="D25" s="48"/>
      <c r="E25" s="48"/>
      <c r="F25" s="48"/>
      <c r="G25" s="48"/>
      <c r="H25" s="48"/>
      <c r="I25" s="48"/>
      <c r="J25" s="8" t="s">
        <v>51</v>
      </c>
      <c r="K25" s="8"/>
      <c r="L25" s="48"/>
      <c r="M25" s="48"/>
      <c r="N25" s="48"/>
      <c r="O25" s="48"/>
      <c r="P25" s="48"/>
      <c r="Q25" s="85"/>
    </row>
    <row r="26" s="3" customFormat="1" ht="50.1" customHeight="1" spans="1:17">
      <c r="A26" s="8" t="s">
        <v>52</v>
      </c>
      <c r="B26" s="8"/>
      <c r="C26" s="48"/>
      <c r="D26" s="48"/>
      <c r="E26" s="48"/>
      <c r="F26" s="48"/>
      <c r="G26" s="48"/>
      <c r="H26" s="48"/>
      <c r="I26" s="48"/>
      <c r="J26" s="8" t="s">
        <v>53</v>
      </c>
      <c r="K26" s="8"/>
      <c r="L26" s="48"/>
      <c r="M26" s="48"/>
      <c r="N26" s="48"/>
      <c r="O26" s="48"/>
      <c r="P26" s="48"/>
      <c r="Q26" s="85"/>
    </row>
    <row r="27" s="3" customFormat="1" spans="1:17">
      <c r="A27" s="1"/>
      <c r="B27" s="4"/>
      <c r="C27" s="1"/>
      <c r="D27" s="5"/>
      <c r="E27" s="5"/>
      <c r="F27" s="4"/>
      <c r="G27" s="5"/>
      <c r="H27" s="1"/>
      <c r="I27" s="5"/>
      <c r="J27" s="1"/>
      <c r="K27" s="5"/>
      <c r="L27" s="1"/>
      <c r="M27" s="6"/>
      <c r="N27" s="6"/>
      <c r="O27" s="1"/>
      <c r="P27" s="5"/>
      <c r="Q27" s="85"/>
    </row>
    <row r="28" s="3" customFormat="1" spans="1:17">
      <c r="A28" s="1"/>
      <c r="B28" s="4"/>
      <c r="C28" s="1"/>
      <c r="D28" s="5"/>
      <c r="E28" s="5"/>
      <c r="F28" s="4"/>
      <c r="G28" s="5"/>
      <c r="H28" s="1"/>
      <c r="I28" s="5"/>
      <c r="J28" s="1"/>
      <c r="K28" s="5"/>
      <c r="L28" s="1"/>
      <c r="M28" s="6"/>
      <c r="N28" s="6"/>
      <c r="O28" s="1"/>
      <c r="P28" s="5"/>
      <c r="Q28" s="85"/>
    </row>
    <row r="29" s="3" customFormat="1" spans="1:17">
      <c r="A29" s="1"/>
      <c r="B29" s="4"/>
      <c r="C29" s="1"/>
      <c r="D29" s="5"/>
      <c r="E29" s="5"/>
      <c r="F29" s="4"/>
      <c r="G29" s="5"/>
      <c r="H29" s="1"/>
      <c r="I29" s="5"/>
      <c r="J29" s="1"/>
      <c r="K29" s="5"/>
      <c r="L29" s="1"/>
      <c r="M29" s="6"/>
      <c r="N29" s="6"/>
      <c r="O29" s="1"/>
      <c r="P29" s="5"/>
      <c r="Q29" s="85"/>
    </row>
    <row r="30" s="3" customFormat="1" spans="1:17">
      <c r="A30" s="1"/>
      <c r="B30" s="4"/>
      <c r="C30" s="1"/>
      <c r="D30" s="5"/>
      <c r="E30" s="5"/>
      <c r="F30" s="4"/>
      <c r="G30" s="5"/>
      <c r="H30" s="1"/>
      <c r="I30" s="5"/>
      <c r="J30" s="1"/>
      <c r="K30" s="5"/>
      <c r="L30" s="1"/>
      <c r="M30" s="6"/>
      <c r="N30" s="6"/>
      <c r="O30" s="1"/>
      <c r="P30" s="5"/>
      <c r="Q30" s="85"/>
    </row>
    <row r="31" s="3" customFormat="1" spans="1:17">
      <c r="A31" s="1"/>
      <c r="B31" s="4"/>
      <c r="C31" s="1"/>
      <c r="D31" s="5"/>
      <c r="E31" s="5"/>
      <c r="F31" s="4"/>
      <c r="G31" s="5"/>
      <c r="H31" s="1"/>
      <c r="I31" s="5"/>
      <c r="J31" s="1"/>
      <c r="K31" s="5"/>
      <c r="L31" s="1"/>
      <c r="M31" s="6"/>
      <c r="N31" s="6"/>
      <c r="O31" s="1"/>
      <c r="P31" s="5"/>
      <c r="Q31" s="85"/>
    </row>
    <row r="32" s="3" customFormat="1" ht="13.5" spans="1:17">
      <c r="A32" s="1"/>
      <c r="B32"/>
      <c r="C32" s="1"/>
      <c r="D32" s="5"/>
      <c r="E32" s="5"/>
      <c r="F32" s="4"/>
      <c r="G32" s="5"/>
      <c r="H32" s="1"/>
      <c r="I32" s="5"/>
      <c r="J32" s="1"/>
      <c r="K32" s="5"/>
      <c r="L32" s="1"/>
      <c r="M32" s="6"/>
      <c r="N32" s="6"/>
      <c r="O32" s="1"/>
      <c r="P32" s="5"/>
      <c r="Q32" s="85"/>
    </row>
    <row r="33" s="3" customFormat="1" spans="1:17">
      <c r="A33" s="1"/>
      <c r="B33" s="4"/>
      <c r="C33" s="1"/>
      <c r="D33" s="5"/>
      <c r="E33" s="5"/>
      <c r="F33" s="4"/>
      <c r="G33" s="5"/>
      <c r="H33" s="1"/>
      <c r="I33" s="5"/>
      <c r="J33" s="1"/>
      <c r="K33" s="5"/>
      <c r="L33" s="1"/>
      <c r="M33" s="6"/>
      <c r="N33" s="6"/>
      <c r="O33" s="1"/>
      <c r="P33" s="5"/>
      <c r="Q33" s="85"/>
    </row>
    <row r="34" s="3" customFormat="1" spans="1:17">
      <c r="A34" s="1"/>
      <c r="B34" s="4"/>
      <c r="C34" s="1"/>
      <c r="D34" s="5"/>
      <c r="E34" s="5"/>
      <c r="F34" s="4"/>
      <c r="G34" s="5"/>
      <c r="H34" s="1"/>
      <c r="I34" s="5"/>
      <c r="J34" s="1"/>
      <c r="K34" s="5"/>
      <c r="L34" s="1"/>
      <c r="M34" s="6"/>
      <c r="N34" s="6"/>
      <c r="O34" s="1"/>
      <c r="P34" s="5"/>
      <c r="Q34" s="85"/>
    </row>
    <row r="35" s="3" customFormat="1" spans="1:17">
      <c r="A35" s="1"/>
      <c r="B35" s="4"/>
      <c r="C35" s="1"/>
      <c r="D35" s="5"/>
      <c r="E35" s="5"/>
      <c r="F35" s="4"/>
      <c r="G35" s="5"/>
      <c r="H35" s="1"/>
      <c r="I35" s="5"/>
      <c r="J35" s="1"/>
      <c r="K35" s="5"/>
      <c r="L35" s="1"/>
      <c r="M35" s="6"/>
      <c r="N35" s="6"/>
      <c r="O35" s="1"/>
      <c r="P35" s="5"/>
      <c r="Q35" s="85"/>
    </row>
    <row r="36" s="3" customFormat="1" spans="1:17">
      <c r="A36" s="1"/>
      <c r="B36" s="4"/>
      <c r="C36" s="1"/>
      <c r="D36" s="5"/>
      <c r="E36" s="5"/>
      <c r="F36" s="4"/>
      <c r="G36" s="5"/>
      <c r="H36" s="1"/>
      <c r="I36" s="5"/>
      <c r="J36" s="1"/>
      <c r="K36" s="5"/>
      <c r="L36" s="1"/>
      <c r="M36" s="6"/>
      <c r="N36" s="6"/>
      <c r="O36" s="1"/>
      <c r="P36" s="5"/>
      <c r="Q36" s="85"/>
    </row>
  </sheetData>
  <mergeCells count="45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H9:I9"/>
    <mergeCell ref="A20:B20"/>
    <mergeCell ref="C21:E21"/>
    <mergeCell ref="F21:I21"/>
    <mergeCell ref="M21:P21"/>
    <mergeCell ref="C22:E22"/>
    <mergeCell ref="F22:I22"/>
    <mergeCell ref="M22:P22"/>
    <mergeCell ref="A23:B23"/>
    <mergeCell ref="C23:I23"/>
    <mergeCell ref="J23:K23"/>
    <mergeCell ref="L23:P23"/>
    <mergeCell ref="A24:B24"/>
    <mergeCell ref="C24:I24"/>
    <mergeCell ref="J24:K24"/>
    <mergeCell ref="L24:P24"/>
    <mergeCell ref="A25:B25"/>
    <mergeCell ref="C25:I25"/>
    <mergeCell ref="J25:K25"/>
    <mergeCell ref="L25:P25"/>
    <mergeCell ref="A26:B26"/>
    <mergeCell ref="C26:I26"/>
    <mergeCell ref="J26:K26"/>
    <mergeCell ref="L26:P26"/>
    <mergeCell ref="A5:A6"/>
    <mergeCell ref="I3:I4"/>
    <mergeCell ref="A21:B22"/>
    <mergeCell ref="J21:K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2022-01-19T05:42:01Z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02ECF16214BF4BC9BB2F153123B35905</vt:lpwstr>
  </property>
</Properties>
</file>