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3"/>
  </bookViews>
  <sheets>
    <sheet name="1" sheetId="7" r:id="rId1"/>
    <sheet name="2" sheetId="8" r:id="rId2"/>
    <sheet name="3" sheetId="9" r:id="rId3"/>
    <sheet name="4" sheetId="10" r:id="rId4"/>
  </sheets>
  <calcPr calcId="144525" concurrentCalc="0"/>
</workbook>
</file>

<file path=xl/sharedStrings.xml><?xml version="1.0" encoding="utf-8"?>
<sst xmlns="http://schemas.openxmlformats.org/spreadsheetml/2006/main" count="301" uniqueCount="69">
  <si>
    <t xml:space="preserve">工程款支付证书 </t>
  </si>
  <si>
    <t>工程名称</t>
  </si>
  <si>
    <t>阜阳市颍东区和平路、东平路及幸福路改造工程</t>
  </si>
  <si>
    <t>ERP编号</t>
  </si>
  <si>
    <t>档案编号</t>
  </si>
  <si>
    <t>CD2018-004</t>
  </si>
  <si>
    <t>合同金额</t>
  </si>
  <si>
    <t>中标  日期</t>
  </si>
  <si>
    <t>2018.1.18</t>
  </si>
  <si>
    <t>已供工程  资料</t>
  </si>
  <si>
    <t>中标书、施工合同及内部承包协议原件</t>
  </si>
  <si>
    <t>庐江</t>
  </si>
  <si>
    <t>责任   单位</t>
  </si>
  <si>
    <t>业务二部</t>
  </si>
  <si>
    <t>决算金额</t>
  </si>
  <si>
    <t>竣工  日期</t>
  </si>
  <si>
    <t xml:space="preserve">合肥 </t>
  </si>
  <si>
    <t>责任人</t>
  </si>
  <si>
    <t>刘 营13515585776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</si>
  <si>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</si>
  <si>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</si>
  <si>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</si>
  <si>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</si>
  <si>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</si>
  <si>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</si>
  <si>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</si>
  <si>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</si>
  <si>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</si>
  <si>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</si>
  <si>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</si>
  <si>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</si>
  <si>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</si>
  <si>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</si>
  <si>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本次结算   支付明细</t>
  </si>
  <si>
    <t>中</t>
  </si>
  <si>
    <t>材料</t>
  </si>
  <si>
    <t>建造师暂用费1500元/月，工期60日历天、19.1.24开具
外经证500元</t>
  </si>
  <si>
    <t>合计</t>
  </si>
  <si>
    <t>-</t>
  </si>
  <si>
    <t>应支付金额</t>
  </si>
  <si>
    <t>实际支付金额</t>
  </si>
  <si>
    <t>小写</t>
  </si>
  <si>
    <t>已支付金额</t>
  </si>
  <si>
    <t>大写</t>
  </si>
  <si>
    <t>申请部门
意见</t>
  </si>
  <si>
    <t>制表：朱敏</t>
  </si>
  <si>
    <t>项目管理
意见</t>
  </si>
  <si>
    <t>施总、朱总已同意支付（附表背面截图）。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</si>
  <si>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</si>
  <si>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</si>
  <si>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</si>
  <si>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</si>
  <si>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</si>
  <si>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</si>
  <si>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暂扣</t>
  </si>
  <si>
    <t>中标书、施工合同及内部承包协议原件、竣工报告、审计</t>
  </si>
  <si>
    <t>收回已销毁，费用已结清</t>
  </si>
  <si>
    <t>19年12月12号外经证</t>
  </si>
  <si>
    <t>暂扣企税</t>
  </si>
  <si>
    <t>阜阳路达公路养护有限公司</t>
  </si>
  <si>
    <t>扣全部管理费</t>
  </si>
  <si>
    <t>转账费</t>
  </si>
  <si>
    <t>退暂扣的</t>
  </si>
  <si>
    <t>中标书、施工合同及内部承包协议原件、竣工、审计、终结结算承诺书（已邮寄）</t>
  </si>
  <si>
    <t>2021/1/18外经证</t>
  </si>
  <si>
    <t>退暂扣企税</t>
  </si>
  <si>
    <t>阜阳市宇晨交通安全设施有限公司-石子</t>
  </si>
  <si>
    <t>阜阳市宇晨交通安全设施有限公司-水泥</t>
  </si>
  <si>
    <t>吴总算补企税</t>
  </si>
</sst>
</file>

<file path=xl/styles.xml><?xml version="1.0" encoding="utf-8"?>
<styleSheet xmlns="http://schemas.openxmlformats.org/spreadsheetml/2006/main">
  <numFmts count="12">
    <numFmt numFmtId="176" formatCode="yy/m/d;@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#,##0.00_ 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yyyy/m/d;@"/>
    <numFmt numFmtId="179" formatCode="yy/m/d"/>
    <numFmt numFmtId="180" formatCode="0.0%"/>
    <numFmt numFmtId="181" formatCode="m/d;@"/>
    <numFmt numFmtId="182" formatCode="0_ "/>
    <numFmt numFmtId="183" formatCode="0.00_ "/>
  </numFmts>
  <fonts count="33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8"/>
      <name val="宋体"/>
      <charset val="134"/>
    </font>
    <font>
      <b/>
      <sz val="9"/>
      <color rgb="FFFF0000"/>
      <name val="宋体"/>
      <charset val="134"/>
    </font>
    <font>
      <b/>
      <sz val="9"/>
      <name val="Arial"/>
      <charset val="134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845881527146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3" fillId="14" borderId="12" applyNumberFormat="0" applyAlignment="0" applyProtection="0">
      <alignment vertical="center"/>
    </xf>
    <xf numFmtId="0" fontId="30" fillId="14" borderId="9" applyNumberFormat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51" applyFont="1" applyFill="1" applyBorder="1" applyAlignment="1">
      <alignment horizontal="center" vertical="center"/>
    </xf>
    <xf numFmtId="0" fontId="2" fillId="0" borderId="0" xfId="51" applyFont="1" applyFill="1" applyBorder="1" applyAlignment="1">
      <alignment horizontal="center" vertical="center"/>
    </xf>
    <xf numFmtId="0" fontId="3" fillId="0" borderId="0" xfId="51" applyFont="1" applyFill="1" applyAlignment="1">
      <alignment horizontal="center" vertical="center"/>
    </xf>
    <xf numFmtId="0" fontId="1" fillId="0" borderId="0" xfId="51" applyFont="1" applyFill="1" applyBorder="1" applyAlignment="1">
      <alignment horizontal="center" vertical="center" wrapText="1"/>
    </xf>
    <xf numFmtId="176" fontId="1" fillId="0" borderId="0" xfId="51" applyNumberFormat="1" applyFont="1" applyFill="1" applyBorder="1" applyAlignment="1">
      <alignment horizontal="center" vertical="center"/>
    </xf>
    <xf numFmtId="177" fontId="1" fillId="0" borderId="0" xfId="51" applyNumberFormat="1" applyFont="1" applyFill="1" applyBorder="1" applyAlignment="1">
      <alignment horizontal="center" vertical="center"/>
    </xf>
    <xf numFmtId="0" fontId="4" fillId="0" borderId="0" xfId="51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shrinkToFit="1"/>
    </xf>
    <xf numFmtId="177" fontId="4" fillId="0" borderId="2" xfId="51" applyNumberFormat="1" applyFont="1" applyFill="1" applyBorder="1" applyAlignment="1">
      <alignment horizontal="center" vertical="center" wrapText="1"/>
    </xf>
    <xf numFmtId="178" fontId="1" fillId="0" borderId="2" xfId="51" applyNumberFormat="1" applyFont="1" applyFill="1" applyBorder="1" applyAlignment="1">
      <alignment horizontal="center" vertical="center" wrapText="1"/>
    </xf>
    <xf numFmtId="0" fontId="4" fillId="0" borderId="3" xfId="51" applyFont="1" applyFill="1" applyBorder="1" applyAlignment="1">
      <alignment horizontal="center" vertical="center" wrapText="1"/>
    </xf>
    <xf numFmtId="0" fontId="4" fillId="0" borderId="4" xfId="51" applyFont="1" applyFill="1" applyBorder="1" applyAlignment="1">
      <alignment horizontal="center" vertical="center" wrapText="1"/>
    </xf>
    <xf numFmtId="176" fontId="4" fillId="0" borderId="2" xfId="51" applyNumberFormat="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center" wrapText="1"/>
    </xf>
    <xf numFmtId="176" fontId="1" fillId="2" borderId="2" xfId="51" applyNumberFormat="1" applyFont="1" applyFill="1" applyBorder="1" applyAlignment="1">
      <alignment horizontal="center" vertical="center" shrinkToFit="1"/>
    </xf>
    <xf numFmtId="14" fontId="1" fillId="2" borderId="2" xfId="51" applyNumberFormat="1" applyFont="1" applyFill="1" applyBorder="1" applyAlignment="1">
      <alignment horizontal="center" vertical="center" wrapText="1"/>
    </xf>
    <xf numFmtId="177" fontId="1" fillId="2" borderId="2" xfId="51" applyNumberFormat="1" applyFont="1" applyFill="1" applyBorder="1" applyAlignment="1">
      <alignment horizontal="center" vertical="center" shrinkToFit="1"/>
    </xf>
    <xf numFmtId="179" fontId="1" fillId="0" borderId="2" xfId="51" applyNumberFormat="1" applyFont="1" applyFill="1" applyBorder="1" applyAlignment="1">
      <alignment horizontal="center" vertical="center" shrinkToFit="1"/>
    </xf>
    <xf numFmtId="180" fontId="1" fillId="0" borderId="2" xfId="19" applyNumberFormat="1" applyFont="1" applyFill="1" applyBorder="1" applyAlignment="1">
      <alignment horizontal="center" vertical="center" wrapText="1"/>
    </xf>
    <xf numFmtId="177" fontId="1" fillId="3" borderId="2" xfId="51" applyNumberFormat="1" applyFont="1" applyFill="1" applyBorder="1" applyAlignment="1">
      <alignment horizontal="center" vertical="center" shrinkToFit="1"/>
    </xf>
    <xf numFmtId="0" fontId="1" fillId="0" borderId="5" xfId="51" applyFont="1" applyFill="1" applyBorder="1" applyAlignment="1">
      <alignment horizontal="center" vertical="center" wrapText="1"/>
    </xf>
    <xf numFmtId="176" fontId="1" fillId="0" borderId="2" xfId="51" applyNumberFormat="1" applyFont="1" applyFill="1" applyBorder="1" applyAlignment="1">
      <alignment horizontal="center" vertical="center" shrinkToFit="1"/>
    </xf>
    <xf numFmtId="14" fontId="1" fillId="0" borderId="2" xfId="51" applyNumberFormat="1" applyFont="1" applyFill="1" applyBorder="1" applyAlignment="1">
      <alignment horizontal="center" vertical="center" wrapText="1"/>
    </xf>
    <xf numFmtId="177" fontId="1" fillId="0" borderId="2" xfId="51" applyNumberFormat="1" applyFont="1" applyFill="1" applyBorder="1" applyAlignment="1">
      <alignment horizontal="center" vertical="center" shrinkToFit="1"/>
    </xf>
    <xf numFmtId="177" fontId="1" fillId="4" borderId="2" xfId="51" applyNumberFormat="1" applyFont="1" applyFill="1" applyBorder="1" applyAlignment="1">
      <alignment horizontal="right" vertical="center" shrinkToFit="1"/>
    </xf>
    <xf numFmtId="0" fontId="3" fillId="0" borderId="5" xfId="51" applyFont="1" applyFill="1" applyBorder="1" applyAlignment="1">
      <alignment horizontal="center" vertical="center" wrapText="1"/>
    </xf>
    <xf numFmtId="176" fontId="3" fillId="0" borderId="2" xfId="51" applyNumberFormat="1" applyFont="1" applyFill="1" applyBorder="1" applyAlignment="1">
      <alignment horizontal="center" vertical="center" shrinkToFit="1"/>
    </xf>
    <xf numFmtId="14" fontId="3" fillId="0" borderId="2" xfId="51" applyNumberFormat="1" applyFont="1" applyFill="1" applyBorder="1" applyAlignment="1">
      <alignment horizontal="center" vertical="center" wrapText="1"/>
    </xf>
    <xf numFmtId="177" fontId="3" fillId="0" borderId="2" xfId="51" applyNumberFormat="1" applyFont="1" applyFill="1" applyBorder="1" applyAlignment="1">
      <alignment horizontal="center" vertical="center" shrinkToFit="1"/>
    </xf>
    <xf numFmtId="179" fontId="3" fillId="0" borderId="2" xfId="51" applyNumberFormat="1" applyFont="1" applyFill="1" applyBorder="1" applyAlignment="1">
      <alignment horizontal="center" vertical="center" shrinkToFit="1"/>
    </xf>
    <xf numFmtId="180" fontId="3" fillId="0" borderId="2" xfId="19" applyNumberFormat="1" applyFont="1" applyFill="1" applyBorder="1" applyAlignment="1">
      <alignment horizontal="center" vertical="center" wrapText="1"/>
    </xf>
    <xf numFmtId="177" fontId="3" fillId="4" borderId="2" xfId="51" applyNumberFormat="1" applyFont="1" applyFill="1" applyBorder="1" applyAlignment="1">
      <alignment horizontal="right" vertical="center" shrinkToFit="1"/>
    </xf>
    <xf numFmtId="177" fontId="1" fillId="4" borderId="6" xfId="51" applyNumberFormat="1" applyFont="1" applyFill="1" applyBorder="1" applyAlignment="1">
      <alignment horizontal="center" vertical="center" shrinkToFit="1"/>
    </xf>
    <xf numFmtId="177" fontId="1" fillId="4" borderId="7" xfId="51" applyNumberFormat="1" applyFont="1" applyFill="1" applyBorder="1" applyAlignment="1">
      <alignment horizontal="right" vertical="center" shrinkToFit="1"/>
    </xf>
    <xf numFmtId="0" fontId="1" fillId="2" borderId="2" xfId="51" applyFont="1" applyFill="1" applyBorder="1" applyAlignment="1">
      <alignment horizontal="center" vertical="center" wrapText="1"/>
    </xf>
    <xf numFmtId="176" fontId="1" fillId="2" borderId="2" xfId="51" applyNumberFormat="1" applyFont="1" applyFill="1" applyBorder="1" applyAlignment="1">
      <alignment vertical="center" shrinkToFit="1"/>
    </xf>
    <xf numFmtId="181" fontId="1" fillId="2" borderId="2" xfId="51" applyNumberFormat="1" applyFont="1" applyFill="1" applyBorder="1" applyAlignment="1">
      <alignment horizontal="center" vertical="center" wrapText="1"/>
    </xf>
    <xf numFmtId="177" fontId="1" fillId="2" borderId="2" xfId="51" applyNumberFormat="1" applyFont="1" applyFill="1" applyBorder="1" applyAlignment="1">
      <alignment vertical="center" shrinkToFit="1"/>
    </xf>
    <xf numFmtId="9" fontId="1" fillId="0" borderId="2" xfId="19" applyFont="1" applyFill="1" applyBorder="1" applyAlignment="1">
      <alignment horizontal="center" vertical="center" wrapText="1"/>
    </xf>
    <xf numFmtId="177" fontId="1" fillId="3" borderId="2" xfId="51" applyNumberFormat="1" applyFont="1" applyFill="1" applyBorder="1" applyAlignment="1">
      <alignment horizontal="right" vertical="center" shrinkToFit="1"/>
    </xf>
    <xf numFmtId="0" fontId="1" fillId="3" borderId="2" xfId="51" applyFont="1" applyFill="1" applyBorder="1" applyAlignment="1">
      <alignment horizontal="center" vertical="center" shrinkToFit="1"/>
    </xf>
    <xf numFmtId="177" fontId="7" fillId="3" borderId="2" xfId="51" applyNumberFormat="1" applyFont="1" applyFill="1" applyBorder="1" applyAlignment="1">
      <alignment horizontal="center" vertical="center" shrinkToFit="1"/>
    </xf>
    <xf numFmtId="177" fontId="7" fillId="3" borderId="2" xfId="51" applyNumberFormat="1" applyFont="1" applyFill="1" applyBorder="1" applyAlignment="1">
      <alignment horizontal="right" vertical="center" shrinkToFit="1"/>
    </xf>
    <xf numFmtId="177" fontId="8" fillId="3" borderId="2" xfId="51" applyNumberFormat="1" applyFont="1" applyFill="1" applyBorder="1" applyAlignment="1">
      <alignment horizontal="center" vertical="center" shrinkToFit="1"/>
    </xf>
    <xf numFmtId="177" fontId="8" fillId="0" borderId="2" xfId="51" applyNumberFormat="1" applyFont="1" applyFill="1" applyBorder="1" applyAlignment="1">
      <alignment horizontal="center" vertical="center" shrinkToFit="1"/>
    </xf>
    <xf numFmtId="0" fontId="4" fillId="0" borderId="6" xfId="51" applyFont="1" applyFill="1" applyBorder="1" applyAlignment="1">
      <alignment horizontal="center" vertical="center" wrapText="1"/>
    </xf>
    <xf numFmtId="0" fontId="4" fillId="0" borderId="8" xfId="51" applyFont="1" applyFill="1" applyBorder="1" applyAlignment="1">
      <alignment horizontal="center" vertical="center" wrapText="1"/>
    </xf>
    <xf numFmtId="0" fontId="4" fillId="0" borderId="7" xfId="5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top" wrapText="1"/>
    </xf>
    <xf numFmtId="0" fontId="5" fillId="0" borderId="0" xfId="51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/>
    </xf>
    <xf numFmtId="182" fontId="4" fillId="0" borderId="2" xfId="8" applyNumberFormat="1" applyFont="1" applyFill="1" applyBorder="1" applyAlignment="1">
      <alignment horizontal="center" vertical="center"/>
    </xf>
    <xf numFmtId="177" fontId="4" fillId="0" borderId="2" xfId="51" applyNumberFormat="1" applyFont="1" applyFill="1" applyBorder="1" applyAlignment="1">
      <alignment horizontal="center" vertical="center" shrinkToFit="1"/>
    </xf>
    <xf numFmtId="177" fontId="4" fillId="0" borderId="0" xfId="51" applyNumberFormat="1" applyFont="1" applyFill="1" applyBorder="1" applyAlignment="1">
      <alignment horizontal="center" vertical="center" shrinkToFit="1"/>
    </xf>
    <xf numFmtId="0" fontId="1" fillId="0" borderId="6" xfId="51" applyFont="1" applyFill="1" applyBorder="1" applyAlignment="1">
      <alignment horizontal="left" vertical="center" wrapText="1"/>
    </xf>
    <xf numFmtId="0" fontId="1" fillId="0" borderId="8" xfId="51" applyFont="1" applyFill="1" applyBorder="1" applyAlignment="1">
      <alignment horizontal="left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9" fillId="0" borderId="2" xfId="51" applyFont="1" applyFill="1" applyBorder="1" applyAlignment="1">
      <alignment horizontal="center" vertical="center" wrapText="1"/>
    </xf>
    <xf numFmtId="0" fontId="9" fillId="0" borderId="0" xfId="51" applyFont="1" applyFill="1" applyBorder="1" applyAlignment="1">
      <alignment horizontal="center" vertical="center" wrapText="1"/>
    </xf>
    <xf numFmtId="0" fontId="1" fillId="0" borderId="4" xfId="51" applyFont="1" applyFill="1" applyBorder="1" applyAlignment="1">
      <alignment horizontal="left" vertical="center" wrapText="1"/>
    </xf>
    <xf numFmtId="0" fontId="1" fillId="0" borderId="1" xfId="51" applyFont="1" applyFill="1" applyBorder="1" applyAlignment="1">
      <alignment horizontal="left" vertical="center" wrapText="1"/>
    </xf>
    <xf numFmtId="177" fontId="9" fillId="0" borderId="2" xfId="51" applyNumberFormat="1" applyFont="1" applyFill="1" applyBorder="1" applyAlignment="1">
      <alignment horizontal="center" vertical="center" wrapText="1"/>
    </xf>
    <xf numFmtId="177" fontId="9" fillId="0" borderId="0" xfId="51" applyNumberFormat="1" applyFont="1" applyFill="1" applyBorder="1" applyAlignment="1">
      <alignment horizontal="center" vertical="center" wrapText="1"/>
    </xf>
    <xf numFmtId="177" fontId="4" fillId="0" borderId="0" xfId="51" applyNumberFormat="1" applyFont="1" applyFill="1" applyBorder="1" applyAlignment="1">
      <alignment horizontal="center" vertical="center" wrapText="1"/>
    </xf>
    <xf numFmtId="177" fontId="1" fillId="0" borderId="2" xfId="51" applyNumberFormat="1" applyFont="1" applyFill="1" applyBorder="1" applyAlignment="1">
      <alignment horizontal="right" vertical="center"/>
    </xf>
    <xf numFmtId="177" fontId="1" fillId="0" borderId="2" xfId="51" applyNumberFormat="1" applyFont="1" applyFill="1" applyBorder="1" applyAlignment="1">
      <alignment horizontal="center" vertical="center" wrapText="1"/>
    </xf>
    <xf numFmtId="0" fontId="2" fillId="0" borderId="0" xfId="51" applyFont="1" applyFill="1" applyBorder="1" applyAlignment="1">
      <alignment horizontal="center" vertical="center" wrapText="1"/>
    </xf>
    <xf numFmtId="183" fontId="1" fillId="4" borderId="6" xfId="51" applyNumberFormat="1" applyFont="1" applyFill="1" applyBorder="1" applyAlignment="1">
      <alignment horizontal="center" vertical="center" wrapText="1"/>
    </xf>
    <xf numFmtId="183" fontId="1" fillId="4" borderId="8" xfId="51" applyNumberFormat="1" applyFont="1" applyFill="1" applyBorder="1" applyAlignment="1">
      <alignment horizontal="center" vertical="center"/>
    </xf>
    <xf numFmtId="183" fontId="1" fillId="4" borderId="7" xfId="51" applyNumberFormat="1" applyFont="1" applyFill="1" applyBorder="1" applyAlignment="1">
      <alignment horizontal="center" vertical="center"/>
    </xf>
    <xf numFmtId="0" fontId="3" fillId="0" borderId="0" xfId="51" applyFont="1" applyFill="1" applyBorder="1" applyAlignment="1">
      <alignment horizontal="center" vertical="center" wrapText="1"/>
    </xf>
    <xf numFmtId="183" fontId="3" fillId="4" borderId="2" xfId="51" applyNumberFormat="1" applyFont="1" applyFill="1" applyBorder="1" applyAlignment="1">
      <alignment vertical="center"/>
    </xf>
    <xf numFmtId="177" fontId="3" fillId="0" borderId="2" xfId="51" applyNumberFormat="1" applyFont="1" applyFill="1" applyBorder="1" applyAlignment="1">
      <alignment horizontal="center" vertical="center" wrapText="1"/>
    </xf>
    <xf numFmtId="177" fontId="10" fillId="0" borderId="2" xfId="51" applyNumberFormat="1" applyFont="1" applyFill="1" applyBorder="1" applyAlignment="1">
      <alignment horizontal="center" vertical="center" shrinkToFit="1"/>
    </xf>
    <xf numFmtId="177" fontId="10" fillId="0" borderId="2" xfId="51" applyNumberFormat="1" applyFont="1" applyFill="1" applyBorder="1" applyAlignment="1">
      <alignment horizontal="center" vertical="center" wrapText="1"/>
    </xf>
    <xf numFmtId="177" fontId="3" fillId="3" borderId="2" xfId="51" applyNumberFormat="1" applyFont="1" applyFill="1" applyBorder="1" applyAlignment="1">
      <alignment horizontal="center" vertical="center" shrinkToFit="1"/>
    </xf>
    <xf numFmtId="183" fontId="1" fillId="4" borderId="2" xfId="51" applyNumberFormat="1" applyFont="1" applyFill="1" applyBorder="1" applyAlignment="1">
      <alignment vertical="center"/>
    </xf>
    <xf numFmtId="177" fontId="2" fillId="3" borderId="2" xfId="51" applyNumberFormat="1" applyFont="1" applyFill="1" applyBorder="1" applyAlignment="1">
      <alignment horizontal="center" vertical="center" shrinkToFit="1"/>
    </xf>
    <xf numFmtId="177" fontId="3" fillId="0" borderId="2" xfId="51" applyNumberFormat="1" applyFont="1" applyFill="1" applyBorder="1" applyAlignment="1">
      <alignment horizontal="left" vertical="center" wrapText="1"/>
    </xf>
    <xf numFmtId="177" fontId="1" fillId="0" borderId="2" xfId="51" applyNumberFormat="1" applyFont="1" applyFill="1" applyBorder="1" applyAlignment="1">
      <alignment horizontal="right" vertical="center" shrinkToFit="1"/>
    </xf>
    <xf numFmtId="177" fontId="3" fillId="3" borderId="2" xfId="51" applyNumberFormat="1" applyFont="1" applyFill="1" applyBorder="1" applyAlignment="1">
      <alignment horizontal="right" vertical="center" shrinkToFit="1"/>
    </xf>
    <xf numFmtId="177" fontId="11" fillId="3" borderId="2" xfId="51" applyNumberFormat="1" applyFont="1" applyFill="1" applyBorder="1" applyAlignment="1">
      <alignment horizontal="center" vertical="center" shrinkToFit="1"/>
    </xf>
    <xf numFmtId="0" fontId="4" fillId="3" borderId="2" xfId="51" applyFont="1" applyFill="1" applyBorder="1" applyAlignment="1">
      <alignment horizontal="center" vertical="center" shrinkToFit="1"/>
    </xf>
    <xf numFmtId="0" fontId="10" fillId="0" borderId="0" xfId="5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12" fillId="0" borderId="0" xfId="0" applyFont="1" applyFill="1">
      <alignment vertical="center"/>
    </xf>
    <xf numFmtId="0" fontId="3" fillId="0" borderId="0" xfId="51" applyFont="1" applyFill="1" applyAlignment="1">
      <alignment horizontal="center" vertical="center" wrapText="1"/>
    </xf>
    <xf numFmtId="177" fontId="3" fillId="4" borderId="6" xfId="51" applyNumberFormat="1" applyFont="1" applyFill="1" applyBorder="1" applyAlignment="1">
      <alignment horizontal="center" vertical="center" shrinkToFit="1"/>
    </xf>
    <xf numFmtId="177" fontId="3" fillId="4" borderId="7" xfId="51" applyNumberFormat="1" applyFont="1" applyFill="1" applyBorder="1" applyAlignment="1">
      <alignment horizontal="right" vertical="center" shrinkToFit="1"/>
    </xf>
    <xf numFmtId="0" fontId="3" fillId="0" borderId="2" xfId="51" applyFont="1" applyFill="1" applyBorder="1" applyAlignment="1">
      <alignment horizontal="center" vertical="center" wrapText="1"/>
    </xf>
    <xf numFmtId="177" fontId="3" fillId="0" borderId="2" xfId="51" applyNumberFormat="1" applyFont="1" applyFill="1" applyBorder="1" applyAlignment="1">
      <alignment horizontal="right" vertical="center" shrinkToFit="1"/>
    </xf>
    <xf numFmtId="179" fontId="3" fillId="0" borderId="2" xfId="51" applyNumberFormat="1" applyFont="1" applyFill="1" applyBorder="1" applyAlignment="1">
      <alignment horizontal="right" vertical="center" shrinkToFit="1"/>
    </xf>
    <xf numFmtId="180" fontId="3" fillId="0" borderId="2" xfId="19" applyNumberFormat="1" applyFont="1" applyFill="1" applyBorder="1" applyAlignment="1">
      <alignment horizontal="right" vertical="center" wrapText="1"/>
    </xf>
    <xf numFmtId="176" fontId="3" fillId="2" borderId="2" xfId="51" applyNumberFormat="1" applyFont="1" applyFill="1" applyBorder="1" applyAlignment="1">
      <alignment horizontal="center" vertical="center" shrinkToFit="1"/>
    </xf>
    <xf numFmtId="14" fontId="3" fillId="2" borderId="2" xfId="51" applyNumberFormat="1" applyFont="1" applyFill="1" applyBorder="1" applyAlignment="1">
      <alignment horizontal="center" vertical="center" wrapText="1"/>
    </xf>
    <xf numFmtId="177" fontId="3" fillId="2" borderId="2" xfId="51" applyNumberFormat="1" applyFont="1" applyFill="1" applyBorder="1" applyAlignment="1">
      <alignment horizontal="center" vertical="center" shrinkToFit="1"/>
    </xf>
    <xf numFmtId="49" fontId="3" fillId="0" borderId="2" xfId="51" applyNumberFormat="1" applyFont="1" applyFill="1" applyBorder="1" applyAlignment="1">
      <alignment horizontal="left" vertical="center" wrapText="1"/>
    </xf>
    <xf numFmtId="177" fontId="10" fillId="0" borderId="2" xfId="51" applyNumberFormat="1" applyFont="1" applyFill="1" applyBorder="1" applyAlignment="1">
      <alignment horizontal="right" vertical="center" shrinkToFit="1"/>
    </xf>
    <xf numFmtId="177" fontId="10" fillId="0" borderId="2" xfId="51" applyNumberFormat="1" applyFont="1" applyFill="1" applyBorder="1" applyAlignment="1">
      <alignment horizontal="right" vertical="center" wrapText="1"/>
    </xf>
    <xf numFmtId="177" fontId="3" fillId="0" borderId="2" xfId="51" applyNumberFormat="1" applyFont="1" applyFill="1" applyBorder="1" applyAlignment="1">
      <alignment horizontal="right" vertical="center"/>
    </xf>
    <xf numFmtId="183" fontId="3" fillId="4" borderId="6" xfId="51" applyNumberFormat="1" applyFont="1" applyFill="1" applyBorder="1" applyAlignment="1">
      <alignment horizontal="center" vertical="center" wrapText="1"/>
    </xf>
    <xf numFmtId="183" fontId="3" fillId="4" borderId="8" xfId="51" applyNumberFormat="1" applyFont="1" applyFill="1" applyBorder="1" applyAlignment="1">
      <alignment horizontal="center" vertical="center"/>
    </xf>
    <xf numFmtId="183" fontId="3" fillId="4" borderId="7" xfId="51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4" Type="http://schemas.openxmlformats.org/officeDocument/2006/relationships/image" Target="../media/image8.png"/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144780</xdr:colOff>
      <xdr:row>1</xdr:row>
      <xdr:rowOff>99060</xdr:rowOff>
    </xdr:from>
    <xdr:to>
      <xdr:col>29</xdr:col>
      <xdr:colOff>3810</xdr:colOff>
      <xdr:row>16</xdr:row>
      <xdr:rowOff>93980</xdr:rowOff>
    </xdr:to>
    <xdr:pic>
      <xdr:nvPicPr>
        <xdr:cNvPr id="5" name="图片 4" descr="]R37DBR7C)N(90YNOTLI`O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7915" y="415925"/>
          <a:ext cx="7677150" cy="4522470"/>
        </a:xfrm>
        <a:prstGeom prst="rect">
          <a:avLst/>
        </a:prstGeom>
      </xdr:spPr>
    </xdr:pic>
    <xdr:clientData/>
  </xdr:twoCellAnchor>
  <xdr:twoCellAnchor editAs="oneCell">
    <xdr:from>
      <xdr:col>4</xdr:col>
      <xdr:colOff>358775</xdr:colOff>
      <xdr:row>8</xdr:row>
      <xdr:rowOff>106680</xdr:rowOff>
    </xdr:from>
    <xdr:to>
      <xdr:col>7</xdr:col>
      <xdr:colOff>541020</xdr:colOff>
      <xdr:row>9</xdr:row>
      <xdr:rowOff>106680</xdr:rowOff>
    </xdr:to>
    <xdr:pic>
      <xdr:nvPicPr>
        <xdr:cNvPr id="6" name="图片 5" descr="4[N}OQW_UJ{XU55ELVCF(FX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16785" y="2898775"/>
          <a:ext cx="1840865" cy="2667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33</xdr:row>
      <xdr:rowOff>7620</xdr:rowOff>
    </xdr:from>
    <xdr:to>
      <xdr:col>14</xdr:col>
      <xdr:colOff>318135</xdr:colOff>
      <xdr:row>72</xdr:row>
      <xdr:rowOff>3810</xdr:rowOff>
    </xdr:to>
    <xdr:pic>
      <xdr:nvPicPr>
        <xdr:cNvPr id="2" name="图片 1" descr="}4@${A`$L9C5Q6JC4%5]QO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" y="10871835"/>
          <a:ext cx="8118475" cy="55968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454025</xdr:colOff>
      <xdr:row>7</xdr:row>
      <xdr:rowOff>20955</xdr:rowOff>
    </xdr:from>
    <xdr:to>
      <xdr:col>8</xdr:col>
      <xdr:colOff>0</xdr:colOff>
      <xdr:row>8</xdr:row>
      <xdr:rowOff>20955</xdr:rowOff>
    </xdr:to>
    <xdr:pic>
      <xdr:nvPicPr>
        <xdr:cNvPr id="3" name="图片 2" descr="4[N}OQW_UJ{XU55ELVCF(F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2035" y="2546350"/>
          <a:ext cx="1881505" cy="266700"/>
        </a:xfrm>
        <a:prstGeom prst="rect">
          <a:avLst/>
        </a:prstGeom>
      </xdr:spPr>
    </xdr:pic>
    <xdr:clientData/>
  </xdr:twoCellAnchor>
  <xdr:twoCellAnchor editAs="oneCell">
    <xdr:from>
      <xdr:col>15</xdr:col>
      <xdr:colOff>409575</xdr:colOff>
      <xdr:row>0</xdr:row>
      <xdr:rowOff>295275</xdr:rowOff>
    </xdr:from>
    <xdr:to>
      <xdr:col>29</xdr:col>
      <xdr:colOff>419100</xdr:colOff>
      <xdr:row>18</xdr:row>
      <xdr:rowOff>160020</xdr:rowOff>
    </xdr:to>
    <xdr:pic>
      <xdr:nvPicPr>
        <xdr:cNvPr id="5" name="图片 4" descr="CFYMDCYI(96JQ}G~9)1V~M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982710" y="295275"/>
          <a:ext cx="7827645" cy="5208270"/>
        </a:xfrm>
        <a:prstGeom prst="rect">
          <a:avLst/>
        </a:prstGeom>
      </xdr:spPr>
    </xdr:pic>
    <xdr:clientData/>
  </xdr:twoCellAnchor>
  <xdr:twoCellAnchor editAs="oneCell">
    <xdr:from>
      <xdr:col>1</xdr:col>
      <xdr:colOff>476885</xdr:colOff>
      <xdr:row>36</xdr:row>
      <xdr:rowOff>76200</xdr:rowOff>
    </xdr:from>
    <xdr:to>
      <xdr:col>14</xdr:col>
      <xdr:colOff>38735</xdr:colOff>
      <xdr:row>73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00735" y="11582400"/>
          <a:ext cx="7038975" cy="5295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454025</xdr:colOff>
      <xdr:row>7</xdr:row>
      <xdr:rowOff>20955</xdr:rowOff>
    </xdr:from>
    <xdr:to>
      <xdr:col>8</xdr:col>
      <xdr:colOff>0</xdr:colOff>
      <xdr:row>8</xdr:row>
      <xdr:rowOff>20955</xdr:rowOff>
    </xdr:to>
    <xdr:pic>
      <xdr:nvPicPr>
        <xdr:cNvPr id="2" name="图片 1" descr="4[N}OQW_UJ{XU55ELVCF(F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2035" y="2546350"/>
          <a:ext cx="1881505" cy="266700"/>
        </a:xfrm>
        <a:prstGeom prst="rect">
          <a:avLst/>
        </a:prstGeom>
      </xdr:spPr>
    </xdr:pic>
    <xdr:clientData/>
  </xdr:twoCellAnchor>
  <xdr:twoCellAnchor editAs="oneCell">
    <xdr:from>
      <xdr:col>15</xdr:col>
      <xdr:colOff>542925</xdr:colOff>
      <xdr:row>1</xdr:row>
      <xdr:rowOff>133350</xdr:rowOff>
    </xdr:from>
    <xdr:to>
      <xdr:col>30</xdr:col>
      <xdr:colOff>8890</xdr:colOff>
      <xdr:row>27</xdr:row>
      <xdr:rowOff>293370</xdr:rowOff>
    </xdr:to>
    <xdr:pic>
      <xdr:nvPicPr>
        <xdr:cNvPr id="3" name="图片 2" descr="CFYMDCYI(96JQ}G~9)1V~M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16060" y="450215"/>
          <a:ext cx="7827645" cy="5208270"/>
        </a:xfrm>
        <a:prstGeom prst="rect">
          <a:avLst/>
        </a:prstGeom>
      </xdr:spPr>
    </xdr:pic>
    <xdr:clientData/>
  </xdr:twoCellAnchor>
  <xdr:twoCellAnchor editAs="oneCell">
    <xdr:from>
      <xdr:col>7</xdr:col>
      <xdr:colOff>114935</xdr:colOff>
      <xdr:row>13</xdr:row>
      <xdr:rowOff>3810</xdr:rowOff>
    </xdr:from>
    <xdr:to>
      <xdr:col>10</xdr:col>
      <xdr:colOff>295275</xdr:colOff>
      <xdr:row>15</xdr:row>
      <xdr:rowOff>13970</xdr:rowOff>
    </xdr:to>
    <xdr:pic>
      <xdr:nvPicPr>
        <xdr:cNvPr id="5" name="图片 4" descr="CCMNDH01CXNVU9Q(2ZD`F`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31565" y="4222115"/>
          <a:ext cx="2200910" cy="520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454025</xdr:colOff>
      <xdr:row>7</xdr:row>
      <xdr:rowOff>20955</xdr:rowOff>
    </xdr:from>
    <xdr:to>
      <xdr:col>8</xdr:col>
      <xdr:colOff>0</xdr:colOff>
      <xdr:row>8</xdr:row>
      <xdr:rowOff>20955</xdr:rowOff>
    </xdr:to>
    <xdr:pic>
      <xdr:nvPicPr>
        <xdr:cNvPr id="2" name="图片 1" descr="4[N}OQW_UJ{XU55ELVCF(F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2035" y="2546350"/>
          <a:ext cx="1881505" cy="266700"/>
        </a:xfrm>
        <a:prstGeom prst="rect">
          <a:avLst/>
        </a:prstGeom>
      </xdr:spPr>
    </xdr:pic>
    <xdr:clientData/>
  </xdr:twoCellAnchor>
  <xdr:twoCellAnchor editAs="oneCell">
    <xdr:from>
      <xdr:col>7</xdr:col>
      <xdr:colOff>229235</xdr:colOff>
      <xdr:row>12</xdr:row>
      <xdr:rowOff>249555</xdr:rowOff>
    </xdr:from>
    <xdr:to>
      <xdr:col>10</xdr:col>
      <xdr:colOff>409575</xdr:colOff>
      <xdr:row>15</xdr:row>
      <xdr:rowOff>4445</xdr:rowOff>
    </xdr:to>
    <xdr:pic>
      <xdr:nvPicPr>
        <xdr:cNvPr id="4" name="图片 3" descr="CCMNDH01CXNVU9Q(2ZD`F`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45865" y="4212590"/>
          <a:ext cx="2200910" cy="520700"/>
        </a:xfrm>
        <a:prstGeom prst="rect">
          <a:avLst/>
        </a:prstGeom>
      </xdr:spPr>
    </xdr:pic>
    <xdr:clientData/>
  </xdr:twoCellAnchor>
  <xdr:twoCellAnchor editAs="oneCell">
    <xdr:from>
      <xdr:col>15</xdr:col>
      <xdr:colOff>647700</xdr:colOff>
      <xdr:row>0</xdr:row>
      <xdr:rowOff>47625</xdr:rowOff>
    </xdr:from>
    <xdr:to>
      <xdr:col>30</xdr:col>
      <xdr:colOff>174625</xdr:colOff>
      <xdr:row>15</xdr:row>
      <xdr:rowOff>210820</xdr:rowOff>
    </xdr:to>
    <xdr:pic>
      <xdr:nvPicPr>
        <xdr:cNvPr id="5" name="图片 4" descr="XR0XV{{4MO99}B@R644M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772650" y="47625"/>
          <a:ext cx="7888605" cy="4892040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18</xdr:row>
      <xdr:rowOff>38100</xdr:rowOff>
    </xdr:from>
    <xdr:to>
      <xdr:col>11</xdr:col>
      <xdr:colOff>57150</xdr:colOff>
      <xdr:row>20</xdr:row>
      <xdr:rowOff>38100</xdr:rowOff>
    </xdr:to>
    <xdr:pic>
      <xdr:nvPicPr>
        <xdr:cNvPr id="3" name="图片 2" descr="4VOS`K(9_C2IS)4M658AM~S"/>
        <xdr:cNvPicPr>
          <a:picLocks noChangeAspect="1"/>
        </xdr:cNvPicPr>
      </xdr:nvPicPr>
      <xdr:blipFill>
        <a:blip r:embed="rId4"/>
        <a:srcRect r="293" b="17460"/>
        <a:stretch>
          <a:fillRect/>
        </a:stretch>
      </xdr:blipFill>
      <xdr:spPr>
        <a:xfrm>
          <a:off x="1191260" y="5657215"/>
          <a:ext cx="4965700" cy="510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41"/>
  <sheetViews>
    <sheetView view="pageBreakPreview" zoomScaleNormal="100" workbookViewId="0">
      <selection activeCell="S19" sqref="S19"/>
    </sheetView>
  </sheetViews>
  <sheetFormatPr defaultColWidth="9" defaultRowHeight="11.25"/>
  <cols>
    <col min="1" max="1" width="4.25" style="1" customWidth="1"/>
    <col min="2" max="2" width="6.75" style="5" customWidth="1"/>
    <col min="3" max="3" width="2.88333333333333" style="1" customWidth="1"/>
    <col min="4" max="4" width="10.5" style="6" customWidth="1"/>
    <col min="5" max="5" width="6.88333333333333" style="5" customWidth="1"/>
    <col min="6" max="6" width="10.6333333333333" style="6" customWidth="1"/>
    <col min="7" max="7" width="4.25" style="1" customWidth="1"/>
    <col min="8" max="8" width="8.88333333333333" style="6" customWidth="1"/>
    <col min="9" max="9" width="9.38333333333333" style="1" customWidth="1"/>
    <col min="10" max="10" width="8.25" style="6" customWidth="1"/>
    <col min="11" max="11" width="7.38333333333333" style="1" customWidth="1"/>
    <col min="12" max="12" width="7.88333333333333" style="7" customWidth="1"/>
    <col min="13" max="13" width="6.55833333333333" style="7" customWidth="1"/>
    <col min="14" max="14" width="7.88333333333333" style="1" customWidth="1"/>
    <col min="15" max="15" width="10.1333333333333" style="6" customWidth="1"/>
    <col min="16" max="16" width="9.38333333333333" style="6" customWidth="1"/>
    <col min="17" max="18" width="4.38333333333333" style="4" customWidth="1"/>
    <col min="19" max="19" width="13.25" style="4" customWidth="1"/>
    <col min="20" max="20" width="5.88333333333333" style="4" customWidth="1"/>
    <col min="21" max="21" width="10.6333333333333" style="4" customWidth="1"/>
    <col min="22" max="22" width="5.75" style="4" customWidth="1"/>
    <col min="23" max="23" width="5.63333333333333" style="4" customWidth="1"/>
    <col min="24" max="24" width="5.13333333333333" style="4" customWidth="1"/>
    <col min="25" max="25" width="5.88333333333333" style="4" customWidth="1"/>
    <col min="26" max="27" width="10.6333333333333" style="4" customWidth="1"/>
    <col min="28" max="28" width="5.63333333333333" style="4" customWidth="1"/>
    <col min="29" max="29" width="5.38333333333333" style="4" customWidth="1"/>
    <col min="30" max="30" width="7.13333333333333" style="4" customWidth="1"/>
    <col min="31" max="16384" width="9" style="1"/>
  </cols>
  <sheetData>
    <row r="1" s="1" customFormat="1" ht="24.95" customHeight="1" spans="1:6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52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</row>
    <row r="2" s="1" customFormat="1" ht="33" customHeight="1" spans="1:62">
      <c r="A2" s="9" t="s">
        <v>1</v>
      </c>
      <c r="B2" s="9"/>
      <c r="C2" s="10" t="s">
        <v>2</v>
      </c>
      <c r="D2" s="10"/>
      <c r="E2" s="10"/>
      <c r="F2" s="10"/>
      <c r="G2" s="10"/>
      <c r="H2" s="10"/>
      <c r="I2" s="10"/>
      <c r="J2" s="10"/>
      <c r="K2" s="10"/>
      <c r="L2" s="53" t="s">
        <v>3</v>
      </c>
      <c r="M2" s="54">
        <v>9122</v>
      </c>
      <c r="N2" s="55" t="s">
        <v>4</v>
      </c>
      <c r="O2" s="55" t="s">
        <v>5</v>
      </c>
      <c r="P2" s="56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</row>
    <row r="3" s="1" customFormat="1" ht="34" customHeight="1" spans="1:62">
      <c r="A3" s="9" t="s">
        <v>6</v>
      </c>
      <c r="B3" s="9"/>
      <c r="C3" s="11">
        <v>9801666.86</v>
      </c>
      <c r="D3" s="11"/>
      <c r="E3" s="11" t="s">
        <v>7</v>
      </c>
      <c r="F3" s="12" t="s">
        <v>8</v>
      </c>
      <c r="G3" s="12"/>
      <c r="H3" s="13" t="s">
        <v>9</v>
      </c>
      <c r="I3" s="57" t="s">
        <v>10</v>
      </c>
      <c r="J3" s="58"/>
      <c r="K3" s="58"/>
      <c r="L3" s="58"/>
      <c r="M3" s="59" t="s">
        <v>11</v>
      </c>
      <c r="N3" s="9" t="s">
        <v>12</v>
      </c>
      <c r="O3" s="60" t="s">
        <v>13</v>
      </c>
      <c r="P3" s="61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</row>
    <row r="4" s="1" customFormat="1" ht="30" customHeight="1" spans="1:30">
      <c r="A4" s="9" t="s">
        <v>14</v>
      </c>
      <c r="B4" s="9"/>
      <c r="C4" s="11"/>
      <c r="D4" s="11"/>
      <c r="E4" s="11" t="s">
        <v>15</v>
      </c>
      <c r="F4" s="12"/>
      <c r="G4" s="12"/>
      <c r="H4" s="14"/>
      <c r="I4" s="62"/>
      <c r="J4" s="63"/>
      <c r="K4" s="63"/>
      <c r="L4" s="63"/>
      <c r="M4" s="59" t="s">
        <v>16</v>
      </c>
      <c r="N4" s="11" t="s">
        <v>17</v>
      </c>
      <c r="O4" s="64" t="s">
        <v>18</v>
      </c>
      <c r="P4" s="65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="1" customFormat="1" ht="27.95" customHeight="1" spans="1:30">
      <c r="A5" s="9" t="s">
        <v>19</v>
      </c>
      <c r="B5" s="9" t="s">
        <v>20</v>
      </c>
      <c r="C5" s="9"/>
      <c r="D5" s="9"/>
      <c r="E5" s="9" t="s">
        <v>21</v>
      </c>
      <c r="F5" s="9"/>
      <c r="G5" s="9" t="s">
        <v>22</v>
      </c>
      <c r="H5" s="9"/>
      <c r="I5" s="9" t="s">
        <v>23</v>
      </c>
      <c r="J5" s="9" t="s">
        <v>24</v>
      </c>
      <c r="K5" s="9"/>
      <c r="L5" s="9" t="s">
        <v>25</v>
      </c>
      <c r="M5" s="9"/>
      <c r="N5" s="11" t="s">
        <v>26</v>
      </c>
      <c r="O5" s="11"/>
      <c r="P5" s="66"/>
      <c r="Q5" s="4"/>
      <c r="R5" s="4"/>
      <c r="S5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="1" customFormat="1" ht="27.95" customHeight="1" spans="1:30">
      <c r="A6" s="9"/>
      <c r="B6" s="15" t="s">
        <v>27</v>
      </c>
      <c r="C6" s="9" t="s">
        <v>28</v>
      </c>
      <c r="D6" s="11" t="s">
        <v>29</v>
      </c>
      <c r="E6" s="15" t="s">
        <v>27</v>
      </c>
      <c r="F6" s="11" t="s">
        <v>29</v>
      </c>
      <c r="G6" s="9" t="s">
        <v>30</v>
      </c>
      <c r="H6" s="11" t="s">
        <v>29</v>
      </c>
      <c r="I6" s="55" t="s">
        <v>29</v>
      </c>
      <c r="J6" s="11" t="s">
        <v>29</v>
      </c>
      <c r="K6" s="9" t="s">
        <v>31</v>
      </c>
      <c r="L6" s="9" t="s">
        <v>29</v>
      </c>
      <c r="M6" s="9" t="s">
        <v>31</v>
      </c>
      <c r="N6" s="11" t="s">
        <v>32</v>
      </c>
      <c r="O6" s="11" t="s">
        <v>29</v>
      </c>
      <c r="P6" s="66"/>
      <c r="Q6" s="4"/>
      <c r="R6" s="4"/>
      <c r="S6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="2" customFormat="1" ht="21" customHeight="1" spans="1:30">
      <c r="A7" s="92" t="s">
        <v>33</v>
      </c>
      <c r="B7" s="32"/>
      <c r="C7" s="30"/>
      <c r="D7" s="93"/>
      <c r="E7" s="94"/>
      <c r="F7" s="93"/>
      <c r="G7" s="95"/>
      <c r="H7" s="83"/>
      <c r="I7" s="83"/>
      <c r="J7" s="93"/>
      <c r="K7" s="99"/>
      <c r="L7" s="100"/>
      <c r="M7" s="101"/>
      <c r="N7" s="75"/>
      <c r="O7" s="93"/>
      <c r="P7" s="87"/>
      <c r="Q7" s="69"/>
      <c r="R7" s="69"/>
      <c r="S7" s="87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</row>
    <row r="8" s="2" customFormat="1" ht="21" customHeight="1" spans="1:29">
      <c r="A8" s="92">
        <v>1</v>
      </c>
      <c r="B8" s="96">
        <v>43499</v>
      </c>
      <c r="C8" s="97" t="s">
        <v>34</v>
      </c>
      <c r="D8" s="98">
        <v>2000000</v>
      </c>
      <c r="E8" s="32">
        <v>43493</v>
      </c>
      <c r="F8" s="98">
        <v>3920666.74</v>
      </c>
      <c r="G8" s="33">
        <v>0.02</v>
      </c>
      <c r="H8" s="78">
        <f>D8*G8</f>
        <v>40000</v>
      </c>
      <c r="I8" s="78">
        <v>57028</v>
      </c>
      <c r="J8" s="31">
        <v>3500</v>
      </c>
      <c r="K8" s="102"/>
      <c r="L8" s="76">
        <v>0</v>
      </c>
      <c r="M8" s="77"/>
      <c r="N8" s="75" t="s">
        <v>35</v>
      </c>
      <c r="O8" s="78">
        <f>D8-H8-I8-J8</f>
        <v>1899472</v>
      </c>
      <c r="P8" s="69"/>
      <c r="Q8" s="69"/>
      <c r="R8" s="87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</row>
    <row r="9" s="3" customFormat="1" ht="21" customHeight="1" spans="1:29">
      <c r="A9" s="28"/>
      <c r="B9" s="29"/>
      <c r="C9" s="30"/>
      <c r="D9" s="31"/>
      <c r="E9" s="32"/>
      <c r="F9" s="31"/>
      <c r="G9" s="33"/>
      <c r="H9" s="34"/>
      <c r="I9" s="103" t="s">
        <v>36</v>
      </c>
      <c r="J9" s="104"/>
      <c r="K9" s="104"/>
      <c r="L9" s="104"/>
      <c r="M9" s="104"/>
      <c r="N9" s="105"/>
      <c r="O9" s="80"/>
      <c r="P9" s="73"/>
      <c r="Q9" s="73"/>
      <c r="R9" s="88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</row>
    <row r="10" s="3" customFormat="1" ht="20" customHeight="1" spans="1:29">
      <c r="A10" s="28"/>
      <c r="B10" s="29"/>
      <c r="C10" s="30"/>
      <c r="D10" s="31"/>
      <c r="E10" s="32"/>
      <c r="F10" s="31"/>
      <c r="G10" s="33"/>
      <c r="H10" s="34"/>
      <c r="I10" s="74"/>
      <c r="J10" s="31"/>
      <c r="K10" s="75"/>
      <c r="L10" s="76"/>
      <c r="M10" s="77"/>
      <c r="N10" s="75"/>
      <c r="O10" s="78"/>
      <c r="P10" s="73"/>
      <c r="Q10" s="73"/>
      <c r="R10" s="88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</row>
    <row r="11" s="3" customFormat="1" ht="20.1" customHeight="1" spans="1:29">
      <c r="A11" s="28"/>
      <c r="B11" s="29"/>
      <c r="C11" s="30"/>
      <c r="D11" s="31"/>
      <c r="E11" s="32"/>
      <c r="F11" s="31"/>
      <c r="G11" s="33"/>
      <c r="H11" s="34"/>
      <c r="I11" s="74"/>
      <c r="J11" s="31"/>
      <c r="K11" s="75"/>
      <c r="L11" s="76"/>
      <c r="M11" s="77"/>
      <c r="N11" s="75"/>
      <c r="O11" s="80"/>
      <c r="P11" s="73"/>
      <c r="Q11" s="73"/>
      <c r="R11" s="88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</row>
    <row r="12" s="3" customFormat="1" ht="20.1" customHeight="1" spans="1:29">
      <c r="A12" s="28"/>
      <c r="B12" s="29"/>
      <c r="C12" s="30"/>
      <c r="D12" s="31"/>
      <c r="E12" s="32"/>
      <c r="F12" s="31"/>
      <c r="G12" s="33"/>
      <c r="H12" s="34"/>
      <c r="I12" s="74"/>
      <c r="J12" s="31"/>
      <c r="K12" s="75"/>
      <c r="L12" s="76"/>
      <c r="M12" s="77"/>
      <c r="N12" s="75"/>
      <c r="O12" s="80"/>
      <c r="P12" s="73"/>
      <c r="Q12" s="73"/>
      <c r="R12" s="88"/>
      <c r="S12" s="89"/>
      <c r="T12" s="73"/>
      <c r="U12" s="73"/>
      <c r="V12" s="73"/>
      <c r="W12" s="73"/>
      <c r="X12" s="73"/>
      <c r="Y12" s="73"/>
      <c r="Z12" s="73"/>
      <c r="AA12" s="73"/>
      <c r="AB12" s="73"/>
      <c r="AC12" s="73"/>
    </row>
    <row r="13" s="3" customFormat="1" ht="20.1" customHeight="1" spans="1:29">
      <c r="A13" s="28"/>
      <c r="B13" s="29"/>
      <c r="C13" s="30"/>
      <c r="D13" s="31"/>
      <c r="E13" s="32"/>
      <c r="F13" s="31"/>
      <c r="G13" s="33"/>
      <c r="H13" s="34"/>
      <c r="I13" s="74"/>
      <c r="J13" s="31"/>
      <c r="K13" s="75"/>
      <c r="L13" s="76"/>
      <c r="M13" s="77"/>
      <c r="N13" s="75"/>
      <c r="O13" s="80"/>
      <c r="P13" s="73"/>
      <c r="Q13" s="73"/>
      <c r="R13" s="88"/>
      <c r="S13" s="89"/>
      <c r="T13" s="73"/>
      <c r="U13" s="73"/>
      <c r="V13" s="73"/>
      <c r="W13" s="73"/>
      <c r="X13" s="73"/>
      <c r="Y13" s="73"/>
      <c r="Z13" s="73"/>
      <c r="AA13" s="73"/>
      <c r="AB13" s="73"/>
      <c r="AC13" s="73"/>
    </row>
    <row r="14" s="3" customFormat="1" ht="20.1" customHeight="1" spans="1:29">
      <c r="A14" s="28"/>
      <c r="B14" s="29"/>
      <c r="C14" s="30"/>
      <c r="D14" s="31"/>
      <c r="E14" s="32"/>
      <c r="F14" s="31"/>
      <c r="G14" s="33"/>
      <c r="H14" s="34"/>
      <c r="I14" s="74"/>
      <c r="J14" s="31"/>
      <c r="K14" s="75"/>
      <c r="L14" s="76"/>
      <c r="M14" s="77"/>
      <c r="N14" s="75"/>
      <c r="O14" s="80"/>
      <c r="P14" s="73"/>
      <c r="Q14" s="73"/>
      <c r="R14" s="88"/>
      <c r="S14" s="89"/>
      <c r="T14" s="73"/>
      <c r="U14" s="73"/>
      <c r="V14" s="73"/>
      <c r="W14" s="73"/>
      <c r="X14" s="73"/>
      <c r="Y14" s="73"/>
      <c r="Z14" s="73"/>
      <c r="AA14" s="73"/>
      <c r="AB14" s="73"/>
      <c r="AC14" s="73"/>
    </row>
    <row r="15" s="3" customFormat="1" ht="20.1" customHeight="1" spans="1:29">
      <c r="A15" s="28"/>
      <c r="B15" s="29"/>
      <c r="C15" s="30"/>
      <c r="D15" s="31"/>
      <c r="E15" s="32"/>
      <c r="F15" s="31"/>
      <c r="G15" s="33"/>
      <c r="H15" s="34"/>
      <c r="I15" s="74"/>
      <c r="J15" s="31"/>
      <c r="K15" s="75"/>
      <c r="L15" s="76"/>
      <c r="M15" s="77"/>
      <c r="N15" s="75"/>
      <c r="O15" s="80"/>
      <c r="P15" s="73"/>
      <c r="Q15" s="73"/>
      <c r="R15" s="88"/>
      <c r="S15" s="89"/>
      <c r="T15" s="73"/>
      <c r="U15" s="73"/>
      <c r="V15" s="73"/>
      <c r="W15" s="73"/>
      <c r="X15" s="73"/>
      <c r="Y15" s="73"/>
      <c r="Z15" s="73"/>
      <c r="AA15" s="73"/>
      <c r="AB15" s="73"/>
      <c r="AC15" s="73"/>
    </row>
    <row r="16" s="3" customFormat="1" ht="20.1" customHeight="1" spans="1:29">
      <c r="A16" s="28"/>
      <c r="B16" s="29"/>
      <c r="C16" s="30"/>
      <c r="D16" s="31"/>
      <c r="E16" s="32"/>
      <c r="F16" s="31"/>
      <c r="G16" s="33"/>
      <c r="H16" s="34"/>
      <c r="I16" s="74"/>
      <c r="J16" s="31"/>
      <c r="K16" s="75"/>
      <c r="L16" s="76"/>
      <c r="M16" s="77"/>
      <c r="N16" s="75"/>
      <c r="O16" s="80"/>
      <c r="P16" s="73"/>
      <c r="Q16" s="73"/>
      <c r="R16" s="88"/>
      <c r="S16" s="89"/>
      <c r="T16" s="73"/>
      <c r="U16" s="73"/>
      <c r="V16" s="73"/>
      <c r="W16" s="73"/>
      <c r="X16" s="73"/>
      <c r="Y16" s="73"/>
      <c r="Z16" s="73"/>
      <c r="AA16" s="73"/>
      <c r="AB16" s="73"/>
      <c r="AC16" s="73"/>
    </row>
    <row r="17" s="3" customFormat="1" ht="20.1" customHeight="1" spans="1:29">
      <c r="A17" s="28"/>
      <c r="B17" s="29"/>
      <c r="C17" s="30"/>
      <c r="D17" s="31"/>
      <c r="E17" s="32"/>
      <c r="F17" s="31"/>
      <c r="G17" s="33"/>
      <c r="H17" s="34"/>
      <c r="I17" s="74"/>
      <c r="J17" s="31"/>
      <c r="K17" s="75"/>
      <c r="L17" s="76"/>
      <c r="M17" s="77"/>
      <c r="N17" s="75"/>
      <c r="O17" s="80"/>
      <c r="P17" s="73"/>
      <c r="Q17" s="73"/>
      <c r="R17" s="88"/>
      <c r="S17" s="89"/>
      <c r="T17" s="73"/>
      <c r="U17" s="73"/>
      <c r="V17" s="73"/>
      <c r="W17" s="73"/>
      <c r="X17" s="73"/>
      <c r="Y17" s="73"/>
      <c r="Z17" s="73"/>
      <c r="AA17" s="73"/>
      <c r="AB17" s="73"/>
      <c r="AC17" s="73"/>
    </row>
    <row r="18" s="3" customFormat="1" ht="20.1" customHeight="1" spans="1:29">
      <c r="A18" s="28"/>
      <c r="B18" s="29"/>
      <c r="C18" s="30"/>
      <c r="D18" s="31"/>
      <c r="E18" s="32"/>
      <c r="F18" s="31"/>
      <c r="G18" s="33"/>
      <c r="H18" s="34"/>
      <c r="I18" s="74"/>
      <c r="J18" s="31"/>
      <c r="K18" s="75"/>
      <c r="L18" s="76"/>
      <c r="M18" s="77"/>
      <c r="N18" s="75"/>
      <c r="O18" s="80"/>
      <c r="P18" s="73"/>
      <c r="Q18" s="73"/>
      <c r="R18" s="88"/>
      <c r="S18" s="89"/>
      <c r="T18" s="73"/>
      <c r="U18" s="73"/>
      <c r="V18" s="73"/>
      <c r="W18" s="73"/>
      <c r="X18" s="73"/>
      <c r="Y18" s="73"/>
      <c r="Z18" s="73"/>
      <c r="AA18" s="73"/>
      <c r="AB18" s="73"/>
      <c r="AC18" s="73"/>
    </row>
    <row r="19" s="3" customFormat="1" ht="20.1" customHeight="1" spans="1:29">
      <c r="A19" s="28"/>
      <c r="B19" s="29"/>
      <c r="C19" s="30"/>
      <c r="D19" s="31"/>
      <c r="E19" s="32"/>
      <c r="F19" s="31"/>
      <c r="G19" s="33"/>
      <c r="H19" s="34"/>
      <c r="I19" s="74"/>
      <c r="J19" s="31"/>
      <c r="K19" s="75"/>
      <c r="L19" s="76"/>
      <c r="M19" s="77"/>
      <c r="N19" s="75"/>
      <c r="O19" s="80"/>
      <c r="P19" s="73"/>
      <c r="Q19" s="73"/>
      <c r="R19" s="88"/>
      <c r="S19" s="89"/>
      <c r="T19" s="73"/>
      <c r="U19" s="73"/>
      <c r="V19" s="73"/>
      <c r="W19" s="73"/>
      <c r="X19" s="73"/>
      <c r="Y19" s="73"/>
      <c r="Z19" s="73"/>
      <c r="AA19" s="73"/>
      <c r="AB19" s="73"/>
      <c r="AC19" s="73"/>
    </row>
    <row r="20" s="3" customFormat="1" ht="20.1" customHeight="1" spans="1:29">
      <c r="A20" s="28"/>
      <c r="B20" s="29"/>
      <c r="C20" s="30"/>
      <c r="D20" s="31"/>
      <c r="E20" s="32"/>
      <c r="F20" s="31"/>
      <c r="G20" s="33"/>
      <c r="H20" s="34"/>
      <c r="I20" s="74"/>
      <c r="J20" s="31"/>
      <c r="K20" s="75"/>
      <c r="L20" s="76"/>
      <c r="M20" s="77"/>
      <c r="N20" s="75"/>
      <c r="O20" s="80"/>
      <c r="P20" s="73"/>
      <c r="Q20" s="73"/>
      <c r="R20" s="88"/>
      <c r="S20" s="89"/>
      <c r="T20" s="73"/>
      <c r="U20" s="73"/>
      <c r="V20" s="73"/>
      <c r="W20" s="73"/>
      <c r="X20" s="73"/>
      <c r="Y20" s="73"/>
      <c r="Z20" s="73"/>
      <c r="AA20" s="73"/>
      <c r="AB20" s="73"/>
      <c r="AC20" s="73"/>
    </row>
    <row r="21" s="3" customFormat="1" ht="20.1" customHeight="1" spans="1:29">
      <c r="A21" s="28"/>
      <c r="B21" s="29"/>
      <c r="C21" s="30"/>
      <c r="D21" s="31"/>
      <c r="E21" s="32"/>
      <c r="F21" s="31"/>
      <c r="G21" s="33"/>
      <c r="H21" s="34"/>
      <c r="I21" s="74"/>
      <c r="J21" s="31"/>
      <c r="K21" s="75"/>
      <c r="L21" s="76"/>
      <c r="M21" s="77"/>
      <c r="N21" s="75"/>
      <c r="O21" s="80"/>
      <c r="P21" s="73"/>
      <c r="Q21" s="73"/>
      <c r="R21" s="88"/>
      <c r="S21" s="89"/>
      <c r="T21" s="73"/>
      <c r="U21" s="73"/>
      <c r="V21" s="73"/>
      <c r="W21" s="73"/>
      <c r="X21" s="73"/>
      <c r="Y21" s="73"/>
      <c r="Z21" s="73"/>
      <c r="AA21" s="73"/>
      <c r="AB21" s="73"/>
      <c r="AC21" s="73"/>
    </row>
    <row r="22" s="3" customFormat="1" ht="20.1" customHeight="1" spans="1:29">
      <c r="A22" s="28"/>
      <c r="B22" s="29"/>
      <c r="C22" s="30"/>
      <c r="D22" s="31"/>
      <c r="E22" s="32"/>
      <c r="F22" s="31"/>
      <c r="G22" s="33"/>
      <c r="H22" s="34"/>
      <c r="I22" s="74"/>
      <c r="J22" s="31"/>
      <c r="K22" s="75"/>
      <c r="L22" s="76"/>
      <c r="M22" s="77"/>
      <c r="N22" s="75"/>
      <c r="O22" s="80"/>
      <c r="P22" s="73"/>
      <c r="Q22" s="73"/>
      <c r="R22" s="88"/>
      <c r="S22" s="89"/>
      <c r="T22" s="73"/>
      <c r="U22" s="73"/>
      <c r="V22" s="73"/>
      <c r="W22" s="73"/>
      <c r="X22" s="73"/>
      <c r="Y22" s="73"/>
      <c r="Z22" s="73"/>
      <c r="AA22" s="73"/>
      <c r="AB22" s="73"/>
      <c r="AC22" s="73"/>
    </row>
    <row r="23" s="4" customFormat="1" ht="20.25" customHeight="1" spans="1:19">
      <c r="A23" s="37"/>
      <c r="B23" s="38"/>
      <c r="C23" s="18"/>
      <c r="D23" s="19"/>
      <c r="E23" s="39"/>
      <c r="F23" s="40"/>
      <c r="G23" s="41"/>
      <c r="H23" s="42"/>
      <c r="I23" s="42"/>
      <c r="J23" s="82"/>
      <c r="K23" s="68"/>
      <c r="L23" s="55"/>
      <c r="M23" s="11"/>
      <c r="N23" s="68"/>
      <c r="O23" s="42"/>
      <c r="P23" s="66"/>
      <c r="S23"/>
    </row>
    <row r="24" s="4" customFormat="1" ht="20.25" customHeight="1" spans="1:19">
      <c r="A24" s="37"/>
      <c r="B24" s="38"/>
      <c r="C24" s="18"/>
      <c r="D24" s="19"/>
      <c r="E24" s="39"/>
      <c r="F24" s="40"/>
      <c r="G24" s="41"/>
      <c r="H24" s="42"/>
      <c r="I24" s="42"/>
      <c r="J24" s="82"/>
      <c r="K24" s="68"/>
      <c r="L24" s="55"/>
      <c r="M24" s="11"/>
      <c r="N24" s="75"/>
      <c r="O24" s="83"/>
      <c r="P24" s="66"/>
      <c r="S24"/>
    </row>
    <row r="25" s="4" customFormat="1" ht="30" customHeight="1" spans="1:19">
      <c r="A25" s="9" t="s">
        <v>37</v>
      </c>
      <c r="B25" s="9"/>
      <c r="C25" s="43" t="s">
        <v>38</v>
      </c>
      <c r="D25" s="44">
        <f>SUM(D7:D24)</f>
        <v>2000000</v>
      </c>
      <c r="E25" s="43" t="s">
        <v>38</v>
      </c>
      <c r="F25" s="45">
        <f>SUM(F7:F24)</f>
        <v>3920666.74</v>
      </c>
      <c r="G25" s="43" t="s">
        <v>38</v>
      </c>
      <c r="H25" s="45">
        <f>SUM(H7:H24)</f>
        <v>40000</v>
      </c>
      <c r="I25" s="45">
        <f>SUM(I7:I24)</f>
        <v>57028</v>
      </c>
      <c r="J25" s="45">
        <f>SUM(J7:J24)</f>
        <v>3500</v>
      </c>
      <c r="K25" s="43" t="s">
        <v>38</v>
      </c>
      <c r="L25" s="84">
        <f>SUM(L7:L24)</f>
        <v>0</v>
      </c>
      <c r="M25" s="85" t="s">
        <v>38</v>
      </c>
      <c r="N25" s="43" t="s">
        <v>38</v>
      </c>
      <c r="O25" s="45">
        <f>SUM(O7:O24)</f>
        <v>1899472</v>
      </c>
      <c r="P25" s="66"/>
      <c r="S25"/>
    </row>
    <row r="26" s="4" customFormat="1" ht="30" customHeight="1" spans="1:16">
      <c r="A26" s="9" t="s">
        <v>33</v>
      </c>
      <c r="B26" s="9"/>
      <c r="C26" s="9" t="s">
        <v>39</v>
      </c>
      <c r="D26" s="9"/>
      <c r="E26" s="46">
        <f>E27+L26</f>
        <v>1899472</v>
      </c>
      <c r="F26" s="46"/>
      <c r="G26" s="46"/>
      <c r="H26" s="46"/>
      <c r="I26" s="9" t="s">
        <v>40</v>
      </c>
      <c r="J26" s="9"/>
      <c r="K26" s="9" t="s">
        <v>41</v>
      </c>
      <c r="L26" s="46">
        <v>0</v>
      </c>
      <c r="M26" s="46"/>
      <c r="N26" s="46"/>
      <c r="O26" s="46"/>
      <c r="P26" s="66"/>
    </row>
    <row r="27" s="4" customFormat="1" ht="30" customHeight="1" spans="1:16">
      <c r="A27" s="9"/>
      <c r="B27" s="9"/>
      <c r="C27" s="9" t="s">
        <v>42</v>
      </c>
      <c r="D27" s="9"/>
      <c r="E27" s="47">
        <f>O8</f>
        <v>1899472</v>
      </c>
      <c r="F27" s="47"/>
      <c r="G27" s="47"/>
      <c r="H27" s="47"/>
      <c r="I27" s="9"/>
      <c r="J27" s="9"/>
      <c r="K27" s="9" t="s">
        <v>43</v>
      </c>
      <c r="L27" s="85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85"/>
      <c r="N27" s="85"/>
      <c r="O27" s="85"/>
      <c r="P27" s="66"/>
    </row>
    <row r="28" s="4" customFormat="1" ht="50.1" customHeight="1" spans="1:16">
      <c r="A28" s="9" t="s">
        <v>44</v>
      </c>
      <c r="B28" s="9"/>
      <c r="C28" s="48" t="s">
        <v>45</v>
      </c>
      <c r="D28" s="49"/>
      <c r="E28" s="49"/>
      <c r="F28" s="49"/>
      <c r="G28" s="49"/>
      <c r="H28" s="50"/>
      <c r="I28" s="9" t="s">
        <v>46</v>
      </c>
      <c r="J28" s="9"/>
      <c r="K28" s="9" t="s">
        <v>47</v>
      </c>
      <c r="L28" s="9"/>
      <c r="M28" s="9"/>
      <c r="N28" s="9"/>
      <c r="O28" s="9"/>
      <c r="P28" s="66"/>
    </row>
    <row r="29" s="4" customFormat="1" ht="50.1" customHeight="1" spans="1:16">
      <c r="A29" s="9" t="s">
        <v>48</v>
      </c>
      <c r="B29" s="9"/>
      <c r="C29" s="16"/>
      <c r="D29" s="16"/>
      <c r="E29" s="16"/>
      <c r="F29" s="16"/>
      <c r="G29" s="16"/>
      <c r="H29" s="16"/>
      <c r="I29" s="9" t="s">
        <v>49</v>
      </c>
      <c r="J29" s="9"/>
      <c r="K29" s="16"/>
      <c r="L29" s="16"/>
      <c r="M29" s="16"/>
      <c r="N29" s="16"/>
      <c r="O29" s="16"/>
      <c r="P29" s="66"/>
    </row>
    <row r="30" s="4" customFormat="1" ht="50.1" customHeight="1" spans="1:16">
      <c r="A30" s="9" t="s">
        <v>50</v>
      </c>
      <c r="B30" s="9"/>
      <c r="C30" s="51"/>
      <c r="D30" s="51"/>
      <c r="E30" s="51"/>
      <c r="F30" s="51"/>
      <c r="G30" s="51"/>
      <c r="H30" s="51"/>
      <c r="I30" s="9" t="s">
        <v>51</v>
      </c>
      <c r="J30" s="9"/>
      <c r="K30" s="51"/>
      <c r="L30" s="51"/>
      <c r="M30" s="51"/>
      <c r="N30" s="51"/>
      <c r="O30" s="51"/>
      <c r="P30" s="66"/>
    </row>
    <row r="31" s="4" customFormat="1" ht="50.1" customHeight="1" spans="1:16">
      <c r="A31" s="9" t="s">
        <v>52</v>
      </c>
      <c r="B31" s="9"/>
      <c r="C31" s="51"/>
      <c r="D31" s="51"/>
      <c r="E31" s="51"/>
      <c r="F31" s="51"/>
      <c r="G31" s="51"/>
      <c r="H31" s="51"/>
      <c r="I31" s="9" t="s">
        <v>53</v>
      </c>
      <c r="J31" s="9"/>
      <c r="K31" s="51"/>
      <c r="L31" s="51"/>
      <c r="M31" s="51"/>
      <c r="N31" s="51"/>
      <c r="O31" s="51"/>
      <c r="P31" s="66"/>
    </row>
    <row r="32" s="4" customFormat="1" spans="1:16">
      <c r="A32" s="1"/>
      <c r="B32" s="5"/>
      <c r="C32" s="1"/>
      <c r="D32" s="6"/>
      <c r="E32" s="5"/>
      <c r="F32" s="6"/>
      <c r="G32" s="1"/>
      <c r="H32" s="6"/>
      <c r="I32" s="1"/>
      <c r="J32" s="6"/>
      <c r="K32" s="1"/>
      <c r="L32" s="7"/>
      <c r="M32" s="7"/>
      <c r="N32" s="1"/>
      <c r="O32" s="6"/>
      <c r="P32" s="66"/>
    </row>
    <row r="33" s="4" customFormat="1" spans="1:16">
      <c r="A33" s="1"/>
      <c r="B33" s="5"/>
      <c r="C33" s="1"/>
      <c r="D33" s="6"/>
      <c r="E33" s="5"/>
      <c r="F33" s="6"/>
      <c r="G33" s="1"/>
      <c r="H33" s="6"/>
      <c r="I33" s="1"/>
      <c r="J33" s="6"/>
      <c r="K33" s="1"/>
      <c r="L33" s="7"/>
      <c r="M33" s="7"/>
      <c r="N33" s="1"/>
      <c r="O33" s="6"/>
      <c r="P33" s="66"/>
    </row>
    <row r="34" s="4" customFormat="1" spans="1:16">
      <c r="A34" s="1"/>
      <c r="B34" s="5"/>
      <c r="C34" s="1"/>
      <c r="D34" s="6"/>
      <c r="E34" s="5"/>
      <c r="F34" s="6"/>
      <c r="G34" s="1"/>
      <c r="H34" s="6"/>
      <c r="I34" s="1"/>
      <c r="J34" s="6"/>
      <c r="K34" s="1"/>
      <c r="L34" s="7"/>
      <c r="M34" s="7"/>
      <c r="N34" s="1"/>
      <c r="O34" s="6"/>
      <c r="P34" s="66"/>
    </row>
    <row r="35" s="4" customFormat="1" spans="1:16">
      <c r="A35" s="1"/>
      <c r="B35" s="5"/>
      <c r="C35" s="1"/>
      <c r="D35" s="6"/>
      <c r="E35" s="5"/>
      <c r="F35" s="6"/>
      <c r="G35" s="1"/>
      <c r="H35" s="6"/>
      <c r="I35" s="1"/>
      <c r="J35" s="6"/>
      <c r="K35" s="1"/>
      <c r="L35" s="7"/>
      <c r="M35" s="7"/>
      <c r="N35" s="1"/>
      <c r="O35" s="6"/>
      <c r="P35" s="66"/>
    </row>
    <row r="36" s="4" customFormat="1" spans="1:16">
      <c r="A36" s="1"/>
      <c r="B36" s="5"/>
      <c r="C36" s="1"/>
      <c r="D36" s="6"/>
      <c r="E36" s="5"/>
      <c r="F36" s="6"/>
      <c r="G36" s="1"/>
      <c r="H36" s="6"/>
      <c r="I36" s="1"/>
      <c r="J36" s="6"/>
      <c r="K36" s="1"/>
      <c r="L36" s="7"/>
      <c r="M36" s="7"/>
      <c r="N36" s="1"/>
      <c r="O36" s="6"/>
      <c r="P36" s="66"/>
    </row>
    <row r="37" s="4" customFormat="1" ht="13.5" spans="1:16">
      <c r="A37" s="1"/>
      <c r="B37"/>
      <c r="C37" s="1"/>
      <c r="D37" s="6"/>
      <c r="E37" s="5"/>
      <c r="F37" s="6"/>
      <c r="G37" s="1"/>
      <c r="H37" s="6"/>
      <c r="I37" s="1"/>
      <c r="J37" s="6"/>
      <c r="K37" s="1"/>
      <c r="L37" s="7"/>
      <c r="M37" s="7"/>
      <c r="N37" s="1"/>
      <c r="O37" s="6"/>
      <c r="P37" s="66"/>
    </row>
    <row r="38" s="4" customFormat="1" spans="1:16">
      <c r="A38" s="1"/>
      <c r="B38" s="5"/>
      <c r="C38" s="1"/>
      <c r="D38" s="6"/>
      <c r="E38" s="5"/>
      <c r="F38" s="6"/>
      <c r="G38" s="1"/>
      <c r="H38" s="6"/>
      <c r="I38" s="1"/>
      <c r="J38" s="6"/>
      <c r="K38" s="1"/>
      <c r="L38" s="7"/>
      <c r="M38" s="7"/>
      <c r="N38" s="1"/>
      <c r="O38" s="6"/>
      <c r="P38" s="66"/>
    </row>
    <row r="39" s="4" customFormat="1" spans="1:16">
      <c r="A39" s="1"/>
      <c r="B39" s="5"/>
      <c r="C39" s="1"/>
      <c r="D39" s="6"/>
      <c r="E39" s="5"/>
      <c r="F39" s="6"/>
      <c r="G39" s="1"/>
      <c r="H39" s="6"/>
      <c r="I39" s="1"/>
      <c r="J39" s="6"/>
      <c r="K39" s="1"/>
      <c r="L39" s="7"/>
      <c r="M39" s="7"/>
      <c r="N39" s="1"/>
      <c r="O39" s="6"/>
      <c r="P39" s="66"/>
    </row>
    <row r="40" s="4" customFormat="1" spans="1:16">
      <c r="A40" s="1"/>
      <c r="B40" s="5"/>
      <c r="C40" s="1"/>
      <c r="D40" s="6"/>
      <c r="E40" s="5"/>
      <c r="F40" s="6"/>
      <c r="G40" s="1"/>
      <c r="H40" s="6"/>
      <c r="I40" s="1"/>
      <c r="J40" s="6"/>
      <c r="K40" s="1"/>
      <c r="L40" s="7"/>
      <c r="M40" s="7"/>
      <c r="N40" s="1"/>
      <c r="O40" s="6"/>
      <c r="P40" s="66"/>
    </row>
    <row r="41" s="4" customFormat="1" spans="1:16">
      <c r="A41" s="1"/>
      <c r="B41" s="5"/>
      <c r="C41" s="1"/>
      <c r="D41" s="6"/>
      <c r="E41" s="5"/>
      <c r="F41" s="6"/>
      <c r="G41" s="1"/>
      <c r="H41" s="6"/>
      <c r="I41" s="1"/>
      <c r="J41" s="6"/>
      <c r="K41" s="1"/>
      <c r="L41" s="7"/>
      <c r="M41" s="7"/>
      <c r="N41" s="1"/>
      <c r="O41" s="6"/>
      <c r="P41" s="66"/>
    </row>
  </sheetData>
  <mergeCells count="45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I9:N9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ageMargins left="0.75" right="0.75" top="1" bottom="1" header="0.511805555555556" footer="0.511805555555556"/>
  <pageSetup paperSize="9" scale="78" orientation="portrait"/>
  <headerFooter/>
  <rowBreaks count="1" manualBreakCount="1">
    <brk id="32" max="16383" man="1"/>
  </rowBreaks>
  <colBreaks count="1" manualBreakCount="1">
    <brk id="15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43"/>
  <sheetViews>
    <sheetView view="pageBreakPreview" zoomScaleNormal="100" workbookViewId="0">
      <selection activeCell="F17" sqref="F17"/>
    </sheetView>
  </sheetViews>
  <sheetFormatPr defaultColWidth="9" defaultRowHeight="11.25"/>
  <cols>
    <col min="1" max="1" width="4.25" style="1" customWidth="1"/>
    <col min="2" max="2" width="6.75" style="5" customWidth="1"/>
    <col min="3" max="3" width="2.88333333333333" style="1" customWidth="1"/>
    <col min="4" max="4" width="10.5" style="6" customWidth="1"/>
    <col min="5" max="5" width="6.88333333333333" style="5" customWidth="1"/>
    <col min="6" max="6" width="10.6333333333333" style="6" customWidth="1"/>
    <col min="7" max="7" width="4.25" style="1" customWidth="1"/>
    <col min="8" max="8" width="8.88333333333333" style="6" customWidth="1"/>
    <col min="9" max="9" width="9.38333333333333" style="1" customWidth="1"/>
    <col min="10" max="10" width="8.25" style="6" customWidth="1"/>
    <col min="11" max="11" width="7.38333333333333" style="1" customWidth="1"/>
    <col min="12" max="12" width="7.88333333333333" style="7" customWidth="1"/>
    <col min="13" max="13" width="6.55833333333333" style="7" customWidth="1"/>
    <col min="14" max="14" width="7.88333333333333" style="1" customWidth="1"/>
    <col min="15" max="15" width="10.1333333333333" style="6" customWidth="1"/>
    <col min="16" max="16" width="9.38333333333333" style="6" customWidth="1"/>
    <col min="17" max="18" width="4.38333333333333" style="4" customWidth="1"/>
    <col min="19" max="19" width="13.25" style="4" customWidth="1"/>
    <col min="20" max="20" width="5.88333333333333" style="4" customWidth="1"/>
    <col min="21" max="21" width="10.6333333333333" style="4" customWidth="1"/>
    <col min="22" max="22" width="5.75" style="4" customWidth="1"/>
    <col min="23" max="23" width="5.63333333333333" style="4" customWidth="1"/>
    <col min="24" max="24" width="5.13333333333333" style="4" customWidth="1"/>
    <col min="25" max="25" width="5.88333333333333" style="4" customWidth="1"/>
    <col min="26" max="27" width="10.6333333333333" style="4" customWidth="1"/>
    <col min="28" max="28" width="5.63333333333333" style="4" customWidth="1"/>
    <col min="29" max="29" width="5.38333333333333" style="4" customWidth="1"/>
    <col min="30" max="30" width="7.13333333333333" style="4" customWidth="1"/>
    <col min="31" max="16384" width="9" style="1"/>
  </cols>
  <sheetData>
    <row r="1" s="1" customFormat="1" ht="24.95" customHeight="1" spans="1:6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52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</row>
    <row r="2" s="1" customFormat="1" ht="33" customHeight="1" spans="1:62">
      <c r="A2" s="9" t="s">
        <v>1</v>
      </c>
      <c r="B2" s="9"/>
      <c r="C2" s="10" t="s">
        <v>2</v>
      </c>
      <c r="D2" s="10"/>
      <c r="E2" s="10"/>
      <c r="F2" s="10"/>
      <c r="G2" s="10"/>
      <c r="H2" s="10"/>
      <c r="I2" s="10"/>
      <c r="J2" s="10"/>
      <c r="K2" s="10"/>
      <c r="L2" s="53" t="s">
        <v>3</v>
      </c>
      <c r="M2" s="54">
        <v>9122</v>
      </c>
      <c r="N2" s="55" t="s">
        <v>4</v>
      </c>
      <c r="O2" s="55" t="s">
        <v>5</v>
      </c>
      <c r="P2" s="56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</row>
    <row r="3" s="1" customFormat="1" ht="34" customHeight="1" spans="1:62">
      <c r="A3" s="9" t="s">
        <v>6</v>
      </c>
      <c r="B3" s="9"/>
      <c r="C3" s="11">
        <v>9801666.86</v>
      </c>
      <c r="D3" s="11"/>
      <c r="E3" s="11" t="s">
        <v>7</v>
      </c>
      <c r="F3" s="12" t="s">
        <v>8</v>
      </c>
      <c r="G3" s="12"/>
      <c r="H3" s="13" t="s">
        <v>9</v>
      </c>
      <c r="I3" s="57" t="s">
        <v>10</v>
      </c>
      <c r="J3" s="58"/>
      <c r="K3" s="58"/>
      <c r="L3" s="58"/>
      <c r="M3" s="59" t="s">
        <v>11</v>
      </c>
      <c r="N3" s="9" t="s">
        <v>12</v>
      </c>
      <c r="O3" s="60" t="s">
        <v>13</v>
      </c>
      <c r="P3" s="61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</row>
    <row r="4" s="1" customFormat="1" ht="30" customHeight="1" spans="1:30">
      <c r="A4" s="9" t="s">
        <v>14</v>
      </c>
      <c r="B4" s="9"/>
      <c r="C4" s="11"/>
      <c r="D4" s="11"/>
      <c r="E4" s="11" t="s">
        <v>15</v>
      </c>
      <c r="F4" s="12"/>
      <c r="G4" s="12"/>
      <c r="H4" s="14"/>
      <c r="I4" s="62"/>
      <c r="J4" s="63"/>
      <c r="K4" s="63"/>
      <c r="L4" s="63"/>
      <c r="M4" s="59" t="s">
        <v>16</v>
      </c>
      <c r="N4" s="11" t="s">
        <v>17</v>
      </c>
      <c r="O4" s="64" t="s">
        <v>18</v>
      </c>
      <c r="P4" s="65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="1" customFormat="1" ht="27.95" customHeight="1" spans="1:30">
      <c r="A5" s="9" t="s">
        <v>19</v>
      </c>
      <c r="B5" s="9" t="s">
        <v>20</v>
      </c>
      <c r="C5" s="9"/>
      <c r="D5" s="9"/>
      <c r="E5" s="9" t="s">
        <v>21</v>
      </c>
      <c r="F5" s="9"/>
      <c r="G5" s="9" t="s">
        <v>22</v>
      </c>
      <c r="H5" s="9"/>
      <c r="I5" s="9" t="s">
        <v>23</v>
      </c>
      <c r="J5" s="9" t="s">
        <v>24</v>
      </c>
      <c r="K5" s="9"/>
      <c r="L5" s="9" t="s">
        <v>25</v>
      </c>
      <c r="M5" s="9"/>
      <c r="N5" s="11" t="s">
        <v>26</v>
      </c>
      <c r="O5" s="11"/>
      <c r="P5" s="66"/>
      <c r="Q5" s="4"/>
      <c r="R5" s="4"/>
      <c r="S5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="1" customFormat="1" ht="27.95" customHeight="1" spans="1:30">
      <c r="A6" s="9"/>
      <c r="B6" s="15" t="s">
        <v>27</v>
      </c>
      <c r="C6" s="9" t="s">
        <v>28</v>
      </c>
      <c r="D6" s="11" t="s">
        <v>29</v>
      </c>
      <c r="E6" s="15" t="s">
        <v>27</v>
      </c>
      <c r="F6" s="11" t="s">
        <v>29</v>
      </c>
      <c r="G6" s="9" t="s">
        <v>30</v>
      </c>
      <c r="H6" s="11" t="s">
        <v>29</v>
      </c>
      <c r="I6" s="55" t="s">
        <v>29</v>
      </c>
      <c r="J6" s="11" t="s">
        <v>29</v>
      </c>
      <c r="K6" s="9" t="s">
        <v>31</v>
      </c>
      <c r="L6" s="9" t="s">
        <v>29</v>
      </c>
      <c r="M6" s="9" t="s">
        <v>31</v>
      </c>
      <c r="N6" s="11" t="s">
        <v>32</v>
      </c>
      <c r="O6" s="11" t="s">
        <v>29</v>
      </c>
      <c r="P6" s="66"/>
      <c r="Q6" s="4"/>
      <c r="R6" s="4"/>
      <c r="S6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="2" customFormat="1" ht="21" customHeight="1" spans="1:29">
      <c r="A7" s="16">
        <v>1</v>
      </c>
      <c r="B7" s="17">
        <v>43499</v>
      </c>
      <c r="C7" s="18" t="s">
        <v>34</v>
      </c>
      <c r="D7" s="19">
        <v>2000000</v>
      </c>
      <c r="E7" s="20">
        <v>43493</v>
      </c>
      <c r="F7" s="19">
        <v>3920666.74</v>
      </c>
      <c r="G7" s="21">
        <v>0.02</v>
      </c>
      <c r="H7" s="22">
        <f>D7*G7</f>
        <v>40000</v>
      </c>
      <c r="I7" s="22">
        <v>57028</v>
      </c>
      <c r="J7" s="26">
        <v>3500</v>
      </c>
      <c r="K7" s="67"/>
      <c r="L7" s="55">
        <v>0</v>
      </c>
      <c r="M7" s="11"/>
      <c r="N7" s="68" t="s">
        <v>35</v>
      </c>
      <c r="O7" s="22">
        <f>D7-H7-I7-J7</f>
        <v>1899472</v>
      </c>
      <c r="P7" s="69"/>
      <c r="Q7" s="69"/>
      <c r="R7" s="87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</row>
    <row r="8" s="3" customFormat="1" ht="21" customHeight="1" spans="1:29">
      <c r="A8" s="23"/>
      <c r="B8" s="24"/>
      <c r="C8" s="25"/>
      <c r="D8" s="26"/>
      <c r="E8" s="20"/>
      <c r="F8" s="26"/>
      <c r="G8" s="21"/>
      <c r="H8" s="27"/>
      <c r="I8" s="70" t="s">
        <v>36</v>
      </c>
      <c r="J8" s="71"/>
      <c r="K8" s="71"/>
      <c r="L8" s="71"/>
      <c r="M8" s="71"/>
      <c r="N8" s="72"/>
      <c r="O8" s="22"/>
      <c r="P8" s="73"/>
      <c r="Q8" s="73"/>
      <c r="R8" s="88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</row>
    <row r="9" s="3" customFormat="1" ht="20" customHeight="1" spans="1:29">
      <c r="A9" s="28" t="s">
        <v>33</v>
      </c>
      <c r="B9" s="29"/>
      <c r="C9" s="30"/>
      <c r="D9" s="31"/>
      <c r="E9" s="32"/>
      <c r="F9" s="31"/>
      <c r="G9" s="33"/>
      <c r="H9" s="34"/>
      <c r="I9" s="74"/>
      <c r="J9" s="31"/>
      <c r="K9" s="75"/>
      <c r="L9" s="76"/>
      <c r="M9" s="77"/>
      <c r="N9" s="75"/>
      <c r="O9" s="78"/>
      <c r="P9" s="73"/>
      <c r="Q9" s="73"/>
      <c r="R9" s="88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</row>
    <row r="10" s="3" customFormat="1" ht="20.1" customHeight="1" spans="1:29">
      <c r="A10" s="28">
        <v>2</v>
      </c>
      <c r="B10" s="29">
        <v>43607</v>
      </c>
      <c r="C10" s="30" t="s">
        <v>34</v>
      </c>
      <c r="D10" s="31">
        <v>1920666.74</v>
      </c>
      <c r="E10" s="32"/>
      <c r="F10" s="31"/>
      <c r="G10" s="33">
        <v>0.02</v>
      </c>
      <c r="H10" s="34">
        <v>38414</v>
      </c>
      <c r="I10" s="74"/>
      <c r="J10" s="31"/>
      <c r="K10" s="75"/>
      <c r="L10" s="76">
        <v>10042.79</v>
      </c>
      <c r="M10" s="77" t="s">
        <v>54</v>
      </c>
      <c r="N10" s="75" t="s">
        <v>35</v>
      </c>
      <c r="O10" s="78">
        <v>1872209.95</v>
      </c>
      <c r="P10" s="73"/>
      <c r="Q10" s="73"/>
      <c r="R10" s="88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</row>
    <row r="11" s="3" customFormat="1" ht="20.1" customHeight="1" spans="1:29">
      <c r="A11" s="28"/>
      <c r="B11" s="29"/>
      <c r="C11" s="30"/>
      <c r="D11" s="31"/>
      <c r="E11" s="32"/>
      <c r="F11" s="31"/>
      <c r="G11" s="33"/>
      <c r="H11" s="34"/>
      <c r="I11" s="74"/>
      <c r="J11" s="31"/>
      <c r="K11" s="75"/>
      <c r="L11" s="76"/>
      <c r="M11" s="77"/>
      <c r="N11" s="75"/>
      <c r="O11" s="80"/>
      <c r="P11" s="73"/>
      <c r="Q11" s="73"/>
      <c r="R11" s="88"/>
      <c r="S11" s="89"/>
      <c r="T11" s="73"/>
      <c r="U11" s="73"/>
      <c r="V11" s="73"/>
      <c r="W11" s="73"/>
      <c r="X11" s="73"/>
      <c r="Y11" s="73"/>
      <c r="Z11" s="73"/>
      <c r="AA11" s="73"/>
      <c r="AB11" s="73"/>
      <c r="AC11" s="73"/>
    </row>
    <row r="12" s="3" customFormat="1" ht="20.1" customHeight="1" spans="1:29">
      <c r="A12" s="28"/>
      <c r="B12" s="29"/>
      <c r="C12" s="30"/>
      <c r="D12" s="31"/>
      <c r="E12" s="32"/>
      <c r="F12" s="31"/>
      <c r="G12" s="33"/>
      <c r="H12" s="34"/>
      <c r="I12" s="74"/>
      <c r="J12" s="31"/>
      <c r="K12" s="75"/>
      <c r="L12" s="76"/>
      <c r="M12" s="77"/>
      <c r="N12" s="75"/>
      <c r="O12" s="80"/>
      <c r="P12" s="73"/>
      <c r="Q12" s="73"/>
      <c r="R12" s="88"/>
      <c r="S12" s="89"/>
      <c r="T12" s="73"/>
      <c r="U12" s="73"/>
      <c r="V12" s="73"/>
      <c r="W12" s="73"/>
      <c r="X12" s="73"/>
      <c r="Y12" s="73"/>
      <c r="Z12" s="73"/>
      <c r="AA12" s="73"/>
      <c r="AB12" s="73"/>
      <c r="AC12" s="73"/>
    </row>
    <row r="13" s="3" customFormat="1" ht="20.1" customHeight="1" spans="1:29">
      <c r="A13" s="28"/>
      <c r="B13" s="29"/>
      <c r="C13" s="30"/>
      <c r="D13" s="31"/>
      <c r="E13" s="32"/>
      <c r="F13" s="31"/>
      <c r="G13" s="33"/>
      <c r="H13" s="34"/>
      <c r="I13" s="74"/>
      <c r="J13" s="31"/>
      <c r="K13" s="75"/>
      <c r="L13" s="76"/>
      <c r="M13" s="77"/>
      <c r="N13" s="75"/>
      <c r="O13" s="80"/>
      <c r="P13" s="73"/>
      <c r="Q13" s="73"/>
      <c r="R13" s="88"/>
      <c r="S13" s="89"/>
      <c r="T13" s="73"/>
      <c r="U13" s="73"/>
      <c r="V13" s="73"/>
      <c r="W13" s="73"/>
      <c r="X13" s="73"/>
      <c r="Y13" s="73"/>
      <c r="Z13" s="73"/>
      <c r="AA13" s="73"/>
      <c r="AB13" s="73"/>
      <c r="AC13" s="73"/>
    </row>
    <row r="14" s="3" customFormat="1" ht="20.1" customHeight="1" spans="1:29">
      <c r="A14" s="28"/>
      <c r="B14" s="29"/>
      <c r="C14" s="30"/>
      <c r="D14" s="31"/>
      <c r="E14" s="32"/>
      <c r="F14" s="31"/>
      <c r="G14" s="33"/>
      <c r="H14" s="34"/>
      <c r="I14" s="74"/>
      <c r="J14" s="31"/>
      <c r="K14" s="75"/>
      <c r="L14" s="76"/>
      <c r="M14" s="77"/>
      <c r="N14" s="75"/>
      <c r="O14" s="80"/>
      <c r="P14" s="73"/>
      <c r="Q14" s="73"/>
      <c r="R14" s="88"/>
      <c r="S14" s="89"/>
      <c r="T14" s="73"/>
      <c r="U14" s="73"/>
      <c r="V14" s="73"/>
      <c r="W14" s="73"/>
      <c r="X14" s="73"/>
      <c r="Y14" s="73"/>
      <c r="Z14" s="73"/>
      <c r="AA14" s="73"/>
      <c r="AB14" s="73"/>
      <c r="AC14" s="73"/>
    </row>
    <row r="15" s="3" customFormat="1" ht="20.1" customHeight="1" spans="1:29">
      <c r="A15" s="28"/>
      <c r="B15" s="29"/>
      <c r="C15" s="30"/>
      <c r="D15" s="31"/>
      <c r="E15" s="32"/>
      <c r="F15" s="31"/>
      <c r="G15" s="33"/>
      <c r="H15" s="34"/>
      <c r="I15" s="74"/>
      <c r="J15" s="31"/>
      <c r="K15" s="75"/>
      <c r="L15" s="76"/>
      <c r="M15" s="77"/>
      <c r="N15" s="75"/>
      <c r="O15" s="80"/>
      <c r="P15" s="73"/>
      <c r="Q15" s="73"/>
      <c r="R15" s="88"/>
      <c r="S15" s="89"/>
      <c r="T15" s="73"/>
      <c r="U15" s="73"/>
      <c r="V15" s="73"/>
      <c r="W15" s="73"/>
      <c r="X15" s="73"/>
      <c r="Y15" s="73"/>
      <c r="Z15" s="73"/>
      <c r="AA15" s="73"/>
      <c r="AB15" s="73"/>
      <c r="AC15" s="73"/>
    </row>
    <row r="16" s="3" customFormat="1" ht="20.1" customHeight="1" spans="1:29">
      <c r="A16" s="28"/>
      <c r="B16" s="29"/>
      <c r="C16" s="30"/>
      <c r="D16" s="31"/>
      <c r="E16" s="32"/>
      <c r="F16" s="31"/>
      <c r="G16" s="33"/>
      <c r="H16" s="34"/>
      <c r="I16" s="74"/>
      <c r="J16" s="31"/>
      <c r="K16" s="75"/>
      <c r="L16" s="76"/>
      <c r="M16" s="77"/>
      <c r="N16" s="75"/>
      <c r="O16" s="80"/>
      <c r="P16" s="73"/>
      <c r="Q16" s="73"/>
      <c r="R16" s="88"/>
      <c r="S16" s="89"/>
      <c r="T16" s="73"/>
      <c r="U16" s="73"/>
      <c r="V16" s="73"/>
      <c r="W16" s="73"/>
      <c r="X16" s="73"/>
      <c r="Y16" s="73"/>
      <c r="Z16" s="73"/>
      <c r="AA16" s="73"/>
      <c r="AB16" s="73"/>
      <c r="AC16" s="73"/>
    </row>
    <row r="17" s="3" customFormat="1" ht="20.1" customHeight="1" spans="1:29">
      <c r="A17" s="28"/>
      <c r="B17" s="29"/>
      <c r="C17" s="30"/>
      <c r="D17" s="31"/>
      <c r="E17" s="32"/>
      <c r="F17" s="31"/>
      <c r="G17" s="33"/>
      <c r="H17" s="34"/>
      <c r="I17" s="74"/>
      <c r="J17" s="31"/>
      <c r="K17" s="75"/>
      <c r="L17" s="76"/>
      <c r="M17" s="77"/>
      <c r="N17" s="75"/>
      <c r="O17" s="80"/>
      <c r="P17" s="73"/>
      <c r="Q17" s="73"/>
      <c r="R17" s="88"/>
      <c r="S17" s="89"/>
      <c r="T17" s="73"/>
      <c r="U17" s="73"/>
      <c r="V17" s="73"/>
      <c r="W17" s="73"/>
      <c r="X17" s="73"/>
      <c r="Y17" s="73"/>
      <c r="Z17" s="73"/>
      <c r="AA17" s="73"/>
      <c r="AB17" s="73"/>
      <c r="AC17" s="73"/>
    </row>
    <row r="18" s="3" customFormat="1" ht="20.1" customHeight="1" spans="1:29">
      <c r="A18" s="28"/>
      <c r="B18" s="29"/>
      <c r="C18" s="30"/>
      <c r="D18" s="31"/>
      <c r="E18" s="32"/>
      <c r="F18" s="31"/>
      <c r="G18" s="33"/>
      <c r="H18" s="34"/>
      <c r="I18" s="74"/>
      <c r="J18" s="31"/>
      <c r="K18" s="75"/>
      <c r="L18" s="76"/>
      <c r="M18" s="77"/>
      <c r="N18" s="75"/>
      <c r="O18" s="80"/>
      <c r="P18" s="73"/>
      <c r="Q18" s="73"/>
      <c r="R18" s="88"/>
      <c r="S18" s="89"/>
      <c r="T18" s="73"/>
      <c r="U18" s="73"/>
      <c r="V18" s="73"/>
      <c r="W18" s="73"/>
      <c r="X18" s="73"/>
      <c r="Y18" s="73"/>
      <c r="Z18" s="73"/>
      <c r="AA18" s="73"/>
      <c r="AB18" s="73"/>
      <c r="AC18" s="73"/>
    </row>
    <row r="19" s="3" customFormat="1" ht="20.1" customHeight="1" spans="1:29">
      <c r="A19" s="28"/>
      <c r="B19" s="29"/>
      <c r="C19" s="30"/>
      <c r="D19" s="31"/>
      <c r="E19" s="32"/>
      <c r="F19" s="31"/>
      <c r="G19" s="33"/>
      <c r="H19" s="34"/>
      <c r="I19" s="74"/>
      <c r="J19" s="31"/>
      <c r="K19" s="75"/>
      <c r="L19" s="76"/>
      <c r="M19" s="77"/>
      <c r="N19" s="75"/>
      <c r="O19" s="80"/>
      <c r="P19" s="73"/>
      <c r="Q19" s="73"/>
      <c r="R19" s="88"/>
      <c r="S19" s="89"/>
      <c r="T19" s="73"/>
      <c r="U19" s="73"/>
      <c r="V19" s="73"/>
      <c r="W19" s="73"/>
      <c r="X19" s="73"/>
      <c r="Y19" s="73"/>
      <c r="Z19" s="73"/>
      <c r="AA19" s="73"/>
      <c r="AB19" s="73"/>
      <c r="AC19" s="73"/>
    </row>
    <row r="20" s="3" customFormat="1" ht="20.1" customHeight="1" spans="1:29">
      <c r="A20" s="28"/>
      <c r="B20" s="29"/>
      <c r="C20" s="30"/>
      <c r="D20" s="31"/>
      <c r="E20" s="32"/>
      <c r="F20" s="31"/>
      <c r="G20" s="33"/>
      <c r="H20" s="34"/>
      <c r="I20" s="74"/>
      <c r="J20" s="31"/>
      <c r="K20" s="75"/>
      <c r="L20" s="76"/>
      <c r="M20" s="77"/>
      <c r="N20" s="75"/>
      <c r="O20" s="80"/>
      <c r="P20" s="73"/>
      <c r="Q20" s="73"/>
      <c r="R20" s="88"/>
      <c r="S20" s="89"/>
      <c r="T20" s="73"/>
      <c r="U20" s="73"/>
      <c r="V20" s="73"/>
      <c r="W20" s="73"/>
      <c r="X20" s="73"/>
      <c r="Y20" s="73"/>
      <c r="Z20" s="73"/>
      <c r="AA20" s="73"/>
      <c r="AB20" s="73"/>
      <c r="AC20" s="73"/>
    </row>
    <row r="21" s="3" customFormat="1" ht="20.1" customHeight="1" spans="1:29">
      <c r="A21" s="28"/>
      <c r="B21" s="29"/>
      <c r="C21" s="30"/>
      <c r="D21" s="31"/>
      <c r="E21" s="32"/>
      <c r="F21" s="31"/>
      <c r="G21" s="33"/>
      <c r="H21" s="34"/>
      <c r="I21" s="74"/>
      <c r="J21" s="31"/>
      <c r="K21" s="75"/>
      <c r="L21" s="76"/>
      <c r="M21" s="77"/>
      <c r="N21" s="75"/>
      <c r="O21" s="80"/>
      <c r="P21" s="73"/>
      <c r="Q21" s="73"/>
      <c r="R21" s="88"/>
      <c r="S21" s="89"/>
      <c r="T21" s="73"/>
      <c r="U21" s="73"/>
      <c r="V21" s="73"/>
      <c r="W21" s="73"/>
      <c r="X21" s="73"/>
      <c r="Y21" s="73"/>
      <c r="Z21" s="73"/>
      <c r="AA21" s="73"/>
      <c r="AB21" s="73"/>
      <c r="AC21" s="73"/>
    </row>
    <row r="22" s="3" customFormat="1" ht="20.1" customHeight="1" spans="1:29">
      <c r="A22" s="28"/>
      <c r="B22" s="29"/>
      <c r="C22" s="30"/>
      <c r="D22" s="31"/>
      <c r="E22" s="32"/>
      <c r="F22" s="31"/>
      <c r="G22" s="33"/>
      <c r="H22" s="34"/>
      <c r="I22" s="74"/>
      <c r="J22" s="31"/>
      <c r="K22" s="75"/>
      <c r="L22" s="76"/>
      <c r="M22" s="77"/>
      <c r="N22" s="75"/>
      <c r="O22" s="80"/>
      <c r="P22" s="73"/>
      <c r="Q22" s="73"/>
      <c r="R22" s="88"/>
      <c r="S22" s="89"/>
      <c r="T22" s="73"/>
      <c r="U22" s="73"/>
      <c r="V22" s="73"/>
      <c r="W22" s="73"/>
      <c r="X22" s="73"/>
      <c r="Y22" s="73"/>
      <c r="Z22" s="73"/>
      <c r="AA22" s="73"/>
      <c r="AB22" s="73"/>
      <c r="AC22" s="73"/>
    </row>
    <row r="23" s="3" customFormat="1" ht="20.1" customHeight="1" spans="1:29">
      <c r="A23" s="28"/>
      <c r="B23" s="29"/>
      <c r="C23" s="30"/>
      <c r="D23" s="31"/>
      <c r="E23" s="32"/>
      <c r="F23" s="31"/>
      <c r="G23" s="33"/>
      <c r="H23" s="34"/>
      <c r="I23" s="74"/>
      <c r="J23" s="31"/>
      <c r="K23" s="75"/>
      <c r="L23" s="76"/>
      <c r="M23" s="77"/>
      <c r="N23" s="75"/>
      <c r="O23" s="80"/>
      <c r="P23" s="73"/>
      <c r="Q23" s="73"/>
      <c r="R23" s="88"/>
      <c r="S23" s="89"/>
      <c r="T23" s="73"/>
      <c r="U23" s="73"/>
      <c r="V23" s="73"/>
      <c r="W23" s="73"/>
      <c r="X23" s="73"/>
      <c r="Y23" s="73"/>
      <c r="Z23" s="73"/>
      <c r="AA23" s="73"/>
      <c r="AB23" s="73"/>
      <c r="AC23" s="73"/>
    </row>
    <row r="24" s="3" customFormat="1" ht="20.1" customHeight="1" spans="1:29">
      <c r="A24" s="28"/>
      <c r="B24" s="29"/>
      <c r="C24" s="30"/>
      <c r="D24" s="31"/>
      <c r="E24" s="32"/>
      <c r="F24" s="31"/>
      <c r="G24" s="33"/>
      <c r="H24" s="34"/>
      <c r="I24" s="74"/>
      <c r="J24" s="31"/>
      <c r="K24" s="75"/>
      <c r="L24" s="76"/>
      <c r="M24" s="77"/>
      <c r="N24" s="75"/>
      <c r="O24" s="80"/>
      <c r="P24" s="73"/>
      <c r="Q24" s="73"/>
      <c r="R24" s="88"/>
      <c r="S24" s="89"/>
      <c r="T24" s="73"/>
      <c r="U24" s="73"/>
      <c r="V24" s="73"/>
      <c r="W24" s="73"/>
      <c r="X24" s="73"/>
      <c r="Y24" s="73"/>
      <c r="Z24" s="73"/>
      <c r="AA24" s="73"/>
      <c r="AB24" s="73"/>
      <c r="AC24" s="73"/>
    </row>
    <row r="25" s="4" customFormat="1" ht="20.25" customHeight="1" spans="1:19">
      <c r="A25" s="37"/>
      <c r="B25" s="38"/>
      <c r="C25" s="18"/>
      <c r="D25" s="19"/>
      <c r="E25" s="39"/>
      <c r="F25" s="40"/>
      <c r="G25" s="41"/>
      <c r="H25" s="42"/>
      <c r="I25" s="42"/>
      <c r="J25" s="82"/>
      <c r="K25" s="68"/>
      <c r="L25" s="55"/>
      <c r="M25" s="11"/>
      <c r="N25" s="68"/>
      <c r="O25" s="42"/>
      <c r="P25" s="66"/>
      <c r="S25"/>
    </row>
    <row r="26" s="4" customFormat="1" ht="20.25" customHeight="1" spans="1:19">
      <c r="A26" s="37"/>
      <c r="B26" s="38"/>
      <c r="C26" s="18"/>
      <c r="D26" s="19"/>
      <c r="E26" s="39"/>
      <c r="F26" s="40"/>
      <c r="G26" s="41"/>
      <c r="H26" s="42"/>
      <c r="I26" s="42"/>
      <c r="J26" s="82"/>
      <c r="K26" s="68"/>
      <c r="L26" s="55"/>
      <c r="M26" s="11"/>
      <c r="N26" s="75"/>
      <c r="O26" s="83"/>
      <c r="P26" s="66"/>
      <c r="S26"/>
    </row>
    <row r="27" s="4" customFormat="1" ht="30" customHeight="1" spans="1:19">
      <c r="A27" s="9" t="s">
        <v>37</v>
      </c>
      <c r="B27" s="9"/>
      <c r="C27" s="43" t="s">
        <v>38</v>
      </c>
      <c r="D27" s="44">
        <f>SUM(D7:D26)</f>
        <v>3920666.74</v>
      </c>
      <c r="E27" s="43" t="s">
        <v>38</v>
      </c>
      <c r="F27" s="45">
        <f>SUM(F7:F26)</f>
        <v>3920666.74</v>
      </c>
      <c r="G27" s="43" t="s">
        <v>38</v>
      </c>
      <c r="H27" s="45">
        <f>SUM(H7:H26)</f>
        <v>78414</v>
      </c>
      <c r="I27" s="45">
        <f>SUM(I7:I26)</f>
        <v>57028</v>
      </c>
      <c r="J27" s="45">
        <f>SUM(J7:J26)</f>
        <v>3500</v>
      </c>
      <c r="K27" s="43" t="s">
        <v>38</v>
      </c>
      <c r="L27" s="84">
        <f>SUM(L7:L26)</f>
        <v>10042.79</v>
      </c>
      <c r="M27" s="85" t="s">
        <v>38</v>
      </c>
      <c r="N27" s="43" t="s">
        <v>38</v>
      </c>
      <c r="O27" s="45">
        <f>SUM(O7:O26)</f>
        <v>3771681.95</v>
      </c>
      <c r="P27" s="66"/>
      <c r="S27"/>
    </row>
    <row r="28" s="4" customFormat="1" ht="30" customHeight="1" spans="1:16">
      <c r="A28" s="9" t="s">
        <v>33</v>
      </c>
      <c r="B28" s="9"/>
      <c r="C28" s="9" t="s">
        <v>39</v>
      </c>
      <c r="D28" s="9"/>
      <c r="E28" s="46">
        <f>E29+L28</f>
        <v>1872209.95</v>
      </c>
      <c r="F28" s="46"/>
      <c r="G28" s="46"/>
      <c r="H28" s="46"/>
      <c r="I28" s="9" t="s">
        <v>40</v>
      </c>
      <c r="J28" s="9"/>
      <c r="K28" s="9" t="s">
        <v>41</v>
      </c>
      <c r="L28" s="46">
        <v>0</v>
      </c>
      <c r="M28" s="46"/>
      <c r="N28" s="46"/>
      <c r="O28" s="46"/>
      <c r="P28" s="66"/>
    </row>
    <row r="29" s="4" customFormat="1" ht="30" customHeight="1" spans="1:16">
      <c r="A29" s="9"/>
      <c r="B29" s="9"/>
      <c r="C29" s="9" t="s">
        <v>42</v>
      </c>
      <c r="D29" s="9"/>
      <c r="E29" s="47">
        <f>O10</f>
        <v>1872209.95</v>
      </c>
      <c r="F29" s="47"/>
      <c r="G29" s="47"/>
      <c r="H29" s="47"/>
      <c r="I29" s="9"/>
      <c r="J29" s="9"/>
      <c r="K29" s="9" t="s">
        <v>43</v>
      </c>
      <c r="L29" s="85" t="str">
        <f>SUBSTITUTE(SUBSTITUTE(TEXT(INT(L28),"[DBNum2][$-804]G/通用格式元"&amp;IF(INT(L28)=L28,"整",""))&amp;TEXT(MID(L28,FIND(".",L28&amp;".0")+1,1),"[DBNum2][$-804]G/通用格式角")&amp;TEXT(MID(L28,FIND(".",L28&amp;".0")+2,1),"[DBNum2][$-804]G/通用格式分"),"零角","零"),"零分","")</f>
        <v>零元整</v>
      </c>
      <c r="M29" s="85"/>
      <c r="N29" s="85"/>
      <c r="O29" s="85"/>
      <c r="P29" s="66"/>
    </row>
    <row r="30" s="4" customFormat="1" ht="50.1" customHeight="1" spans="1:16">
      <c r="A30" s="9" t="s">
        <v>44</v>
      </c>
      <c r="B30" s="9"/>
      <c r="C30" s="48" t="s">
        <v>45</v>
      </c>
      <c r="D30" s="49"/>
      <c r="E30" s="49"/>
      <c r="F30" s="49"/>
      <c r="G30" s="49"/>
      <c r="H30" s="50"/>
      <c r="I30" s="9" t="s">
        <v>46</v>
      </c>
      <c r="J30" s="9"/>
      <c r="K30" s="9" t="s">
        <v>47</v>
      </c>
      <c r="L30" s="9"/>
      <c r="M30" s="9"/>
      <c r="N30" s="9"/>
      <c r="O30" s="9"/>
      <c r="P30" s="66"/>
    </row>
    <row r="31" s="4" customFormat="1" ht="50.1" customHeight="1" spans="1:19">
      <c r="A31" s="9" t="s">
        <v>48</v>
      </c>
      <c r="B31" s="9"/>
      <c r="C31" s="16"/>
      <c r="D31" s="16"/>
      <c r="E31" s="16"/>
      <c r="F31" s="16"/>
      <c r="G31" s="16"/>
      <c r="H31" s="16"/>
      <c r="I31" s="9" t="s">
        <v>49</v>
      </c>
      <c r="J31" s="9"/>
      <c r="K31" s="16"/>
      <c r="L31" s="16"/>
      <c r="M31" s="16"/>
      <c r="N31" s="16"/>
      <c r="O31" s="16"/>
      <c r="P31" s="66"/>
      <c r="S31" s="78">
        <v>1872209.95</v>
      </c>
    </row>
    <row r="32" s="4" customFormat="1" ht="50.1" customHeight="1" spans="1:19">
      <c r="A32" s="9" t="s">
        <v>50</v>
      </c>
      <c r="B32" s="9"/>
      <c r="C32" s="51"/>
      <c r="D32" s="51"/>
      <c r="E32" s="51"/>
      <c r="F32" s="51"/>
      <c r="G32" s="51"/>
      <c r="H32" s="51"/>
      <c r="I32" s="9" t="s">
        <v>51</v>
      </c>
      <c r="J32" s="9"/>
      <c r="K32" s="51"/>
      <c r="L32" s="51"/>
      <c r="M32" s="51"/>
      <c r="N32" s="51"/>
      <c r="O32" s="51"/>
      <c r="P32" s="66"/>
      <c r="S32" s="76">
        <v>10042.79</v>
      </c>
    </row>
    <row r="33" s="4" customFormat="1" ht="50.1" customHeight="1" spans="1:19">
      <c r="A33" s="9" t="s">
        <v>52</v>
      </c>
      <c r="B33" s="9"/>
      <c r="C33" s="51"/>
      <c r="D33" s="51"/>
      <c r="E33" s="51"/>
      <c r="F33" s="51"/>
      <c r="G33" s="51"/>
      <c r="H33" s="51"/>
      <c r="I33" s="9" t="s">
        <v>53</v>
      </c>
      <c r="J33" s="9"/>
      <c r="K33" s="51"/>
      <c r="L33" s="51"/>
      <c r="M33" s="51"/>
      <c r="N33" s="51"/>
      <c r="O33" s="51"/>
      <c r="P33" s="66"/>
      <c r="S33" s="34">
        <v>38414</v>
      </c>
    </row>
    <row r="34" s="4" customFormat="1" spans="1:16">
      <c r="A34" s="1"/>
      <c r="B34" s="5"/>
      <c r="C34" s="1"/>
      <c r="D34" s="6"/>
      <c r="E34" s="5"/>
      <c r="F34" s="6"/>
      <c r="G34" s="1"/>
      <c r="H34" s="6"/>
      <c r="I34" s="1"/>
      <c r="J34" s="6"/>
      <c r="K34" s="1"/>
      <c r="L34" s="7"/>
      <c r="M34" s="7"/>
      <c r="N34" s="1"/>
      <c r="O34" s="6"/>
      <c r="P34" s="66"/>
    </row>
    <row r="35" s="4" customFormat="1" spans="1:16">
      <c r="A35" s="1"/>
      <c r="B35" s="5"/>
      <c r="C35" s="1"/>
      <c r="D35" s="6"/>
      <c r="E35" s="5"/>
      <c r="F35" s="6"/>
      <c r="G35" s="1"/>
      <c r="H35" s="6"/>
      <c r="I35" s="1"/>
      <c r="J35" s="6"/>
      <c r="K35" s="1"/>
      <c r="L35" s="7"/>
      <c r="M35" s="7"/>
      <c r="N35" s="1"/>
      <c r="O35" s="6"/>
      <c r="P35" s="66"/>
    </row>
    <row r="36" s="4" customFormat="1" spans="1:16">
      <c r="A36" s="1"/>
      <c r="B36" s="5"/>
      <c r="C36" s="1"/>
      <c r="D36" s="6"/>
      <c r="E36" s="5"/>
      <c r="F36" s="6"/>
      <c r="G36" s="1"/>
      <c r="H36" s="6"/>
      <c r="I36" s="1"/>
      <c r="J36" s="6"/>
      <c r="K36" s="1"/>
      <c r="L36" s="7"/>
      <c r="M36" s="7"/>
      <c r="N36" s="1"/>
      <c r="O36" s="6"/>
      <c r="P36" s="66"/>
    </row>
    <row r="37" s="4" customFormat="1" spans="1:16">
      <c r="A37" s="1"/>
      <c r="B37" s="5"/>
      <c r="C37" s="1"/>
      <c r="D37" s="6"/>
      <c r="E37" s="5"/>
      <c r="F37" s="6"/>
      <c r="G37" s="1"/>
      <c r="H37" s="6"/>
      <c r="I37" s="1"/>
      <c r="J37" s="6"/>
      <c r="K37" s="1"/>
      <c r="L37" s="7"/>
      <c r="M37" s="7"/>
      <c r="N37" s="1"/>
      <c r="O37" s="6"/>
      <c r="P37" s="66"/>
    </row>
    <row r="38" s="4" customFormat="1" spans="1:16">
      <c r="A38" s="1"/>
      <c r="B38" s="5"/>
      <c r="C38" s="1"/>
      <c r="D38" s="6"/>
      <c r="E38" s="5"/>
      <c r="F38" s="6"/>
      <c r="G38" s="1"/>
      <c r="H38" s="6"/>
      <c r="I38" s="1"/>
      <c r="J38" s="6"/>
      <c r="K38" s="1"/>
      <c r="L38" s="7"/>
      <c r="M38" s="7"/>
      <c r="N38" s="1"/>
      <c r="O38" s="6"/>
      <c r="P38" s="66"/>
    </row>
    <row r="39" s="4" customFormat="1" ht="13.5" spans="1:16">
      <c r="A39" s="1"/>
      <c r="B39"/>
      <c r="C39" s="1"/>
      <c r="D39" s="6"/>
      <c r="E39" s="5"/>
      <c r="F39" s="6"/>
      <c r="G39" s="1"/>
      <c r="H39" s="6"/>
      <c r="I39" s="1"/>
      <c r="J39" s="6"/>
      <c r="K39" s="1"/>
      <c r="L39" s="7"/>
      <c r="M39" s="7"/>
      <c r="N39" s="1"/>
      <c r="O39" s="6"/>
      <c r="P39" s="66"/>
    </row>
    <row r="40" s="4" customFormat="1" spans="1:16">
      <c r="A40" s="1"/>
      <c r="B40" s="5"/>
      <c r="C40" s="1"/>
      <c r="D40" s="6"/>
      <c r="E40" s="5"/>
      <c r="F40" s="6"/>
      <c r="G40" s="1"/>
      <c r="H40" s="6"/>
      <c r="I40" s="1"/>
      <c r="J40" s="6"/>
      <c r="K40" s="1"/>
      <c r="L40" s="7"/>
      <c r="M40" s="7"/>
      <c r="N40" s="1"/>
      <c r="O40" s="6"/>
      <c r="P40" s="66"/>
    </row>
    <row r="41" s="4" customFormat="1" spans="1:16">
      <c r="A41" s="1"/>
      <c r="B41" s="5"/>
      <c r="C41" s="1"/>
      <c r="D41" s="6"/>
      <c r="E41" s="5"/>
      <c r="F41" s="6"/>
      <c r="G41" s="1"/>
      <c r="H41" s="6"/>
      <c r="I41" s="1"/>
      <c r="J41" s="6"/>
      <c r="K41" s="1"/>
      <c r="L41" s="7"/>
      <c r="M41" s="7"/>
      <c r="N41" s="1"/>
      <c r="O41" s="6"/>
      <c r="P41" s="66"/>
    </row>
    <row r="42" s="4" customFormat="1" spans="1:16">
      <c r="A42" s="1"/>
      <c r="B42" s="5"/>
      <c r="C42" s="1"/>
      <c r="D42" s="6"/>
      <c r="E42" s="5"/>
      <c r="F42" s="6"/>
      <c r="G42" s="1"/>
      <c r="H42" s="6"/>
      <c r="I42" s="1"/>
      <c r="J42" s="6"/>
      <c r="K42" s="1"/>
      <c r="L42" s="7"/>
      <c r="M42" s="7"/>
      <c r="N42" s="1"/>
      <c r="O42" s="6"/>
      <c r="P42" s="66"/>
    </row>
    <row r="43" s="4" customFormat="1" spans="1:16">
      <c r="A43" s="1"/>
      <c r="B43" s="5"/>
      <c r="C43" s="1"/>
      <c r="D43" s="6"/>
      <c r="E43" s="5"/>
      <c r="F43" s="6"/>
      <c r="G43" s="1"/>
      <c r="H43" s="6"/>
      <c r="I43" s="1"/>
      <c r="J43" s="6"/>
      <c r="K43" s="1"/>
      <c r="L43" s="7"/>
      <c r="M43" s="7"/>
      <c r="N43" s="1"/>
      <c r="O43" s="6"/>
      <c r="P43" s="66"/>
    </row>
  </sheetData>
  <mergeCells count="45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I8:N8"/>
    <mergeCell ref="A27:B27"/>
    <mergeCell ref="C28:D28"/>
    <mergeCell ref="E28:H28"/>
    <mergeCell ref="L28:O28"/>
    <mergeCell ref="C29:D29"/>
    <mergeCell ref="E29:H29"/>
    <mergeCell ref="L29:O29"/>
    <mergeCell ref="A30:B30"/>
    <mergeCell ref="C30:H30"/>
    <mergeCell ref="I30:J30"/>
    <mergeCell ref="K30:O30"/>
    <mergeCell ref="A31:B31"/>
    <mergeCell ref="C31:H31"/>
    <mergeCell ref="I31:J31"/>
    <mergeCell ref="K31:O31"/>
    <mergeCell ref="A32:B32"/>
    <mergeCell ref="C32:H32"/>
    <mergeCell ref="I32:J32"/>
    <mergeCell ref="K32:O32"/>
    <mergeCell ref="A33:B33"/>
    <mergeCell ref="C33:H33"/>
    <mergeCell ref="I33:J33"/>
    <mergeCell ref="K33:O33"/>
    <mergeCell ref="A5:A6"/>
    <mergeCell ref="H3:H4"/>
    <mergeCell ref="A28:B29"/>
    <mergeCell ref="I28:J29"/>
  </mergeCells>
  <pageMargins left="0.75" right="0.75" top="1" bottom="1" header="0.5" footer="0.5"/>
  <pageSetup paperSize="9" scale="78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43"/>
  <sheetViews>
    <sheetView workbookViewId="0">
      <selection activeCell="I4" sqref="I4:L4"/>
    </sheetView>
  </sheetViews>
  <sheetFormatPr defaultColWidth="9" defaultRowHeight="11.25"/>
  <cols>
    <col min="1" max="1" width="4.25" style="1" customWidth="1"/>
    <col min="2" max="2" width="6.75" style="5" customWidth="1"/>
    <col min="3" max="3" width="2.88333333333333" style="1" customWidth="1"/>
    <col min="4" max="4" width="10.5" style="6" customWidth="1"/>
    <col min="5" max="5" width="6.88333333333333" style="5" customWidth="1"/>
    <col min="6" max="6" width="10.6333333333333" style="6" customWidth="1"/>
    <col min="7" max="7" width="4.25" style="1" customWidth="1"/>
    <col min="8" max="8" width="8.88333333333333" style="6" customWidth="1"/>
    <col min="9" max="9" width="9.38333333333333" style="1" customWidth="1"/>
    <col min="10" max="10" width="8.25" style="6" customWidth="1"/>
    <col min="11" max="11" width="7.38333333333333" style="1" customWidth="1"/>
    <col min="12" max="12" width="7.88333333333333" style="7" customWidth="1"/>
    <col min="13" max="13" width="6.55833333333333" style="7" customWidth="1"/>
    <col min="14" max="14" width="7.88333333333333" style="1" customWidth="1"/>
    <col min="15" max="15" width="10.1333333333333" style="6" customWidth="1"/>
    <col min="16" max="16" width="9.38333333333333" style="6" customWidth="1"/>
    <col min="17" max="18" width="4.38333333333333" style="4" customWidth="1"/>
    <col min="19" max="19" width="13.25" style="4" customWidth="1"/>
    <col min="20" max="20" width="5.88333333333333" style="4" customWidth="1"/>
    <col min="21" max="21" width="10.6333333333333" style="4" customWidth="1"/>
    <col min="22" max="22" width="5.75" style="4" customWidth="1"/>
    <col min="23" max="23" width="5.63333333333333" style="4" customWidth="1"/>
    <col min="24" max="24" width="5.13333333333333" style="4" customWidth="1"/>
    <col min="25" max="25" width="5.88333333333333" style="4" customWidth="1"/>
    <col min="26" max="27" width="10.6333333333333" style="4" customWidth="1"/>
    <col min="28" max="28" width="5.63333333333333" style="4" customWidth="1"/>
    <col min="29" max="29" width="5.38333333333333" style="4" customWidth="1"/>
    <col min="30" max="30" width="7.13333333333333" style="4" customWidth="1"/>
    <col min="31" max="16384" width="9" style="1"/>
  </cols>
  <sheetData>
    <row r="1" s="1" customFormat="1" ht="24.95" customHeight="1" spans="1:6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52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</row>
    <row r="2" s="1" customFormat="1" ht="33" customHeight="1" spans="1:62">
      <c r="A2" s="9" t="s">
        <v>1</v>
      </c>
      <c r="B2" s="9"/>
      <c r="C2" s="10" t="s">
        <v>2</v>
      </c>
      <c r="D2" s="10"/>
      <c r="E2" s="10"/>
      <c r="F2" s="10"/>
      <c r="G2" s="10"/>
      <c r="H2" s="10"/>
      <c r="I2" s="10"/>
      <c r="J2" s="10"/>
      <c r="K2" s="10"/>
      <c r="L2" s="53" t="s">
        <v>3</v>
      </c>
      <c r="M2" s="54">
        <v>9122</v>
      </c>
      <c r="N2" s="55" t="s">
        <v>4</v>
      </c>
      <c r="O2" s="55" t="s">
        <v>5</v>
      </c>
      <c r="P2" s="56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</row>
    <row r="3" s="1" customFormat="1" ht="34" customHeight="1" spans="1:62">
      <c r="A3" s="9" t="s">
        <v>6</v>
      </c>
      <c r="B3" s="9"/>
      <c r="C3" s="11">
        <v>9801666.86</v>
      </c>
      <c r="D3" s="11"/>
      <c r="E3" s="11" t="s">
        <v>7</v>
      </c>
      <c r="F3" s="12" t="s">
        <v>8</v>
      </c>
      <c r="G3" s="12"/>
      <c r="H3" s="13" t="s">
        <v>9</v>
      </c>
      <c r="I3" s="57" t="s">
        <v>55</v>
      </c>
      <c r="J3" s="58"/>
      <c r="K3" s="58"/>
      <c r="L3" s="58"/>
      <c r="M3" s="59" t="s">
        <v>11</v>
      </c>
      <c r="N3" s="9" t="s">
        <v>12</v>
      </c>
      <c r="O3" s="60" t="s">
        <v>13</v>
      </c>
      <c r="P3" s="61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</row>
    <row r="4" s="1" customFormat="1" ht="30" customHeight="1" spans="1:30">
      <c r="A4" s="9" t="s">
        <v>14</v>
      </c>
      <c r="B4" s="9"/>
      <c r="C4" s="11"/>
      <c r="D4" s="11"/>
      <c r="E4" s="11" t="s">
        <v>15</v>
      </c>
      <c r="F4" s="12"/>
      <c r="G4" s="12"/>
      <c r="H4" s="14"/>
      <c r="I4" s="62" t="s">
        <v>56</v>
      </c>
      <c r="J4" s="63"/>
      <c r="K4" s="63"/>
      <c r="L4" s="63"/>
      <c r="M4" s="59" t="s">
        <v>16</v>
      </c>
      <c r="N4" s="11" t="s">
        <v>17</v>
      </c>
      <c r="O4" s="64" t="s">
        <v>18</v>
      </c>
      <c r="P4" s="65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="1" customFormat="1" ht="27.95" customHeight="1" spans="1:30">
      <c r="A5" s="9" t="s">
        <v>19</v>
      </c>
      <c r="B5" s="9" t="s">
        <v>20</v>
      </c>
      <c r="C5" s="9"/>
      <c r="D5" s="9"/>
      <c r="E5" s="9" t="s">
        <v>21</v>
      </c>
      <c r="F5" s="9"/>
      <c r="G5" s="9" t="s">
        <v>22</v>
      </c>
      <c r="H5" s="9"/>
      <c r="I5" s="9" t="s">
        <v>23</v>
      </c>
      <c r="J5" s="9" t="s">
        <v>24</v>
      </c>
      <c r="K5" s="9"/>
      <c r="L5" s="9" t="s">
        <v>25</v>
      </c>
      <c r="M5" s="9"/>
      <c r="N5" s="11" t="s">
        <v>26</v>
      </c>
      <c r="O5" s="11"/>
      <c r="P5" s="66"/>
      <c r="Q5" s="4"/>
      <c r="R5" s="4"/>
      <c r="S5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="1" customFormat="1" ht="27.95" customHeight="1" spans="1:30">
      <c r="A6" s="9"/>
      <c r="B6" s="15" t="s">
        <v>27</v>
      </c>
      <c r="C6" s="9" t="s">
        <v>28</v>
      </c>
      <c r="D6" s="11" t="s">
        <v>29</v>
      </c>
      <c r="E6" s="15" t="s">
        <v>27</v>
      </c>
      <c r="F6" s="11" t="s">
        <v>29</v>
      </c>
      <c r="G6" s="9" t="s">
        <v>30</v>
      </c>
      <c r="H6" s="11" t="s">
        <v>29</v>
      </c>
      <c r="I6" s="55" t="s">
        <v>29</v>
      </c>
      <c r="J6" s="11" t="s">
        <v>29</v>
      </c>
      <c r="K6" s="9" t="s">
        <v>31</v>
      </c>
      <c r="L6" s="9" t="s">
        <v>29</v>
      </c>
      <c r="M6" s="9" t="s">
        <v>31</v>
      </c>
      <c r="N6" s="11" t="s">
        <v>32</v>
      </c>
      <c r="O6" s="11" t="s">
        <v>29</v>
      </c>
      <c r="P6" s="66"/>
      <c r="Q6" s="4"/>
      <c r="R6" s="4"/>
      <c r="S6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="2" customFormat="1" ht="21" customHeight="1" spans="1:29">
      <c r="A7" s="16">
        <v>1</v>
      </c>
      <c r="B7" s="17">
        <v>43499</v>
      </c>
      <c r="C7" s="18" t="s">
        <v>34</v>
      </c>
      <c r="D7" s="19">
        <v>2000000</v>
      </c>
      <c r="E7" s="20">
        <v>43493</v>
      </c>
      <c r="F7" s="19">
        <v>3920666.74</v>
      </c>
      <c r="G7" s="21">
        <v>0.02</v>
      </c>
      <c r="H7" s="22">
        <f>D7*G7</f>
        <v>40000</v>
      </c>
      <c r="I7" s="22">
        <v>57028</v>
      </c>
      <c r="J7" s="26">
        <v>3500</v>
      </c>
      <c r="K7" s="67"/>
      <c r="L7" s="55">
        <v>0</v>
      </c>
      <c r="M7" s="11"/>
      <c r="N7" s="68" t="s">
        <v>35</v>
      </c>
      <c r="O7" s="22">
        <f>D7-H7-I7-J7</f>
        <v>1899472</v>
      </c>
      <c r="P7" s="69"/>
      <c r="Q7" s="69"/>
      <c r="R7" s="87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</row>
    <row r="8" s="3" customFormat="1" ht="21" customHeight="1" spans="1:29">
      <c r="A8" s="23"/>
      <c r="B8" s="24"/>
      <c r="C8" s="25"/>
      <c r="D8" s="26"/>
      <c r="E8" s="20"/>
      <c r="F8" s="26"/>
      <c r="G8" s="21"/>
      <c r="H8" s="27"/>
      <c r="I8" s="70" t="s">
        <v>36</v>
      </c>
      <c r="J8" s="71"/>
      <c r="K8" s="71"/>
      <c r="L8" s="71"/>
      <c r="M8" s="71"/>
      <c r="N8" s="72"/>
      <c r="O8" s="22"/>
      <c r="P8" s="73"/>
      <c r="Q8" s="73"/>
      <c r="R8" s="88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</row>
    <row r="9" s="3" customFormat="1" ht="20" customHeight="1" spans="1:29">
      <c r="A9" s="28"/>
      <c r="B9" s="29"/>
      <c r="C9" s="30"/>
      <c r="D9" s="31"/>
      <c r="E9" s="32"/>
      <c r="F9" s="31"/>
      <c r="G9" s="33"/>
      <c r="H9" s="34"/>
      <c r="I9" s="74"/>
      <c r="J9" s="31"/>
      <c r="K9" s="75"/>
      <c r="L9" s="76"/>
      <c r="M9" s="77"/>
      <c r="N9" s="75"/>
      <c r="O9" s="78"/>
      <c r="P9" s="73"/>
      <c r="Q9" s="73"/>
      <c r="R9" s="88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</row>
    <row r="10" s="3" customFormat="1" ht="20.1" customHeight="1" spans="1:29">
      <c r="A10" s="23">
        <v>2</v>
      </c>
      <c r="B10" s="24">
        <v>43607</v>
      </c>
      <c r="C10" s="25" t="s">
        <v>34</v>
      </c>
      <c r="D10" s="26">
        <v>1920666.74</v>
      </c>
      <c r="E10" s="20"/>
      <c r="F10" s="26"/>
      <c r="G10" s="21">
        <v>0.02</v>
      </c>
      <c r="H10" s="27">
        <v>38414</v>
      </c>
      <c r="I10" s="79"/>
      <c r="J10" s="26"/>
      <c r="K10" s="68"/>
      <c r="L10" s="55">
        <v>10042.79</v>
      </c>
      <c r="M10" s="11" t="s">
        <v>54</v>
      </c>
      <c r="N10" s="68" t="s">
        <v>35</v>
      </c>
      <c r="O10" s="22">
        <v>1872209.95</v>
      </c>
      <c r="P10" s="73"/>
      <c r="Q10" s="73"/>
      <c r="R10" s="88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</row>
    <row r="11" s="3" customFormat="1" ht="20.1" customHeight="1" spans="1:29">
      <c r="A11" s="28" t="s">
        <v>33</v>
      </c>
      <c r="B11" s="29"/>
      <c r="C11" s="30"/>
      <c r="D11" s="31"/>
      <c r="E11" s="32"/>
      <c r="F11" s="31"/>
      <c r="G11" s="33"/>
      <c r="H11" s="34"/>
      <c r="I11" s="74"/>
      <c r="J11" s="31"/>
      <c r="K11" s="75"/>
      <c r="L11" s="76"/>
      <c r="M11" s="77"/>
      <c r="N11" s="75"/>
      <c r="O11" s="80"/>
      <c r="P11" s="73"/>
      <c r="Q11" s="73"/>
      <c r="R11" s="88"/>
      <c r="S11" s="89"/>
      <c r="T11" s="73"/>
      <c r="U11" s="73"/>
      <c r="V11" s="73"/>
      <c r="W11" s="73"/>
      <c r="X11" s="73"/>
      <c r="Y11" s="73"/>
      <c r="Z11" s="73"/>
      <c r="AA11" s="73"/>
      <c r="AB11" s="73"/>
      <c r="AC11" s="73"/>
    </row>
    <row r="12" s="3" customFormat="1" ht="32" customHeight="1" spans="1:29">
      <c r="A12" s="28">
        <v>3</v>
      </c>
      <c r="B12" s="29">
        <v>43852</v>
      </c>
      <c r="C12" s="30" t="s">
        <v>34</v>
      </c>
      <c r="D12" s="31">
        <v>3920000</v>
      </c>
      <c r="E12" s="32">
        <v>43850</v>
      </c>
      <c r="F12" s="31">
        <v>3920666.74</v>
      </c>
      <c r="G12" s="33">
        <v>0.02</v>
      </c>
      <c r="H12" s="34">
        <v>117620</v>
      </c>
      <c r="I12" s="74">
        <v>62731</v>
      </c>
      <c r="J12" s="31">
        <v>500</v>
      </c>
      <c r="K12" s="75" t="s">
        <v>57</v>
      </c>
      <c r="L12" s="76">
        <v>3700</v>
      </c>
      <c r="M12" s="77" t="s">
        <v>58</v>
      </c>
      <c r="N12" s="75" t="s">
        <v>59</v>
      </c>
      <c r="O12" s="78">
        <f>D12-H12-I12-J12-L12-L13-J13</f>
        <v>3744891.79</v>
      </c>
      <c r="P12" s="73"/>
      <c r="Q12" s="73"/>
      <c r="R12" s="88"/>
      <c r="S12" s="89"/>
      <c r="T12" s="73"/>
      <c r="U12" s="73"/>
      <c r="V12" s="73"/>
      <c r="W12" s="73"/>
      <c r="X12" s="73"/>
      <c r="Y12" s="73"/>
      <c r="Z12" s="73"/>
      <c r="AA12" s="73"/>
      <c r="AB12" s="73"/>
      <c r="AC12" s="73"/>
    </row>
    <row r="13" s="3" customFormat="1" ht="20.1" customHeight="1" spans="1:29">
      <c r="A13" s="28"/>
      <c r="B13" s="29"/>
      <c r="C13" s="30"/>
      <c r="D13" s="31"/>
      <c r="E13" s="32"/>
      <c r="F13" s="31"/>
      <c r="G13" s="90" t="s">
        <v>60</v>
      </c>
      <c r="H13" s="91"/>
      <c r="I13" s="74"/>
      <c r="J13" s="31">
        <v>600</v>
      </c>
      <c r="K13" s="75" t="s">
        <v>61</v>
      </c>
      <c r="L13" s="76">
        <v>-10042.79</v>
      </c>
      <c r="M13" s="77" t="s">
        <v>62</v>
      </c>
      <c r="N13" s="75"/>
      <c r="O13" s="80"/>
      <c r="P13" s="73"/>
      <c r="Q13" s="73"/>
      <c r="R13" s="88"/>
      <c r="S13" s="89"/>
      <c r="T13" s="73"/>
      <c r="U13" s="73"/>
      <c r="V13" s="73"/>
      <c r="W13" s="73"/>
      <c r="X13" s="73"/>
      <c r="Y13" s="73"/>
      <c r="Z13" s="73"/>
      <c r="AA13" s="73"/>
      <c r="AB13" s="73"/>
      <c r="AC13" s="73"/>
    </row>
    <row r="14" s="3" customFormat="1" ht="20.1" customHeight="1" spans="1:29">
      <c r="A14" s="28"/>
      <c r="B14" s="29"/>
      <c r="C14" s="30"/>
      <c r="D14" s="31"/>
      <c r="E14" s="32"/>
      <c r="F14" s="31"/>
      <c r="G14" s="33"/>
      <c r="H14" s="34"/>
      <c r="I14" s="74"/>
      <c r="J14" s="31"/>
      <c r="K14" s="75"/>
      <c r="L14" s="76"/>
      <c r="M14" s="77"/>
      <c r="N14" s="75"/>
      <c r="O14" s="80"/>
      <c r="P14" s="73"/>
      <c r="Q14" s="73"/>
      <c r="R14" s="88"/>
      <c r="S14" s="89"/>
      <c r="T14" s="73"/>
      <c r="U14" s="73"/>
      <c r="V14" s="73"/>
      <c r="W14" s="73"/>
      <c r="X14" s="73"/>
      <c r="Y14" s="73"/>
      <c r="Z14" s="73"/>
      <c r="AA14" s="73"/>
      <c r="AB14" s="73"/>
      <c r="AC14" s="73"/>
    </row>
    <row r="15" s="3" customFormat="1" ht="20.1" customHeight="1" spans="1:29">
      <c r="A15" s="28"/>
      <c r="B15" s="29"/>
      <c r="C15" s="30"/>
      <c r="D15" s="31"/>
      <c r="E15" s="32"/>
      <c r="F15" s="31"/>
      <c r="G15" s="33"/>
      <c r="H15" s="34"/>
      <c r="I15" s="74"/>
      <c r="J15" s="31"/>
      <c r="K15" s="75"/>
      <c r="L15" s="76"/>
      <c r="M15" s="77"/>
      <c r="N15" s="75"/>
      <c r="O15" s="80"/>
      <c r="P15" s="73"/>
      <c r="Q15" s="73"/>
      <c r="R15" s="88"/>
      <c r="S15" s="89"/>
      <c r="T15" s="73"/>
      <c r="U15" s="73"/>
      <c r="V15" s="73"/>
      <c r="W15" s="73"/>
      <c r="X15" s="73"/>
      <c r="Y15" s="73"/>
      <c r="Z15" s="73"/>
      <c r="AA15" s="73"/>
      <c r="AB15" s="73"/>
      <c r="AC15" s="73"/>
    </row>
    <row r="16" s="3" customFormat="1" ht="20.1" customHeight="1" spans="1:29">
      <c r="A16" s="28"/>
      <c r="B16" s="29"/>
      <c r="C16" s="30"/>
      <c r="D16" s="31"/>
      <c r="E16" s="32"/>
      <c r="F16" s="31"/>
      <c r="G16" s="33"/>
      <c r="H16" s="34"/>
      <c r="I16" s="74"/>
      <c r="J16" s="31"/>
      <c r="K16" s="75"/>
      <c r="L16" s="76"/>
      <c r="M16" s="77"/>
      <c r="N16" s="75"/>
      <c r="O16" s="80"/>
      <c r="P16" s="73"/>
      <c r="Q16" s="73"/>
      <c r="R16" s="88"/>
      <c r="S16" s="89"/>
      <c r="T16" s="73"/>
      <c r="U16" s="73"/>
      <c r="V16" s="73"/>
      <c r="W16" s="73"/>
      <c r="X16" s="73"/>
      <c r="Y16" s="73"/>
      <c r="Z16" s="73"/>
      <c r="AA16" s="73"/>
      <c r="AB16" s="73"/>
      <c r="AC16" s="73"/>
    </row>
    <row r="17" s="3" customFormat="1" ht="20.1" hidden="1" customHeight="1" spans="1:29">
      <c r="A17" s="28"/>
      <c r="B17" s="29"/>
      <c r="C17" s="30"/>
      <c r="D17" s="31"/>
      <c r="E17" s="32"/>
      <c r="F17" s="31"/>
      <c r="G17" s="33"/>
      <c r="H17" s="34"/>
      <c r="I17" s="74"/>
      <c r="J17" s="31"/>
      <c r="K17" s="75"/>
      <c r="L17" s="76"/>
      <c r="M17" s="77"/>
      <c r="N17" s="75"/>
      <c r="O17" s="80"/>
      <c r="P17" s="73"/>
      <c r="Q17" s="73"/>
      <c r="R17" s="88"/>
      <c r="S17" s="89"/>
      <c r="T17" s="73"/>
      <c r="U17" s="73"/>
      <c r="V17" s="73"/>
      <c r="W17" s="73"/>
      <c r="X17" s="73"/>
      <c r="Y17" s="73"/>
      <c r="Z17" s="73"/>
      <c r="AA17" s="73"/>
      <c r="AB17" s="73"/>
      <c r="AC17" s="73"/>
    </row>
    <row r="18" s="3" customFormat="1" ht="20.1" hidden="1" customHeight="1" spans="1:29">
      <c r="A18" s="28"/>
      <c r="B18" s="29"/>
      <c r="C18" s="30"/>
      <c r="D18" s="31"/>
      <c r="E18" s="32"/>
      <c r="F18" s="31"/>
      <c r="G18" s="33"/>
      <c r="H18" s="34"/>
      <c r="I18" s="74"/>
      <c r="J18" s="31"/>
      <c r="K18" s="75"/>
      <c r="L18" s="76"/>
      <c r="M18" s="77"/>
      <c r="N18" s="75"/>
      <c r="O18" s="80"/>
      <c r="P18" s="73"/>
      <c r="Q18" s="73"/>
      <c r="R18" s="88"/>
      <c r="S18" s="89"/>
      <c r="T18" s="73"/>
      <c r="U18" s="73"/>
      <c r="V18" s="73"/>
      <c r="W18" s="73"/>
      <c r="X18" s="73"/>
      <c r="Y18" s="73"/>
      <c r="Z18" s="73"/>
      <c r="AA18" s="73"/>
      <c r="AB18" s="73"/>
      <c r="AC18" s="73"/>
    </row>
    <row r="19" s="3" customFormat="1" ht="20.1" hidden="1" customHeight="1" spans="1:29">
      <c r="A19" s="28"/>
      <c r="B19" s="29"/>
      <c r="C19" s="30"/>
      <c r="D19" s="31"/>
      <c r="E19" s="32"/>
      <c r="F19" s="31"/>
      <c r="G19" s="33"/>
      <c r="H19" s="34"/>
      <c r="I19" s="74"/>
      <c r="J19" s="31"/>
      <c r="K19" s="75"/>
      <c r="L19" s="76"/>
      <c r="M19" s="77"/>
      <c r="N19" s="75"/>
      <c r="O19" s="80"/>
      <c r="P19" s="73"/>
      <c r="Q19" s="73"/>
      <c r="R19" s="88"/>
      <c r="S19" s="89"/>
      <c r="T19" s="73"/>
      <c r="U19" s="73"/>
      <c r="V19" s="73"/>
      <c r="W19" s="73"/>
      <c r="X19" s="73"/>
      <c r="Y19" s="73"/>
      <c r="Z19" s="73"/>
      <c r="AA19" s="73"/>
      <c r="AB19" s="73"/>
      <c r="AC19" s="73"/>
    </row>
    <row r="20" s="3" customFormat="1" ht="20.1" hidden="1" customHeight="1" spans="1:29">
      <c r="A20" s="28"/>
      <c r="B20" s="29"/>
      <c r="C20" s="30"/>
      <c r="D20" s="31"/>
      <c r="E20" s="32"/>
      <c r="F20" s="31"/>
      <c r="G20" s="33"/>
      <c r="H20" s="34"/>
      <c r="I20" s="74"/>
      <c r="J20" s="31"/>
      <c r="K20" s="75"/>
      <c r="L20" s="76"/>
      <c r="M20" s="77"/>
      <c r="N20" s="75"/>
      <c r="O20" s="80"/>
      <c r="P20" s="73"/>
      <c r="Q20" s="73"/>
      <c r="R20" s="88"/>
      <c r="S20" s="89"/>
      <c r="T20" s="73"/>
      <c r="U20" s="73"/>
      <c r="V20" s="73"/>
      <c r="W20" s="73"/>
      <c r="X20" s="73"/>
      <c r="Y20" s="73"/>
      <c r="Z20" s="73"/>
      <c r="AA20" s="73"/>
      <c r="AB20" s="73"/>
      <c r="AC20" s="73"/>
    </row>
    <row r="21" s="3" customFormat="1" ht="20.1" hidden="1" customHeight="1" spans="1:29">
      <c r="A21" s="28"/>
      <c r="B21" s="29"/>
      <c r="C21" s="30"/>
      <c r="D21" s="31"/>
      <c r="E21" s="32"/>
      <c r="F21" s="31"/>
      <c r="G21" s="33"/>
      <c r="H21" s="34"/>
      <c r="I21" s="74"/>
      <c r="J21" s="31"/>
      <c r="K21" s="75"/>
      <c r="L21" s="76"/>
      <c r="M21" s="77"/>
      <c r="N21" s="75"/>
      <c r="O21" s="80"/>
      <c r="P21" s="73"/>
      <c r="Q21" s="73"/>
      <c r="R21" s="88"/>
      <c r="S21" s="89"/>
      <c r="T21" s="73"/>
      <c r="U21" s="73"/>
      <c r="V21" s="73"/>
      <c r="W21" s="73"/>
      <c r="X21" s="73"/>
      <c r="Y21" s="73"/>
      <c r="Z21" s="73"/>
      <c r="AA21" s="73"/>
      <c r="AB21" s="73"/>
      <c r="AC21" s="73"/>
    </row>
    <row r="22" s="3" customFormat="1" ht="20.1" hidden="1" customHeight="1" spans="1:29">
      <c r="A22" s="28"/>
      <c r="B22" s="29"/>
      <c r="C22" s="30"/>
      <c r="D22" s="31"/>
      <c r="E22" s="32"/>
      <c r="F22" s="31"/>
      <c r="G22" s="33"/>
      <c r="H22" s="34"/>
      <c r="I22" s="74"/>
      <c r="J22" s="31"/>
      <c r="K22" s="75"/>
      <c r="L22" s="76"/>
      <c r="M22" s="77"/>
      <c r="N22" s="75"/>
      <c r="O22" s="80"/>
      <c r="P22" s="73"/>
      <c r="Q22" s="73"/>
      <c r="R22" s="88"/>
      <c r="S22" s="89"/>
      <c r="T22" s="73"/>
      <c r="U22" s="73"/>
      <c r="V22" s="73"/>
      <c r="W22" s="73"/>
      <c r="X22" s="73"/>
      <c r="Y22" s="73"/>
      <c r="Z22" s="73"/>
      <c r="AA22" s="73"/>
      <c r="AB22" s="73"/>
      <c r="AC22" s="73"/>
    </row>
    <row r="23" s="3" customFormat="1" ht="20.1" hidden="1" customHeight="1" spans="1:29">
      <c r="A23" s="28"/>
      <c r="B23" s="29"/>
      <c r="C23" s="30"/>
      <c r="D23" s="31"/>
      <c r="E23" s="32"/>
      <c r="F23" s="31"/>
      <c r="G23" s="33"/>
      <c r="H23" s="34"/>
      <c r="I23" s="74"/>
      <c r="J23" s="31"/>
      <c r="K23" s="75"/>
      <c r="L23" s="76"/>
      <c r="M23" s="77"/>
      <c r="N23" s="75"/>
      <c r="O23" s="80"/>
      <c r="P23" s="73"/>
      <c r="Q23" s="73"/>
      <c r="R23" s="88"/>
      <c r="S23" s="89"/>
      <c r="T23" s="73"/>
      <c r="U23" s="73"/>
      <c r="V23" s="73"/>
      <c r="W23" s="73"/>
      <c r="X23" s="73"/>
      <c r="Y23" s="73"/>
      <c r="Z23" s="73"/>
      <c r="AA23" s="73"/>
      <c r="AB23" s="73"/>
      <c r="AC23" s="73"/>
    </row>
    <row r="24" s="3" customFormat="1" ht="20.1" hidden="1" customHeight="1" spans="1:29">
      <c r="A24" s="28"/>
      <c r="B24" s="29"/>
      <c r="C24" s="30"/>
      <c r="D24" s="31"/>
      <c r="E24" s="32"/>
      <c r="F24" s="31"/>
      <c r="G24" s="33"/>
      <c r="H24" s="34"/>
      <c r="I24" s="74"/>
      <c r="J24" s="31"/>
      <c r="K24" s="75"/>
      <c r="L24" s="76"/>
      <c r="M24" s="77"/>
      <c r="N24" s="75"/>
      <c r="O24" s="80"/>
      <c r="P24" s="73"/>
      <c r="Q24" s="73"/>
      <c r="R24" s="88"/>
      <c r="S24" s="89"/>
      <c r="T24" s="73"/>
      <c r="U24" s="73"/>
      <c r="V24" s="73"/>
      <c r="W24" s="73"/>
      <c r="X24" s="73"/>
      <c r="Y24" s="73"/>
      <c r="Z24" s="73"/>
      <c r="AA24" s="73"/>
      <c r="AB24" s="73"/>
      <c r="AC24" s="73"/>
    </row>
    <row r="25" s="4" customFormat="1" ht="20.25" hidden="1" customHeight="1" spans="1:19">
      <c r="A25" s="37"/>
      <c r="B25" s="38"/>
      <c r="C25" s="18"/>
      <c r="D25" s="19"/>
      <c r="E25" s="39"/>
      <c r="F25" s="40"/>
      <c r="G25" s="41"/>
      <c r="H25" s="42"/>
      <c r="I25" s="42"/>
      <c r="J25" s="82"/>
      <c r="K25" s="68"/>
      <c r="L25" s="55"/>
      <c r="M25" s="11"/>
      <c r="N25" s="68"/>
      <c r="O25" s="42"/>
      <c r="P25" s="66"/>
      <c r="S25"/>
    </row>
    <row r="26" s="4" customFormat="1" ht="20.25" hidden="1" customHeight="1" spans="1:19">
      <c r="A26" s="37"/>
      <c r="B26" s="38"/>
      <c r="C26" s="18"/>
      <c r="D26" s="19"/>
      <c r="E26" s="39"/>
      <c r="F26" s="40"/>
      <c r="G26" s="41"/>
      <c r="H26" s="42"/>
      <c r="I26" s="42"/>
      <c r="J26" s="82"/>
      <c r="K26" s="68"/>
      <c r="L26" s="55"/>
      <c r="M26" s="11"/>
      <c r="N26" s="75"/>
      <c r="O26" s="83"/>
      <c r="P26" s="66"/>
      <c r="S26"/>
    </row>
    <row r="27" s="4" customFormat="1" ht="30" customHeight="1" spans="1:19">
      <c r="A27" s="9" t="s">
        <v>37</v>
      </c>
      <c r="B27" s="9"/>
      <c r="C27" s="43" t="s">
        <v>38</v>
      </c>
      <c r="D27" s="44">
        <f>SUM(D7:D26)</f>
        <v>7840666.74</v>
      </c>
      <c r="E27" s="43" t="s">
        <v>38</v>
      </c>
      <c r="F27" s="45">
        <f>SUM(F7:F26)</f>
        <v>7841333.48</v>
      </c>
      <c r="G27" s="43" t="s">
        <v>38</v>
      </c>
      <c r="H27" s="45">
        <f>SUM(H7:H26)</f>
        <v>196034</v>
      </c>
      <c r="I27" s="45">
        <f>SUM(I7:I26)</f>
        <v>119759</v>
      </c>
      <c r="J27" s="45">
        <f>SUM(J7:J26)</f>
        <v>4600</v>
      </c>
      <c r="K27" s="43" t="s">
        <v>38</v>
      </c>
      <c r="L27" s="84">
        <f>SUM(L7:L26)</f>
        <v>3700</v>
      </c>
      <c r="M27" s="85" t="s">
        <v>38</v>
      </c>
      <c r="N27" s="43" t="s">
        <v>38</v>
      </c>
      <c r="O27" s="45">
        <f>SUM(O7:O26)</f>
        <v>7516573.74</v>
      </c>
      <c r="P27" s="66"/>
      <c r="S27"/>
    </row>
    <row r="28" s="4" customFormat="1" ht="30" customHeight="1" spans="1:16">
      <c r="A28" s="9" t="s">
        <v>33</v>
      </c>
      <c r="B28" s="9"/>
      <c r="C28" s="9" t="s">
        <v>39</v>
      </c>
      <c r="D28" s="9"/>
      <c r="E28" s="46">
        <v>3744891.79</v>
      </c>
      <c r="F28" s="46"/>
      <c r="G28" s="46"/>
      <c r="H28" s="46"/>
      <c r="I28" s="9" t="s">
        <v>40</v>
      </c>
      <c r="J28" s="9"/>
      <c r="K28" s="9" t="s">
        <v>41</v>
      </c>
      <c r="L28" s="46">
        <v>0</v>
      </c>
      <c r="M28" s="46"/>
      <c r="N28" s="46"/>
      <c r="O28" s="46"/>
      <c r="P28" s="66"/>
    </row>
    <row r="29" s="4" customFormat="1" ht="30" customHeight="1" spans="1:16">
      <c r="A29" s="9"/>
      <c r="B29" s="9"/>
      <c r="C29" s="9" t="s">
        <v>42</v>
      </c>
      <c r="D29" s="9"/>
      <c r="E29" s="47">
        <v>0</v>
      </c>
      <c r="F29" s="47"/>
      <c r="G29" s="47"/>
      <c r="H29" s="47"/>
      <c r="I29" s="9"/>
      <c r="J29" s="9"/>
      <c r="K29" s="9" t="s">
        <v>43</v>
      </c>
      <c r="L29" s="85" t="str">
        <f>SUBSTITUTE(SUBSTITUTE(TEXT(INT(L28),"[DBNum2][$-804]G/通用格式元"&amp;IF(INT(L28)=L28,"整",""))&amp;TEXT(MID(L28,FIND(".",L28&amp;".0")+1,1),"[DBNum2][$-804]G/通用格式角")&amp;TEXT(MID(L28,FIND(".",L28&amp;".0")+2,1),"[DBNum2][$-804]G/通用格式分"),"零角","零"),"零分","")</f>
        <v>零元整</v>
      </c>
      <c r="M29" s="85"/>
      <c r="N29" s="85"/>
      <c r="O29" s="85"/>
      <c r="P29" s="66"/>
    </row>
    <row r="30" s="4" customFormat="1" ht="50.1" customHeight="1" spans="1:16">
      <c r="A30" s="9" t="s">
        <v>44</v>
      </c>
      <c r="B30" s="9"/>
      <c r="C30" s="48" t="s">
        <v>45</v>
      </c>
      <c r="D30" s="49"/>
      <c r="E30" s="49"/>
      <c r="F30" s="49"/>
      <c r="G30" s="49"/>
      <c r="H30" s="50"/>
      <c r="I30" s="9" t="s">
        <v>46</v>
      </c>
      <c r="J30" s="9"/>
      <c r="K30" s="9"/>
      <c r="L30" s="9"/>
      <c r="M30" s="9"/>
      <c r="N30" s="9"/>
      <c r="O30" s="9"/>
      <c r="P30" s="66"/>
    </row>
    <row r="31" s="4" customFormat="1" ht="50.1" customHeight="1" spans="1:19">
      <c r="A31" s="9" t="s">
        <v>48</v>
      </c>
      <c r="B31" s="9"/>
      <c r="C31" s="16"/>
      <c r="D31" s="16"/>
      <c r="E31" s="16"/>
      <c r="F31" s="16"/>
      <c r="G31" s="16"/>
      <c r="H31" s="16"/>
      <c r="I31" s="9" t="s">
        <v>49</v>
      </c>
      <c r="J31" s="9"/>
      <c r="K31" s="16"/>
      <c r="L31" s="16"/>
      <c r="M31" s="16"/>
      <c r="N31" s="16"/>
      <c r="O31" s="16"/>
      <c r="P31" s="66"/>
      <c r="S31" s="78"/>
    </row>
    <row r="32" s="4" customFormat="1" ht="50.1" customHeight="1" spans="1:19">
      <c r="A32" s="9" t="s">
        <v>50</v>
      </c>
      <c r="B32" s="9"/>
      <c r="C32" s="51"/>
      <c r="D32" s="51"/>
      <c r="E32" s="51"/>
      <c r="F32" s="51"/>
      <c r="G32" s="51"/>
      <c r="H32" s="51"/>
      <c r="I32" s="9" t="s">
        <v>51</v>
      </c>
      <c r="J32" s="9"/>
      <c r="K32" s="51"/>
      <c r="L32" s="51"/>
      <c r="M32" s="51"/>
      <c r="N32" s="51"/>
      <c r="O32" s="51"/>
      <c r="P32" s="66"/>
      <c r="S32" s="76"/>
    </row>
    <row r="33" s="4" customFormat="1" ht="50.1" customHeight="1" spans="1:19">
      <c r="A33" s="9" t="s">
        <v>52</v>
      </c>
      <c r="B33" s="9"/>
      <c r="C33" s="51"/>
      <c r="D33" s="51"/>
      <c r="E33" s="51"/>
      <c r="F33" s="51"/>
      <c r="G33" s="51"/>
      <c r="H33" s="51"/>
      <c r="I33" s="9" t="s">
        <v>53</v>
      </c>
      <c r="J33" s="9"/>
      <c r="K33" s="51"/>
      <c r="L33" s="51"/>
      <c r="M33" s="51"/>
      <c r="N33" s="51"/>
      <c r="O33" s="51"/>
      <c r="P33" s="66"/>
      <c r="S33" s="34"/>
    </row>
    <row r="34" s="4" customFormat="1" spans="1:16">
      <c r="A34" s="1"/>
      <c r="B34" s="5"/>
      <c r="C34" s="1"/>
      <c r="D34" s="6"/>
      <c r="E34" s="5"/>
      <c r="F34" s="6"/>
      <c r="G34" s="1"/>
      <c r="H34" s="6"/>
      <c r="I34" s="1"/>
      <c r="J34" s="6"/>
      <c r="K34" s="1"/>
      <c r="L34" s="7"/>
      <c r="M34" s="7"/>
      <c r="N34" s="1"/>
      <c r="O34" s="6"/>
      <c r="P34" s="66"/>
    </row>
    <row r="35" s="4" customFormat="1" spans="1:16">
      <c r="A35" s="1"/>
      <c r="B35" s="5"/>
      <c r="C35" s="1"/>
      <c r="D35" s="6"/>
      <c r="E35" s="5"/>
      <c r="F35" s="6"/>
      <c r="G35" s="1"/>
      <c r="H35" s="6"/>
      <c r="I35" s="1"/>
      <c r="J35" s="6"/>
      <c r="K35" s="1"/>
      <c r="L35" s="7"/>
      <c r="M35" s="7"/>
      <c r="N35" s="1"/>
      <c r="O35" s="6"/>
      <c r="P35" s="66"/>
    </row>
    <row r="36" s="4" customFormat="1" spans="1:16">
      <c r="A36" s="1"/>
      <c r="B36" s="5"/>
      <c r="C36" s="1"/>
      <c r="D36" s="6"/>
      <c r="E36" s="5"/>
      <c r="F36" s="6"/>
      <c r="G36" s="1"/>
      <c r="H36" s="6"/>
      <c r="I36" s="1"/>
      <c r="J36" s="6"/>
      <c r="K36" s="1"/>
      <c r="L36" s="7"/>
      <c r="M36" s="7"/>
      <c r="N36" s="1"/>
      <c r="O36" s="6"/>
      <c r="P36" s="66"/>
    </row>
    <row r="37" s="4" customFormat="1" spans="1:16">
      <c r="A37" s="1"/>
      <c r="B37" s="5"/>
      <c r="C37" s="1"/>
      <c r="D37" s="6"/>
      <c r="E37" s="5"/>
      <c r="F37" s="6"/>
      <c r="G37" s="1"/>
      <c r="H37" s="6"/>
      <c r="I37" s="1"/>
      <c r="J37" s="6"/>
      <c r="K37" s="1"/>
      <c r="L37" s="7"/>
      <c r="M37" s="7"/>
      <c r="N37" s="1"/>
      <c r="O37" s="6"/>
      <c r="P37" s="66"/>
    </row>
    <row r="38" s="4" customFormat="1" spans="1:16">
      <c r="A38" s="1"/>
      <c r="B38" s="5"/>
      <c r="C38" s="1"/>
      <c r="D38" s="6"/>
      <c r="E38" s="5"/>
      <c r="F38" s="6"/>
      <c r="G38" s="1"/>
      <c r="H38" s="6"/>
      <c r="I38" s="1"/>
      <c r="J38" s="6"/>
      <c r="K38" s="1"/>
      <c r="L38" s="7"/>
      <c r="M38" s="7"/>
      <c r="N38" s="1"/>
      <c r="O38" s="6"/>
      <c r="P38" s="66"/>
    </row>
    <row r="39" s="4" customFormat="1" ht="13.5" spans="1:16">
      <c r="A39" s="1"/>
      <c r="B39"/>
      <c r="C39" s="1"/>
      <c r="D39" s="6"/>
      <c r="E39" s="5"/>
      <c r="F39" s="6"/>
      <c r="G39" s="1"/>
      <c r="H39" s="6"/>
      <c r="I39" s="1"/>
      <c r="J39" s="6"/>
      <c r="K39" s="1"/>
      <c r="L39" s="7"/>
      <c r="M39" s="7"/>
      <c r="N39" s="1"/>
      <c r="O39" s="6"/>
      <c r="P39" s="66"/>
    </row>
    <row r="40" s="4" customFormat="1" spans="1:16">
      <c r="A40" s="1"/>
      <c r="B40" s="5"/>
      <c r="C40" s="1"/>
      <c r="D40" s="6"/>
      <c r="E40" s="5"/>
      <c r="F40" s="6"/>
      <c r="G40" s="1"/>
      <c r="H40" s="6"/>
      <c r="I40" s="1"/>
      <c r="J40" s="6"/>
      <c r="K40" s="1"/>
      <c r="L40" s="7"/>
      <c r="M40" s="7"/>
      <c r="N40" s="1"/>
      <c r="O40" s="6"/>
      <c r="P40" s="66"/>
    </row>
    <row r="41" s="4" customFormat="1" spans="1:16">
      <c r="A41" s="1"/>
      <c r="B41" s="5"/>
      <c r="C41" s="1"/>
      <c r="D41" s="6"/>
      <c r="E41" s="5"/>
      <c r="F41" s="6"/>
      <c r="G41" s="1"/>
      <c r="H41" s="6"/>
      <c r="I41" s="1"/>
      <c r="J41" s="6"/>
      <c r="K41" s="1"/>
      <c r="L41" s="7"/>
      <c r="M41" s="7"/>
      <c r="N41" s="1"/>
      <c r="O41" s="6"/>
      <c r="P41" s="66"/>
    </row>
    <row r="42" s="4" customFormat="1" spans="1:16">
      <c r="A42" s="1"/>
      <c r="B42" s="5"/>
      <c r="C42" s="1"/>
      <c r="D42" s="6"/>
      <c r="E42" s="5"/>
      <c r="F42" s="6"/>
      <c r="G42" s="1"/>
      <c r="H42" s="6"/>
      <c r="I42" s="1"/>
      <c r="J42" s="6"/>
      <c r="K42" s="1"/>
      <c r="L42" s="7"/>
      <c r="M42" s="7"/>
      <c r="N42" s="1"/>
      <c r="O42" s="6"/>
      <c r="P42" s="66"/>
    </row>
    <row r="43" s="4" customFormat="1" spans="1:16">
      <c r="A43" s="1"/>
      <c r="B43" s="5"/>
      <c r="C43" s="1"/>
      <c r="D43" s="6"/>
      <c r="E43" s="5"/>
      <c r="F43" s="6"/>
      <c r="G43" s="1"/>
      <c r="H43" s="6"/>
      <c r="I43" s="1"/>
      <c r="J43" s="6"/>
      <c r="K43" s="1"/>
      <c r="L43" s="7"/>
      <c r="M43" s="7"/>
      <c r="N43" s="1"/>
      <c r="O43" s="6"/>
      <c r="P43" s="66"/>
    </row>
  </sheetData>
  <mergeCells count="46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I8:N8"/>
    <mergeCell ref="G13:H13"/>
    <mergeCell ref="A27:B27"/>
    <mergeCell ref="C28:D28"/>
    <mergeCell ref="E28:H28"/>
    <mergeCell ref="L28:O28"/>
    <mergeCell ref="C29:D29"/>
    <mergeCell ref="E29:H29"/>
    <mergeCell ref="L29:O29"/>
    <mergeCell ref="A30:B30"/>
    <mergeCell ref="C30:H30"/>
    <mergeCell ref="I30:J30"/>
    <mergeCell ref="K30:O30"/>
    <mergeCell ref="A31:B31"/>
    <mergeCell ref="C31:H31"/>
    <mergeCell ref="I31:J31"/>
    <mergeCell ref="K31:O31"/>
    <mergeCell ref="A32:B32"/>
    <mergeCell ref="C32:H32"/>
    <mergeCell ref="I32:J32"/>
    <mergeCell ref="K32:O32"/>
    <mergeCell ref="A33:B33"/>
    <mergeCell ref="C33:H33"/>
    <mergeCell ref="I33:J33"/>
    <mergeCell ref="K33:O33"/>
    <mergeCell ref="A5:A6"/>
    <mergeCell ref="H3:H4"/>
    <mergeCell ref="A28:B29"/>
    <mergeCell ref="I28:J29"/>
  </mergeCells>
  <pageMargins left="0.75" right="0.75" top="1" bottom="1" header="0.5" footer="0.5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43"/>
  <sheetViews>
    <sheetView tabSelected="1" topLeftCell="A2" workbookViewId="0">
      <selection activeCell="C2" sqref="C2:K2"/>
    </sheetView>
  </sheetViews>
  <sheetFormatPr defaultColWidth="9" defaultRowHeight="11.25"/>
  <cols>
    <col min="1" max="1" width="4.25" style="1" customWidth="1"/>
    <col min="2" max="2" width="6.75" style="5" customWidth="1"/>
    <col min="3" max="3" width="2.88333333333333" style="1" customWidth="1"/>
    <col min="4" max="4" width="10.5" style="6" customWidth="1"/>
    <col min="5" max="5" width="6.88333333333333" style="5" customWidth="1"/>
    <col min="6" max="6" width="10.6333333333333" style="6" customWidth="1"/>
    <col min="7" max="7" width="4.25" style="1" customWidth="1"/>
    <col min="8" max="8" width="8.88333333333333" style="6" customWidth="1"/>
    <col min="9" max="9" width="9.38333333333333" style="1" customWidth="1"/>
    <col min="10" max="10" width="8.25" style="6" customWidth="1"/>
    <col min="11" max="11" width="7.38333333333333" style="1" customWidth="1"/>
    <col min="12" max="12" width="7.88333333333333" style="7" customWidth="1"/>
    <col min="13" max="13" width="6.55833333333333" style="7" customWidth="1"/>
    <col min="14" max="14" width="15.125" style="1" customWidth="1"/>
    <col min="15" max="15" width="10.1333333333333" style="6" customWidth="1"/>
    <col min="16" max="16" width="9.38333333333333" style="6" customWidth="1"/>
    <col min="17" max="18" width="4.38333333333333" style="4" customWidth="1"/>
    <col min="19" max="19" width="13.25" style="4" customWidth="1"/>
    <col min="20" max="20" width="5.88333333333333" style="4" customWidth="1"/>
    <col min="21" max="21" width="10.6333333333333" style="4" customWidth="1"/>
    <col min="22" max="22" width="5.75" style="4" customWidth="1"/>
    <col min="23" max="23" width="5.63333333333333" style="4" customWidth="1"/>
    <col min="24" max="24" width="5.13333333333333" style="4" customWidth="1"/>
    <col min="25" max="25" width="5.88333333333333" style="4" customWidth="1"/>
    <col min="26" max="27" width="10.6333333333333" style="4" customWidth="1"/>
    <col min="28" max="28" width="5.63333333333333" style="4" customWidth="1"/>
    <col min="29" max="29" width="5.38333333333333" style="4" customWidth="1"/>
    <col min="30" max="30" width="7.13333333333333" style="4" customWidth="1"/>
    <col min="31" max="16384" width="9" style="1"/>
  </cols>
  <sheetData>
    <row r="1" s="1" customFormat="1" ht="24.95" customHeight="1" spans="1:6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52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</row>
    <row r="2" s="1" customFormat="1" ht="33" customHeight="1" spans="1:62">
      <c r="A2" s="9" t="s">
        <v>1</v>
      </c>
      <c r="B2" s="9"/>
      <c r="C2" s="10" t="s">
        <v>2</v>
      </c>
      <c r="D2" s="10"/>
      <c r="E2" s="10"/>
      <c r="F2" s="10"/>
      <c r="G2" s="10"/>
      <c r="H2" s="10"/>
      <c r="I2" s="10"/>
      <c r="J2" s="10"/>
      <c r="K2" s="10"/>
      <c r="L2" s="53" t="s">
        <v>3</v>
      </c>
      <c r="M2" s="54">
        <v>9122</v>
      </c>
      <c r="N2" s="55" t="s">
        <v>4</v>
      </c>
      <c r="O2" s="55" t="s">
        <v>5</v>
      </c>
      <c r="P2" s="56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</row>
    <row r="3" s="1" customFormat="1" ht="34" customHeight="1" spans="1:62">
      <c r="A3" s="9" t="s">
        <v>6</v>
      </c>
      <c r="B3" s="9"/>
      <c r="C3" s="11">
        <v>9801666.86</v>
      </c>
      <c r="D3" s="11"/>
      <c r="E3" s="11" t="s">
        <v>7</v>
      </c>
      <c r="F3" s="12" t="s">
        <v>8</v>
      </c>
      <c r="G3" s="12"/>
      <c r="H3" s="13" t="s">
        <v>9</v>
      </c>
      <c r="I3" s="57" t="s">
        <v>63</v>
      </c>
      <c r="J3" s="58"/>
      <c r="K3" s="58"/>
      <c r="L3" s="58"/>
      <c r="M3" s="59" t="s">
        <v>11</v>
      </c>
      <c r="N3" s="9" t="s">
        <v>12</v>
      </c>
      <c r="O3" s="60" t="s">
        <v>13</v>
      </c>
      <c r="P3" s="61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</row>
    <row r="4" s="1" customFormat="1" ht="30" customHeight="1" spans="1:30">
      <c r="A4" s="9" t="s">
        <v>14</v>
      </c>
      <c r="B4" s="9"/>
      <c r="C4" s="11">
        <v>8205292.24</v>
      </c>
      <c r="D4" s="11"/>
      <c r="E4" s="11" t="s">
        <v>15</v>
      </c>
      <c r="F4" s="12">
        <v>43460</v>
      </c>
      <c r="G4" s="12"/>
      <c r="H4" s="14"/>
      <c r="I4" s="62" t="s">
        <v>56</v>
      </c>
      <c r="J4" s="63"/>
      <c r="K4" s="63"/>
      <c r="L4" s="63"/>
      <c r="M4" s="59" t="s">
        <v>16</v>
      </c>
      <c r="N4" s="11" t="s">
        <v>17</v>
      </c>
      <c r="O4" s="64" t="s">
        <v>18</v>
      </c>
      <c r="P4" s="65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="1" customFormat="1" ht="27.95" customHeight="1" spans="1:30">
      <c r="A5" s="9" t="s">
        <v>19</v>
      </c>
      <c r="B5" s="9" t="s">
        <v>20</v>
      </c>
      <c r="C5" s="9"/>
      <c r="D5" s="9"/>
      <c r="E5" s="9" t="s">
        <v>21</v>
      </c>
      <c r="F5" s="9"/>
      <c r="G5" s="9" t="s">
        <v>22</v>
      </c>
      <c r="H5" s="9"/>
      <c r="I5" s="9" t="s">
        <v>23</v>
      </c>
      <c r="J5" s="9" t="s">
        <v>24</v>
      </c>
      <c r="K5" s="9"/>
      <c r="L5" s="9" t="s">
        <v>25</v>
      </c>
      <c r="M5" s="9"/>
      <c r="N5" s="11" t="s">
        <v>26</v>
      </c>
      <c r="O5" s="11"/>
      <c r="P5" s="66"/>
      <c r="Q5" s="4"/>
      <c r="R5" s="4"/>
      <c r="S5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="1" customFormat="1" ht="27.95" customHeight="1" spans="1:30">
      <c r="A6" s="9"/>
      <c r="B6" s="15" t="s">
        <v>27</v>
      </c>
      <c r="C6" s="9" t="s">
        <v>28</v>
      </c>
      <c r="D6" s="11" t="s">
        <v>29</v>
      </c>
      <c r="E6" s="15" t="s">
        <v>27</v>
      </c>
      <c r="F6" s="11" t="s">
        <v>29</v>
      </c>
      <c r="G6" s="9" t="s">
        <v>30</v>
      </c>
      <c r="H6" s="11" t="s">
        <v>29</v>
      </c>
      <c r="I6" s="55" t="s">
        <v>29</v>
      </c>
      <c r="J6" s="11" t="s">
        <v>29</v>
      </c>
      <c r="K6" s="9" t="s">
        <v>31</v>
      </c>
      <c r="L6" s="9" t="s">
        <v>29</v>
      </c>
      <c r="M6" s="9" t="s">
        <v>31</v>
      </c>
      <c r="N6" s="11" t="s">
        <v>32</v>
      </c>
      <c r="O6" s="11" t="s">
        <v>29</v>
      </c>
      <c r="P6" s="66"/>
      <c r="Q6" s="4"/>
      <c r="R6" s="4"/>
      <c r="S6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="2" customFormat="1" ht="21" customHeight="1" spans="1:29">
      <c r="A7" s="16">
        <v>1</v>
      </c>
      <c r="B7" s="17">
        <v>43499</v>
      </c>
      <c r="C7" s="18" t="s">
        <v>34</v>
      </c>
      <c r="D7" s="19">
        <v>2000000</v>
      </c>
      <c r="E7" s="20">
        <v>43493</v>
      </c>
      <c r="F7" s="19">
        <v>3920666.74</v>
      </c>
      <c r="G7" s="21">
        <v>0.02</v>
      </c>
      <c r="H7" s="22">
        <f>D7*G7</f>
        <v>40000</v>
      </c>
      <c r="I7" s="22">
        <v>57028</v>
      </c>
      <c r="J7" s="26">
        <v>3500</v>
      </c>
      <c r="K7" s="67"/>
      <c r="L7" s="55">
        <v>0</v>
      </c>
      <c r="M7" s="11"/>
      <c r="N7" s="68" t="s">
        <v>35</v>
      </c>
      <c r="O7" s="22">
        <f>D7-H7-I7-J7</f>
        <v>1899472</v>
      </c>
      <c r="P7" s="69"/>
      <c r="Q7" s="69"/>
      <c r="R7" s="87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</row>
    <row r="8" s="3" customFormat="1" ht="21" customHeight="1" spans="1:29">
      <c r="A8" s="23"/>
      <c r="B8" s="24"/>
      <c r="C8" s="25"/>
      <c r="D8" s="26"/>
      <c r="E8" s="20"/>
      <c r="F8" s="26"/>
      <c r="G8" s="21"/>
      <c r="H8" s="27"/>
      <c r="I8" s="70" t="s">
        <v>36</v>
      </c>
      <c r="J8" s="71"/>
      <c r="K8" s="71"/>
      <c r="L8" s="71"/>
      <c r="M8" s="71"/>
      <c r="N8" s="72"/>
      <c r="O8" s="22"/>
      <c r="P8" s="73"/>
      <c r="Q8" s="73"/>
      <c r="R8" s="88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</row>
    <row r="9" s="3" customFormat="1" ht="20" customHeight="1" spans="1:29">
      <c r="A9" s="28"/>
      <c r="B9" s="29"/>
      <c r="C9" s="30"/>
      <c r="D9" s="31"/>
      <c r="E9" s="32"/>
      <c r="F9" s="31"/>
      <c r="G9" s="33"/>
      <c r="H9" s="34"/>
      <c r="I9" s="74"/>
      <c r="J9" s="31"/>
      <c r="K9" s="75"/>
      <c r="L9" s="76"/>
      <c r="M9" s="77"/>
      <c r="N9" s="75"/>
      <c r="O9" s="78"/>
      <c r="P9" s="73"/>
      <c r="Q9" s="73"/>
      <c r="R9" s="88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</row>
    <row r="10" s="3" customFormat="1" ht="20.1" customHeight="1" spans="1:29">
      <c r="A10" s="23">
        <v>2</v>
      </c>
      <c r="B10" s="24">
        <v>43607</v>
      </c>
      <c r="C10" s="25" t="s">
        <v>34</v>
      </c>
      <c r="D10" s="26">
        <v>1920666.74</v>
      </c>
      <c r="E10" s="20"/>
      <c r="F10" s="26"/>
      <c r="G10" s="21">
        <v>0.02</v>
      </c>
      <c r="H10" s="27">
        <v>38414</v>
      </c>
      <c r="I10" s="79"/>
      <c r="J10" s="26"/>
      <c r="K10" s="68"/>
      <c r="L10" s="55">
        <v>10042.79</v>
      </c>
      <c r="M10" s="11" t="s">
        <v>54</v>
      </c>
      <c r="N10" s="68" t="s">
        <v>35</v>
      </c>
      <c r="O10" s="22">
        <v>1872209.95</v>
      </c>
      <c r="P10" s="73"/>
      <c r="Q10" s="73"/>
      <c r="R10" s="88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</row>
    <row r="11" s="3" customFormat="1" ht="20.1" customHeight="1" spans="1:29">
      <c r="A11" s="28"/>
      <c r="B11" s="29"/>
      <c r="C11" s="30"/>
      <c r="D11" s="31"/>
      <c r="E11" s="32"/>
      <c r="F11" s="31"/>
      <c r="G11" s="33"/>
      <c r="H11" s="34"/>
      <c r="I11" s="74"/>
      <c r="J11" s="31"/>
      <c r="K11" s="75"/>
      <c r="L11" s="76"/>
      <c r="M11" s="77"/>
      <c r="N11" s="75"/>
      <c r="O11" s="80"/>
      <c r="P11" s="73"/>
      <c r="Q11" s="73"/>
      <c r="R11" s="88"/>
      <c r="S11" s="89"/>
      <c r="T11" s="73"/>
      <c r="U11" s="73"/>
      <c r="V11" s="73"/>
      <c r="W11" s="73"/>
      <c r="X11" s="73"/>
      <c r="Y11" s="73"/>
      <c r="Z11" s="73"/>
      <c r="AA11" s="73"/>
      <c r="AB11" s="73"/>
      <c r="AC11" s="73"/>
    </row>
    <row r="12" s="3" customFormat="1" ht="32" customHeight="1" spans="1:29">
      <c r="A12" s="23">
        <v>3</v>
      </c>
      <c r="B12" s="24">
        <v>43852</v>
      </c>
      <c r="C12" s="25" t="s">
        <v>34</v>
      </c>
      <c r="D12" s="26">
        <v>3920000</v>
      </c>
      <c r="E12" s="20">
        <v>43850</v>
      </c>
      <c r="F12" s="26">
        <v>3920666.74</v>
      </c>
      <c r="G12" s="21">
        <v>0.02</v>
      </c>
      <c r="H12" s="27">
        <v>117620</v>
      </c>
      <c r="I12" s="79">
        <v>62731</v>
      </c>
      <c r="J12" s="26">
        <v>500</v>
      </c>
      <c r="K12" s="68" t="s">
        <v>57</v>
      </c>
      <c r="L12" s="55">
        <v>3700</v>
      </c>
      <c r="M12" s="11" t="s">
        <v>58</v>
      </c>
      <c r="N12" s="68" t="s">
        <v>59</v>
      </c>
      <c r="O12" s="22">
        <f>D12-H12-I12-J12-L12-L13-J13</f>
        <v>3744891.79</v>
      </c>
      <c r="P12" s="73"/>
      <c r="Q12" s="73"/>
      <c r="R12" s="88"/>
      <c r="S12" s="89"/>
      <c r="T12" s="73"/>
      <c r="U12" s="73"/>
      <c r="V12" s="73"/>
      <c r="W12" s="73"/>
      <c r="X12" s="73"/>
      <c r="Y12" s="73"/>
      <c r="Z12" s="73"/>
      <c r="AA12" s="73"/>
      <c r="AB12" s="73"/>
      <c r="AC12" s="73"/>
    </row>
    <row r="13" s="3" customFormat="1" ht="20.1" customHeight="1" spans="1:29">
      <c r="A13" s="23"/>
      <c r="B13" s="24"/>
      <c r="C13" s="25"/>
      <c r="D13" s="26"/>
      <c r="E13" s="20"/>
      <c r="F13" s="26"/>
      <c r="G13" s="35" t="s">
        <v>60</v>
      </c>
      <c r="H13" s="36"/>
      <c r="I13" s="79"/>
      <c r="J13" s="26">
        <v>600</v>
      </c>
      <c r="K13" s="68" t="s">
        <v>61</v>
      </c>
      <c r="L13" s="55">
        <v>-10042.79</v>
      </c>
      <c r="M13" s="11" t="s">
        <v>62</v>
      </c>
      <c r="N13" s="68"/>
      <c r="O13" s="22"/>
      <c r="P13" s="73"/>
      <c r="Q13" s="73"/>
      <c r="R13" s="88"/>
      <c r="S13" s="89"/>
      <c r="T13" s="73"/>
      <c r="U13" s="73"/>
      <c r="V13" s="73"/>
      <c r="W13" s="73"/>
      <c r="X13" s="73"/>
      <c r="Y13" s="73"/>
      <c r="Z13" s="73"/>
      <c r="AA13" s="73"/>
      <c r="AB13" s="73"/>
      <c r="AC13" s="73"/>
    </row>
    <row r="14" s="3" customFormat="1" ht="20.1" customHeight="1" spans="1:29">
      <c r="A14" s="28"/>
      <c r="B14" s="29"/>
      <c r="C14" s="30"/>
      <c r="D14" s="31"/>
      <c r="E14" s="32"/>
      <c r="F14" s="31"/>
      <c r="G14" s="33"/>
      <c r="H14" s="34"/>
      <c r="I14" s="74"/>
      <c r="J14" s="31"/>
      <c r="K14" s="75"/>
      <c r="L14" s="76"/>
      <c r="M14" s="77"/>
      <c r="N14" s="75"/>
      <c r="O14" s="80"/>
      <c r="P14" s="73"/>
      <c r="Q14" s="73"/>
      <c r="R14" s="88"/>
      <c r="S14" s="89"/>
      <c r="T14" s="73"/>
      <c r="U14" s="73"/>
      <c r="V14" s="73"/>
      <c r="W14" s="73"/>
      <c r="X14" s="73"/>
      <c r="Y14" s="73"/>
      <c r="Z14" s="73"/>
      <c r="AA14" s="73"/>
      <c r="AB14" s="73"/>
      <c r="AC14" s="73"/>
    </row>
    <row r="15" s="3" customFormat="1" ht="20.1" customHeight="1" spans="1:29">
      <c r="A15" s="28"/>
      <c r="B15" s="29"/>
      <c r="C15" s="30"/>
      <c r="D15" s="31"/>
      <c r="E15" s="32"/>
      <c r="F15" s="31"/>
      <c r="G15" s="33"/>
      <c r="H15" s="34"/>
      <c r="I15" s="74"/>
      <c r="J15" s="31"/>
      <c r="K15" s="75"/>
      <c r="L15" s="76"/>
      <c r="M15" s="77"/>
      <c r="N15" s="75"/>
      <c r="O15" s="80"/>
      <c r="P15" s="73"/>
      <c r="Q15" s="73"/>
      <c r="R15" s="88"/>
      <c r="S15" s="89"/>
      <c r="T15" s="73"/>
      <c r="U15" s="73"/>
      <c r="V15" s="73"/>
      <c r="W15" s="73"/>
      <c r="X15" s="73"/>
      <c r="Y15" s="73"/>
      <c r="Z15" s="73"/>
      <c r="AA15" s="73"/>
      <c r="AB15" s="73"/>
      <c r="AC15" s="73"/>
    </row>
    <row r="16" s="3" customFormat="1" ht="26" customHeight="1" spans="1:29">
      <c r="A16" s="28">
        <v>4</v>
      </c>
      <c r="B16" s="29">
        <v>44236</v>
      </c>
      <c r="C16" s="30" t="s">
        <v>34</v>
      </c>
      <c r="D16" s="31">
        <v>364626</v>
      </c>
      <c r="E16" s="32"/>
      <c r="F16" s="31"/>
      <c r="G16" s="33"/>
      <c r="H16" s="34">
        <v>0</v>
      </c>
      <c r="I16" s="74">
        <v>5957.47</v>
      </c>
      <c r="J16" s="31">
        <v>500</v>
      </c>
      <c r="K16" s="75" t="s">
        <v>64</v>
      </c>
      <c r="L16" s="76">
        <v>-3700</v>
      </c>
      <c r="M16" s="77" t="s">
        <v>65</v>
      </c>
      <c r="N16" s="81" t="s">
        <v>66</v>
      </c>
      <c r="O16" s="78">
        <v>247624.8</v>
      </c>
      <c r="P16" s="73"/>
      <c r="Q16" s="73"/>
      <c r="R16" s="88"/>
      <c r="S16" s="89"/>
      <c r="T16" s="73"/>
      <c r="U16" s="73"/>
      <c r="V16" s="73"/>
      <c r="W16" s="73"/>
      <c r="X16" s="73"/>
      <c r="Y16" s="73"/>
      <c r="Z16" s="73"/>
      <c r="AA16" s="73"/>
      <c r="AB16" s="73"/>
      <c r="AC16" s="73"/>
    </row>
    <row r="17" s="3" customFormat="1" ht="24" customHeight="1" spans="1:29">
      <c r="A17" s="28"/>
      <c r="B17" s="29"/>
      <c r="C17" s="30"/>
      <c r="D17" s="31"/>
      <c r="E17" s="32"/>
      <c r="F17" s="31"/>
      <c r="G17" s="33"/>
      <c r="H17" s="34"/>
      <c r="I17" s="74">
        <v>5702</v>
      </c>
      <c r="J17" s="31">
        <v>200</v>
      </c>
      <c r="K17" s="75" t="s">
        <v>61</v>
      </c>
      <c r="L17" s="76"/>
      <c r="M17" s="77"/>
      <c r="N17" s="81" t="s">
        <v>67</v>
      </c>
      <c r="O17" s="78">
        <v>108341.73</v>
      </c>
      <c r="P17" s="73"/>
      <c r="Q17" s="73"/>
      <c r="R17" s="88"/>
      <c r="S17" s="89"/>
      <c r="T17" s="73"/>
      <c r="U17" s="73"/>
      <c r="V17" s="73"/>
      <c r="W17" s="73"/>
      <c r="X17" s="73"/>
      <c r="Y17" s="73"/>
      <c r="Z17" s="73"/>
      <c r="AA17" s="73"/>
      <c r="AB17" s="73"/>
      <c r="AC17" s="73"/>
    </row>
    <row r="18" s="3" customFormat="1" ht="20.1" customHeight="1" spans="1:29">
      <c r="A18" s="28"/>
      <c r="B18" s="29"/>
      <c r="C18" s="30"/>
      <c r="D18" s="31"/>
      <c r="E18" s="32"/>
      <c r="F18" s="31"/>
      <c r="G18" s="33"/>
      <c r="H18" s="34"/>
      <c r="I18" s="74" t="s">
        <v>68</v>
      </c>
      <c r="J18" s="31"/>
      <c r="K18" s="75"/>
      <c r="L18" s="76"/>
      <c r="M18" s="77"/>
      <c r="N18" s="75"/>
      <c r="O18" s="80"/>
      <c r="P18" s="73"/>
      <c r="Q18" s="73"/>
      <c r="R18" s="88"/>
      <c r="S18" s="89"/>
      <c r="T18" s="73"/>
      <c r="U18" s="73"/>
      <c r="V18" s="73"/>
      <c r="W18" s="73"/>
      <c r="X18" s="73"/>
      <c r="Y18" s="73"/>
      <c r="Z18" s="73"/>
      <c r="AA18" s="73"/>
      <c r="AB18" s="73"/>
      <c r="AC18" s="73"/>
    </row>
    <row r="19" s="3" customFormat="1" ht="20.1" customHeight="1" spans="1:29">
      <c r="A19" s="28"/>
      <c r="B19" s="29"/>
      <c r="C19" s="30"/>
      <c r="D19" s="31"/>
      <c r="E19" s="32"/>
      <c r="F19" s="31"/>
      <c r="G19" s="33"/>
      <c r="H19" s="34"/>
      <c r="I19" s="74"/>
      <c r="J19" s="31"/>
      <c r="K19" s="75"/>
      <c r="L19" s="76"/>
      <c r="M19" s="77"/>
      <c r="N19" s="75"/>
      <c r="O19" s="80"/>
      <c r="P19" s="73"/>
      <c r="Q19" s="73"/>
      <c r="R19" s="88"/>
      <c r="S19" s="89"/>
      <c r="T19" s="73"/>
      <c r="U19" s="73"/>
      <c r="V19" s="73"/>
      <c r="W19" s="73"/>
      <c r="X19" s="73"/>
      <c r="Y19" s="73"/>
      <c r="Z19" s="73"/>
      <c r="AA19" s="73"/>
      <c r="AB19" s="73"/>
      <c r="AC19" s="73"/>
    </row>
    <row r="20" s="3" customFormat="1" ht="20.1" customHeight="1" spans="1:29">
      <c r="A20" s="28"/>
      <c r="B20" s="29"/>
      <c r="C20" s="30"/>
      <c r="D20" s="31"/>
      <c r="E20" s="32"/>
      <c r="F20" s="31"/>
      <c r="G20" s="33"/>
      <c r="H20" s="34"/>
      <c r="I20" s="74"/>
      <c r="J20" s="31"/>
      <c r="K20" s="75"/>
      <c r="L20" s="76"/>
      <c r="M20" s="77"/>
      <c r="N20" s="75"/>
      <c r="O20" s="80"/>
      <c r="P20" s="73"/>
      <c r="Q20" s="73"/>
      <c r="R20" s="88"/>
      <c r="S20" s="89"/>
      <c r="T20" s="73"/>
      <c r="U20" s="73"/>
      <c r="V20" s="73"/>
      <c r="W20" s="73"/>
      <c r="X20" s="73"/>
      <c r="Y20" s="73"/>
      <c r="Z20" s="73"/>
      <c r="AA20" s="73"/>
      <c r="AB20" s="73"/>
      <c r="AC20" s="73"/>
    </row>
    <row r="21" s="3" customFormat="1" ht="20.1" customHeight="1" spans="1:29">
      <c r="A21" s="28"/>
      <c r="B21" s="29"/>
      <c r="C21" s="30"/>
      <c r="D21" s="31"/>
      <c r="E21" s="32"/>
      <c r="F21" s="31"/>
      <c r="G21" s="33"/>
      <c r="H21" s="34"/>
      <c r="I21" s="74"/>
      <c r="J21" s="31"/>
      <c r="K21" s="75"/>
      <c r="L21" s="76"/>
      <c r="M21" s="77"/>
      <c r="N21" s="75"/>
      <c r="O21" s="80"/>
      <c r="P21" s="73"/>
      <c r="Q21" s="73"/>
      <c r="R21" s="88"/>
      <c r="S21" s="89"/>
      <c r="T21" s="73"/>
      <c r="U21" s="73"/>
      <c r="V21" s="73"/>
      <c r="W21" s="73"/>
      <c r="X21" s="73"/>
      <c r="Y21" s="73"/>
      <c r="Z21" s="73"/>
      <c r="AA21" s="73"/>
      <c r="AB21" s="73"/>
      <c r="AC21" s="73"/>
    </row>
    <row r="22" s="3" customFormat="1" ht="20.1" customHeight="1" spans="1:29">
      <c r="A22" s="28"/>
      <c r="B22" s="29"/>
      <c r="C22" s="30"/>
      <c r="D22" s="31"/>
      <c r="E22" s="32"/>
      <c r="F22" s="31"/>
      <c r="G22" s="33"/>
      <c r="H22" s="34"/>
      <c r="I22" s="74"/>
      <c r="J22" s="31"/>
      <c r="K22" s="75"/>
      <c r="L22" s="76"/>
      <c r="M22" s="77"/>
      <c r="N22" s="75"/>
      <c r="O22" s="80"/>
      <c r="P22" s="73"/>
      <c r="Q22" s="73"/>
      <c r="R22" s="88"/>
      <c r="S22" s="89"/>
      <c r="T22" s="73"/>
      <c r="U22" s="73"/>
      <c r="V22" s="73"/>
      <c r="W22" s="73"/>
      <c r="X22" s="73"/>
      <c r="Y22" s="73"/>
      <c r="Z22" s="73"/>
      <c r="AA22" s="73"/>
      <c r="AB22" s="73"/>
      <c r="AC22" s="73"/>
    </row>
    <row r="23" s="3" customFormat="1" ht="20.1" customHeight="1" spans="1:29">
      <c r="A23" s="28"/>
      <c r="B23" s="29"/>
      <c r="C23" s="30"/>
      <c r="D23" s="31"/>
      <c r="E23" s="32"/>
      <c r="F23" s="31"/>
      <c r="G23" s="33"/>
      <c r="H23" s="34"/>
      <c r="I23" s="74"/>
      <c r="J23" s="31"/>
      <c r="K23" s="75"/>
      <c r="L23" s="76"/>
      <c r="M23" s="77"/>
      <c r="N23" s="75"/>
      <c r="O23" s="80"/>
      <c r="P23" s="73"/>
      <c r="Q23" s="73"/>
      <c r="R23" s="88"/>
      <c r="S23" s="89"/>
      <c r="T23" s="73"/>
      <c r="U23" s="73"/>
      <c r="V23" s="73"/>
      <c r="W23" s="73"/>
      <c r="X23" s="73"/>
      <c r="Y23" s="73"/>
      <c r="Z23" s="73"/>
      <c r="AA23" s="73"/>
      <c r="AB23" s="73"/>
      <c r="AC23" s="73"/>
    </row>
    <row r="24" s="3" customFormat="1" ht="20.1" customHeight="1" spans="1:29">
      <c r="A24" s="28"/>
      <c r="B24" s="29"/>
      <c r="C24" s="30"/>
      <c r="D24" s="31"/>
      <c r="E24" s="32"/>
      <c r="F24" s="31"/>
      <c r="G24" s="33"/>
      <c r="H24" s="34"/>
      <c r="I24" s="74"/>
      <c r="J24" s="31"/>
      <c r="K24" s="75"/>
      <c r="L24" s="76"/>
      <c r="M24" s="77"/>
      <c r="N24" s="75"/>
      <c r="O24" s="80"/>
      <c r="P24" s="73"/>
      <c r="Q24" s="73"/>
      <c r="R24" s="88"/>
      <c r="S24" s="89"/>
      <c r="T24" s="73"/>
      <c r="U24" s="73"/>
      <c r="V24" s="73"/>
      <c r="W24" s="73"/>
      <c r="X24" s="73"/>
      <c r="Y24" s="73"/>
      <c r="Z24" s="73"/>
      <c r="AA24" s="73"/>
      <c r="AB24" s="73"/>
      <c r="AC24" s="73"/>
    </row>
    <row r="25" s="4" customFormat="1" ht="20.25" customHeight="1" spans="1:19">
      <c r="A25" s="37"/>
      <c r="B25" s="38"/>
      <c r="C25" s="18"/>
      <c r="D25" s="19"/>
      <c r="E25" s="39"/>
      <c r="F25" s="40"/>
      <c r="G25" s="41"/>
      <c r="H25" s="42"/>
      <c r="I25" s="42"/>
      <c r="J25" s="82"/>
      <c r="K25" s="68"/>
      <c r="L25" s="55"/>
      <c r="M25" s="11"/>
      <c r="N25" s="68"/>
      <c r="O25" s="42"/>
      <c r="P25" s="66"/>
      <c r="S25"/>
    </row>
    <row r="26" s="4" customFormat="1" ht="20.25" customHeight="1" spans="1:19">
      <c r="A26" s="37"/>
      <c r="B26" s="38"/>
      <c r="C26" s="18"/>
      <c r="D26" s="19"/>
      <c r="E26" s="39"/>
      <c r="F26" s="40"/>
      <c r="G26" s="41"/>
      <c r="H26" s="42"/>
      <c r="I26" s="42"/>
      <c r="J26" s="82"/>
      <c r="K26" s="68"/>
      <c r="L26" s="55"/>
      <c r="M26" s="11"/>
      <c r="N26" s="75"/>
      <c r="O26" s="83"/>
      <c r="P26" s="66"/>
      <c r="S26"/>
    </row>
    <row r="27" s="4" customFormat="1" ht="30" customHeight="1" spans="1:19">
      <c r="A27" s="9" t="s">
        <v>37</v>
      </c>
      <c r="B27" s="9"/>
      <c r="C27" s="43" t="s">
        <v>38</v>
      </c>
      <c r="D27" s="44">
        <f t="shared" ref="D27:J27" si="0">SUM(D7:D26)</f>
        <v>8205292.74</v>
      </c>
      <c r="E27" s="43" t="s">
        <v>38</v>
      </c>
      <c r="F27" s="45">
        <f t="shared" si="0"/>
        <v>7841333.48</v>
      </c>
      <c r="G27" s="43" t="s">
        <v>38</v>
      </c>
      <c r="H27" s="45">
        <f t="shared" si="0"/>
        <v>196034</v>
      </c>
      <c r="I27" s="45">
        <f t="shared" si="0"/>
        <v>131418.47</v>
      </c>
      <c r="J27" s="45">
        <f t="shared" si="0"/>
        <v>5300</v>
      </c>
      <c r="K27" s="43" t="s">
        <v>38</v>
      </c>
      <c r="L27" s="84">
        <f>SUM(L7:L26)</f>
        <v>0</v>
      </c>
      <c r="M27" s="85" t="s">
        <v>38</v>
      </c>
      <c r="N27" s="43" t="s">
        <v>38</v>
      </c>
      <c r="O27" s="45">
        <f>SUM(O7:O26)</f>
        <v>7872540.27</v>
      </c>
      <c r="P27" s="66"/>
      <c r="S27"/>
    </row>
    <row r="28" s="4" customFormat="1" ht="30" customHeight="1" spans="1:16">
      <c r="A28" s="9" t="s">
        <v>33</v>
      </c>
      <c r="B28" s="9"/>
      <c r="C28" s="9" t="s">
        <v>39</v>
      </c>
      <c r="D28" s="9"/>
      <c r="E28" s="46">
        <f>O17+O16</f>
        <v>355966.53</v>
      </c>
      <c r="F28" s="46"/>
      <c r="G28" s="46"/>
      <c r="H28" s="46"/>
      <c r="I28" s="9" t="s">
        <v>40</v>
      </c>
      <c r="J28" s="9"/>
      <c r="K28" s="9" t="s">
        <v>41</v>
      </c>
      <c r="L28" s="46">
        <v>0</v>
      </c>
      <c r="M28" s="46"/>
      <c r="N28" s="46"/>
      <c r="O28" s="46"/>
      <c r="P28" s="66"/>
    </row>
    <row r="29" s="4" customFormat="1" ht="30" customHeight="1" spans="1:16">
      <c r="A29" s="9"/>
      <c r="B29" s="9"/>
      <c r="C29" s="9" t="s">
        <v>42</v>
      </c>
      <c r="D29" s="9"/>
      <c r="E29" s="47">
        <v>0</v>
      </c>
      <c r="F29" s="47"/>
      <c r="G29" s="47"/>
      <c r="H29" s="47"/>
      <c r="I29" s="9"/>
      <c r="J29" s="9"/>
      <c r="K29" s="9" t="s">
        <v>43</v>
      </c>
      <c r="L29" s="85" t="str">
        <f>SUBSTITUTE(SUBSTITUTE(TEXT(INT(L28),"[DBNum2][$-804]G/通用格式元"&amp;IF(INT(L28)=L28,"整",""))&amp;TEXT(MID(L28,FIND(".",L28&amp;".0")+1,1),"[DBNum2][$-804]G/通用格式角")&amp;TEXT(MID(L28,FIND(".",L28&amp;".0")+2,1),"[DBNum2][$-804]G/通用格式分"),"零角","零"),"零分","")</f>
        <v>零元整</v>
      </c>
      <c r="M29" s="85"/>
      <c r="N29" s="85"/>
      <c r="O29" s="85"/>
      <c r="P29" s="66"/>
    </row>
    <row r="30" s="4" customFormat="1" ht="50.1" customHeight="1" spans="1:16">
      <c r="A30" s="9" t="s">
        <v>44</v>
      </c>
      <c r="B30" s="9"/>
      <c r="C30" s="48" t="s">
        <v>45</v>
      </c>
      <c r="D30" s="49"/>
      <c r="E30" s="49"/>
      <c r="F30" s="49"/>
      <c r="G30" s="49"/>
      <c r="H30" s="50"/>
      <c r="I30" s="9" t="s">
        <v>46</v>
      </c>
      <c r="J30" s="9"/>
      <c r="K30" s="9"/>
      <c r="L30" s="9"/>
      <c r="M30" s="9"/>
      <c r="N30" s="9"/>
      <c r="O30" s="9"/>
      <c r="P30" s="66"/>
    </row>
    <row r="31" s="4" customFormat="1" ht="50.1" customHeight="1" spans="1:19">
      <c r="A31" s="9" t="s">
        <v>48</v>
      </c>
      <c r="B31" s="9"/>
      <c r="C31" s="16"/>
      <c r="D31" s="16"/>
      <c r="E31" s="16"/>
      <c r="F31" s="16"/>
      <c r="G31" s="16"/>
      <c r="H31" s="16"/>
      <c r="I31" s="9" t="s">
        <v>49</v>
      </c>
      <c r="J31" s="9"/>
      <c r="K31" s="16"/>
      <c r="L31" s="16"/>
      <c r="M31" s="16"/>
      <c r="N31" s="16"/>
      <c r="O31" s="16"/>
      <c r="P31" s="66"/>
      <c r="S31" s="78"/>
    </row>
    <row r="32" s="4" customFormat="1" ht="50.1" customHeight="1" spans="1:19">
      <c r="A32" s="9" t="s">
        <v>50</v>
      </c>
      <c r="B32" s="9"/>
      <c r="C32" s="51"/>
      <c r="D32" s="51"/>
      <c r="E32" s="51"/>
      <c r="F32" s="51"/>
      <c r="G32" s="51"/>
      <c r="H32" s="51"/>
      <c r="I32" s="9" t="s">
        <v>51</v>
      </c>
      <c r="J32" s="9"/>
      <c r="K32" s="51"/>
      <c r="L32" s="51"/>
      <c r="M32" s="51"/>
      <c r="N32" s="51"/>
      <c r="O32" s="51"/>
      <c r="P32" s="66"/>
      <c r="S32" s="76"/>
    </row>
    <row r="33" s="4" customFormat="1" ht="50.1" customHeight="1" spans="1:19">
      <c r="A33" s="9" t="s">
        <v>52</v>
      </c>
      <c r="B33" s="9"/>
      <c r="C33" s="51"/>
      <c r="D33" s="51"/>
      <c r="E33" s="51"/>
      <c r="F33" s="51"/>
      <c r="G33" s="51"/>
      <c r="H33" s="51"/>
      <c r="I33" s="9" t="s">
        <v>53</v>
      </c>
      <c r="J33" s="9"/>
      <c r="K33" s="51"/>
      <c r="L33" s="51"/>
      <c r="M33" s="51"/>
      <c r="N33" s="51"/>
      <c r="O33" s="51"/>
      <c r="P33" s="66"/>
      <c r="S33" s="34"/>
    </row>
    <row r="34" s="4" customFormat="1" spans="1:16">
      <c r="A34" s="1"/>
      <c r="B34" s="5"/>
      <c r="C34" s="1"/>
      <c r="D34" s="6"/>
      <c r="E34" s="5"/>
      <c r="F34" s="6"/>
      <c r="G34" s="1"/>
      <c r="H34" s="6"/>
      <c r="I34" s="1"/>
      <c r="J34" s="6"/>
      <c r="K34" s="1"/>
      <c r="L34" s="7"/>
      <c r="M34" s="7"/>
      <c r="N34" s="1"/>
      <c r="O34" s="6"/>
      <c r="P34" s="66"/>
    </row>
    <row r="35" s="4" customFormat="1" spans="1:16">
      <c r="A35" s="1"/>
      <c r="B35" s="5"/>
      <c r="C35" s="1"/>
      <c r="D35" s="6"/>
      <c r="E35" s="5"/>
      <c r="F35" s="6"/>
      <c r="G35" s="1"/>
      <c r="H35" s="6"/>
      <c r="I35" s="1"/>
      <c r="J35" s="6"/>
      <c r="K35" s="1"/>
      <c r="L35" s="7"/>
      <c r="M35" s="7"/>
      <c r="N35" s="1"/>
      <c r="O35" s="6"/>
      <c r="P35" s="66"/>
    </row>
    <row r="36" s="4" customFormat="1" spans="1:16">
      <c r="A36" s="1"/>
      <c r="B36" s="5"/>
      <c r="C36" s="1"/>
      <c r="D36" s="6"/>
      <c r="E36" s="5"/>
      <c r="F36" s="6"/>
      <c r="G36" s="1"/>
      <c r="H36" s="6"/>
      <c r="I36" s="1"/>
      <c r="J36" s="6"/>
      <c r="K36" s="1"/>
      <c r="L36" s="7"/>
      <c r="M36" s="7"/>
      <c r="N36" s="1"/>
      <c r="O36" s="6"/>
      <c r="P36" s="66"/>
    </row>
    <row r="37" s="4" customFormat="1" spans="1:16">
      <c r="A37" s="1"/>
      <c r="B37" s="5"/>
      <c r="C37" s="1"/>
      <c r="D37" s="6"/>
      <c r="E37" s="5"/>
      <c r="F37" s="6"/>
      <c r="G37" s="1"/>
      <c r="H37" s="6"/>
      <c r="I37" s="1"/>
      <c r="J37" s="6"/>
      <c r="K37" s="1"/>
      <c r="L37" s="7"/>
      <c r="M37" s="7"/>
      <c r="N37" s="1"/>
      <c r="O37" s="6"/>
      <c r="P37" s="66"/>
    </row>
    <row r="38" s="4" customFormat="1" spans="1:16">
      <c r="A38" s="1"/>
      <c r="B38" s="5"/>
      <c r="C38" s="1"/>
      <c r="D38" s="6"/>
      <c r="E38" s="5"/>
      <c r="F38" s="6"/>
      <c r="G38" s="1"/>
      <c r="H38" s="6"/>
      <c r="I38" s="1"/>
      <c r="J38" s="6"/>
      <c r="K38" s="1"/>
      <c r="L38" s="7"/>
      <c r="M38" s="7"/>
      <c r="N38" s="1"/>
      <c r="O38" s="6"/>
      <c r="P38" s="66"/>
    </row>
    <row r="39" s="4" customFormat="1" ht="13.5" spans="1:16">
      <c r="A39" s="1"/>
      <c r="B39"/>
      <c r="C39" s="1"/>
      <c r="D39" s="6"/>
      <c r="E39" s="5"/>
      <c r="F39" s="6"/>
      <c r="G39" s="1"/>
      <c r="H39" s="6"/>
      <c r="I39" s="1"/>
      <c r="J39" s="6"/>
      <c r="K39" s="1"/>
      <c r="L39" s="7"/>
      <c r="M39" s="7"/>
      <c r="N39" s="1"/>
      <c r="O39" s="6"/>
      <c r="P39" s="66"/>
    </row>
    <row r="40" s="4" customFormat="1" spans="1:16">
      <c r="A40" s="1"/>
      <c r="B40" s="5"/>
      <c r="C40" s="1"/>
      <c r="D40" s="6"/>
      <c r="E40" s="5"/>
      <c r="F40" s="6"/>
      <c r="G40" s="1"/>
      <c r="H40" s="6"/>
      <c r="I40" s="1"/>
      <c r="J40" s="6"/>
      <c r="K40" s="1"/>
      <c r="L40" s="7"/>
      <c r="M40" s="7"/>
      <c r="N40" s="1"/>
      <c r="O40" s="6"/>
      <c r="P40" s="66"/>
    </row>
    <row r="41" s="4" customFormat="1" spans="1:16">
      <c r="A41" s="1"/>
      <c r="B41" s="5"/>
      <c r="C41" s="1"/>
      <c r="D41" s="6"/>
      <c r="E41" s="5"/>
      <c r="F41" s="6"/>
      <c r="G41" s="1"/>
      <c r="H41" s="6"/>
      <c r="I41" s="1"/>
      <c r="J41" s="6"/>
      <c r="K41" s="1"/>
      <c r="L41" s="7"/>
      <c r="M41" s="7"/>
      <c r="N41" s="1"/>
      <c r="O41" s="6"/>
      <c r="P41" s="66"/>
    </row>
    <row r="42" s="4" customFormat="1" spans="1:16">
      <c r="A42" s="1"/>
      <c r="B42" s="5"/>
      <c r="C42" s="1"/>
      <c r="D42" s="6"/>
      <c r="E42" s="5"/>
      <c r="F42" s="6"/>
      <c r="G42" s="1"/>
      <c r="H42" s="6"/>
      <c r="I42" s="1"/>
      <c r="J42" s="6"/>
      <c r="K42" s="1"/>
      <c r="L42" s="7"/>
      <c r="M42" s="7"/>
      <c r="N42" s="1"/>
      <c r="O42" s="6"/>
      <c r="P42" s="66"/>
    </row>
    <row r="43" s="4" customFormat="1" spans="1:16">
      <c r="A43" s="1"/>
      <c r="B43" s="5"/>
      <c r="C43" s="1"/>
      <c r="D43" s="6"/>
      <c r="E43" s="5"/>
      <c r="F43" s="6"/>
      <c r="G43" s="1"/>
      <c r="H43" s="6"/>
      <c r="I43" s="1"/>
      <c r="J43" s="6"/>
      <c r="K43" s="1"/>
      <c r="L43" s="7"/>
      <c r="M43" s="7"/>
      <c r="N43" s="1"/>
      <c r="O43" s="6"/>
      <c r="P43" s="66"/>
    </row>
  </sheetData>
  <mergeCells count="46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I8:N8"/>
    <mergeCell ref="G13:H13"/>
    <mergeCell ref="A27:B27"/>
    <mergeCell ref="C28:D28"/>
    <mergeCell ref="E28:H28"/>
    <mergeCell ref="L28:O28"/>
    <mergeCell ref="C29:D29"/>
    <mergeCell ref="E29:H29"/>
    <mergeCell ref="L29:O29"/>
    <mergeCell ref="A30:B30"/>
    <mergeCell ref="C30:H30"/>
    <mergeCell ref="I30:J30"/>
    <mergeCell ref="K30:O30"/>
    <mergeCell ref="A31:B31"/>
    <mergeCell ref="C31:H31"/>
    <mergeCell ref="I31:J31"/>
    <mergeCell ref="K31:O31"/>
    <mergeCell ref="A32:B32"/>
    <mergeCell ref="C32:H32"/>
    <mergeCell ref="I32:J32"/>
    <mergeCell ref="K32:O32"/>
    <mergeCell ref="A33:B33"/>
    <mergeCell ref="C33:H33"/>
    <mergeCell ref="I33:J33"/>
    <mergeCell ref="K33:O33"/>
    <mergeCell ref="A5:A6"/>
    <mergeCell ref="H3:H4"/>
    <mergeCell ref="A28:B29"/>
    <mergeCell ref="I28:J2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朱敏</cp:lastModifiedBy>
  <dcterms:created xsi:type="dcterms:W3CDTF">2018-04-24T06:46:00Z</dcterms:created>
  <cp:lastPrinted>2018-05-07T07:34:00Z</cp:lastPrinted>
  <dcterms:modified xsi:type="dcterms:W3CDTF">2022-05-24T07:24:35Z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3D5EF1B1F824487E94AF975BAF6CB896</vt:lpwstr>
  </property>
</Properties>
</file>