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第1-3次" sheetId="1" r:id="rId1"/>
    <sheet name="第4次 " sheetId="2" r:id="rId2"/>
    <sheet name="第5次" sheetId="4" r:id="rId3"/>
  </sheets>
  <calcPr calcId="144525"/>
</workbook>
</file>

<file path=xl/sharedStrings.xml><?xml version="1.0" encoding="utf-8"?>
<sst xmlns="http://schemas.openxmlformats.org/spreadsheetml/2006/main" count="319" uniqueCount="81">
  <si>
    <t xml:space="preserve">工程款支付证书 </t>
  </si>
  <si>
    <t>工程名称</t>
  </si>
  <si>
    <t>商城县2017年农村公路安防工程SCABGC-2017-7合同段</t>
  </si>
  <si>
    <t>建设单位</t>
  </si>
  <si>
    <t>商城县交通运输局</t>
  </si>
  <si>
    <t>ERP编号</t>
  </si>
  <si>
    <t>档案编号</t>
  </si>
  <si>
    <t>CD2017124</t>
  </si>
  <si>
    <t>合同金额</t>
  </si>
  <si>
    <t>中标时间</t>
  </si>
  <si>
    <t>2017.12.27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</si>
  <si>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</si>
  <si>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</si>
  <si>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</si>
  <si>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</si>
  <si>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</si>
  <si>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</si>
  <si>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</si>
  <si>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</si>
  <si>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</si>
  <si>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</si>
  <si>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</si>
  <si>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魏 刚
13569789228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</si>
  <si>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</si>
  <si>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</si>
  <si>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</si>
  <si>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</si>
  <si>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</si>
  <si>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</si>
  <si>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</si>
  <si>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</si>
  <si>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</si>
  <si>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</si>
  <si>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</si>
  <si>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</si>
  <si>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</si>
  <si>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</si>
  <si>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</si>
  <si>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</si>
  <si>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</si>
  <si>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</si>
  <si>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</si>
  <si>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</si>
  <si>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</si>
  <si>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</si>
  <si>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</si>
  <si>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</si>
  <si>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</si>
  <si>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</si>
  <si>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</si>
  <si>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</si>
  <si>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</si>
  <si>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</si>
  <si>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</si>
  <si>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</si>
  <si>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中</t>
  </si>
  <si>
    <t xml:space="preserve">175202745165 </t>
  </si>
  <si>
    <t>进度款2%</t>
  </si>
  <si>
    <t>1%损失准备金</t>
  </si>
  <si>
    <t>前期支付</t>
  </si>
  <si>
    <t>暂扣企税</t>
  </si>
  <si>
    <t>中行冠县支行</t>
  </si>
  <si>
    <t>2416 2984 6718</t>
  </si>
  <si>
    <t>冠县新益源交通设施有限公司</t>
  </si>
  <si>
    <t>徽行</t>
  </si>
  <si>
    <t>1020.5010.2100.0416.507</t>
  </si>
  <si>
    <t>手续费</t>
  </si>
  <si>
    <t>中行商城支行</t>
  </si>
  <si>
    <t>2546 6696 3283</t>
  </si>
  <si>
    <t>商城县泰贻建筑劳务有限公司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</si>
  <si>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</si>
  <si>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</si>
  <si>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</si>
  <si>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</si>
  <si>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</si>
  <si>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</si>
  <si>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</si>
  <si>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2021.8.20</t>
  </si>
  <si>
    <t>2507 6237 0087</t>
  </si>
  <si>
    <t>退企税</t>
  </si>
  <si>
    <t>商城县路安安防门市部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</si>
</sst>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/m/d;@"/>
    <numFmt numFmtId="178" formatCode="#,##0.00_ "/>
    <numFmt numFmtId="179" formatCode="yyyy&quot;年&quot;m&quot;月&quot;d&quot;日&quot;;@"/>
    <numFmt numFmtId="180" formatCode="0_ "/>
  </numFmts>
  <fonts count="39"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134"/>
    </font>
    <font>
      <b/>
      <sz val="12"/>
      <color rgb="FFFF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6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13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8" fillId="0" borderId="0">
      <protection locked="0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14" borderId="16" applyNumberFormat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8" fillId="0" borderId="0">
      <protection locked="0"/>
    </xf>
  </cellStyleXfs>
  <cellXfs count="19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3" fillId="2" borderId="3" xfId="50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0" fontId="3" fillId="4" borderId="3" xfId="50" applyFont="1" applyFill="1" applyBorder="1" applyAlignment="1" applyProtection="1">
      <alignment horizontal="center" vertical="center" wrapText="1"/>
    </xf>
    <xf numFmtId="0" fontId="3" fillId="4" borderId="5" xfId="50" applyFont="1" applyFill="1" applyBorder="1" applyAlignment="1" applyProtection="1">
      <alignment horizontal="center" vertical="center" wrapText="1"/>
    </xf>
    <xf numFmtId="0" fontId="3" fillId="4" borderId="4" xfId="50" applyFont="1" applyFill="1" applyBorder="1" applyAlignment="1" applyProtection="1">
      <alignment horizontal="center" vertical="center" wrapText="1"/>
    </xf>
    <xf numFmtId="0" fontId="3" fillId="4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3" fillId="2" borderId="6" xfId="50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center" vertical="center" wrapText="1"/>
    </xf>
    <xf numFmtId="10" fontId="3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right" vertical="center" shrinkToFit="1"/>
    </xf>
    <xf numFmtId="178" fontId="1" fillId="3" borderId="2" xfId="50" applyNumberFormat="1" applyFont="1" applyFill="1" applyBorder="1" applyAlignment="1" applyProtection="1">
      <alignment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center" vertical="center" shrinkToFit="1"/>
    </xf>
    <xf numFmtId="180" fontId="3" fillId="2" borderId="4" xfId="50" applyNumberFormat="1" applyFont="1" applyFill="1" applyBorder="1" applyAlignment="1" applyProtection="1">
      <alignment horizontal="center" vertical="center"/>
    </xf>
    <xf numFmtId="0" fontId="1" fillId="3" borderId="6" xfId="50" applyFont="1" applyFill="1" applyBorder="1" applyAlignment="1" applyProtection="1">
      <alignment horizontal="center" vertical="center"/>
    </xf>
    <xf numFmtId="178" fontId="1" fillId="3" borderId="2" xfId="50" applyNumberFormat="1" applyFont="1" applyFill="1" applyBorder="1" applyAlignment="1" applyProtection="1">
      <alignment horizontal="center" vertical="center" wrapText="1" shrinkToFit="1"/>
    </xf>
    <xf numFmtId="180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7" xfId="50" applyFont="1" applyFill="1" applyBorder="1" applyAlignment="1" applyProtection="1">
      <alignment horizontal="center" vertical="center"/>
    </xf>
    <xf numFmtId="10" fontId="3" fillId="2" borderId="6" xfId="50" applyNumberFormat="1" applyFont="1" applyFill="1" applyBorder="1" applyAlignment="1" applyProtection="1">
      <alignment horizontal="center" vertical="center" wrapText="1"/>
    </xf>
    <xf numFmtId="10" fontId="3" fillId="2" borderId="8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8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/>
    </xf>
    <xf numFmtId="177" fontId="1" fillId="3" borderId="4" xfId="50" applyNumberFormat="1" applyFont="1" applyFill="1" applyBorder="1" applyAlignment="1" applyProtection="1">
      <alignment vertical="center" shrinkToFit="1"/>
    </xf>
    <xf numFmtId="0" fontId="2" fillId="3" borderId="8" xfId="50" applyFont="1" applyFill="1" applyBorder="1" applyAlignment="1" applyProtection="1">
      <alignment horizontal="center" vertical="center"/>
    </xf>
    <xf numFmtId="0" fontId="3" fillId="3" borderId="2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176" fontId="1" fillId="4" borderId="2" xfId="50" applyNumberFormat="1" applyFont="1" applyFill="1" applyBorder="1" applyAlignment="1" applyProtection="1">
      <alignment horizontal="center" vertical="center" shrinkToFit="1"/>
    </xf>
    <xf numFmtId="178" fontId="5" fillId="3" borderId="2" xfId="50" applyNumberFormat="1" applyFont="1" applyFill="1" applyBorder="1" applyAlignment="1" applyProtection="1">
      <alignment horizontal="right" vertical="center" shrinkToFit="1"/>
    </xf>
    <xf numFmtId="178" fontId="3" fillId="3" borderId="3" xfId="50" applyNumberFormat="1" applyFont="1" applyFill="1" applyBorder="1" applyAlignment="1" applyProtection="1">
      <alignment horizontal="center" vertical="center" shrinkToFit="1"/>
    </xf>
    <xf numFmtId="178" fontId="3" fillId="3" borderId="5" xfId="5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>
      <alignment vertical="center"/>
    </xf>
    <xf numFmtId="0" fontId="3" fillId="2" borderId="5" xfId="50" applyFont="1" applyFill="1" applyBorder="1" applyAlignment="1" applyProtection="1">
      <alignment horizontal="center" vertical="center" shrinkToFit="1"/>
    </xf>
    <xf numFmtId="0" fontId="3" fillId="2" borderId="4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3" fillId="4" borderId="3" xfId="50" applyNumberFormat="1" applyFont="1" applyFill="1" applyBorder="1" applyAlignment="1" applyProtection="1">
      <alignment horizontal="center" vertical="center" wrapText="1"/>
    </xf>
    <xf numFmtId="178" fontId="3" fillId="2" borderId="3" xfId="50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9" fontId="3" fillId="2" borderId="2" xfId="50" applyNumberFormat="1" applyFont="1" applyFill="1" applyBorder="1" applyAlignment="1" applyProtection="1">
      <alignment horizontal="center" vertical="center" wrapText="1"/>
    </xf>
    <xf numFmtId="178" fontId="3" fillId="3" borderId="2" xfId="50" applyNumberFormat="1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center" vertical="center" wrapText="1"/>
    </xf>
    <xf numFmtId="178" fontId="1" fillId="3" borderId="6" xfId="50" applyNumberFormat="1" applyFont="1" applyFill="1" applyBorder="1" applyAlignment="1" applyProtection="1">
      <alignment horizontal="center" vertical="center" shrinkToFit="1"/>
    </xf>
    <xf numFmtId="178" fontId="1" fillId="3" borderId="7" xfId="50" applyNumberFormat="1" applyFont="1" applyFill="1" applyBorder="1" applyAlignment="1" applyProtection="1">
      <alignment horizontal="center" vertical="center" shrinkToFit="1"/>
    </xf>
    <xf numFmtId="178" fontId="1" fillId="3" borderId="8" xfId="50" applyNumberFormat="1" applyFont="1" applyFill="1" applyBorder="1" applyAlignment="1" applyProtection="1">
      <alignment horizontal="center" vertical="center" shrinkToFit="1"/>
    </xf>
    <xf numFmtId="178" fontId="3" fillId="3" borderId="6" xfId="50" applyNumberFormat="1" applyFont="1" applyFill="1" applyBorder="1" applyAlignment="1" applyProtection="1">
      <alignment horizontal="center" vertical="center" wrapText="1"/>
    </xf>
    <xf numFmtId="178" fontId="3" fillId="3" borderId="8" xfId="50" applyNumberFormat="1" applyFont="1" applyFill="1" applyBorder="1" applyAlignment="1" applyProtection="1">
      <alignment horizontal="center" vertical="center" wrapText="1"/>
    </xf>
    <xf numFmtId="178" fontId="6" fillId="3" borderId="2" xfId="50" applyNumberFormat="1" applyFont="1" applyFill="1" applyBorder="1" applyAlignment="1" applyProtection="1">
      <alignment horizontal="center" vertical="center" wrapText="1"/>
    </xf>
    <xf numFmtId="178" fontId="2" fillId="3" borderId="8" xfId="50" applyNumberFormat="1" applyFont="1" applyFill="1" applyBorder="1" applyAlignment="1" applyProtection="1">
      <alignment horizontal="center" vertical="center" shrinkToFit="1"/>
    </xf>
    <xf numFmtId="178" fontId="5" fillId="4" borderId="2" xfId="50" applyNumberFormat="1" applyFont="1" applyFill="1" applyBorder="1" applyAlignment="1" applyProtection="1">
      <alignment horizontal="center" vertical="center" shrinkToFit="1"/>
    </xf>
    <xf numFmtId="178" fontId="5" fillId="3" borderId="2" xfId="50" applyNumberFormat="1" applyFont="1" applyFill="1" applyBorder="1" applyAlignment="1" applyProtection="1">
      <alignment horizontal="center" vertical="center" shrinkToFit="1"/>
    </xf>
    <xf numFmtId="178" fontId="3" fillId="4" borderId="2" xfId="50" applyNumberFormat="1" applyFont="1" applyFill="1" applyBorder="1" applyAlignment="1" applyProtection="1">
      <alignment horizontal="center" vertical="center" wrapText="1"/>
    </xf>
    <xf numFmtId="178" fontId="3" fillId="3" borderId="4" xfId="50" applyNumberFormat="1" applyFont="1" applyFill="1" applyBorder="1" applyAlignment="1" applyProtection="1">
      <alignment horizontal="center" vertical="center" shrinkToFit="1"/>
    </xf>
    <xf numFmtId="0" fontId="3" fillId="3" borderId="9" xfId="50" applyFont="1" applyFill="1" applyBorder="1" applyAlignment="1" applyProtection="1">
      <alignment horizontal="center" vertical="center" wrapText="1"/>
    </xf>
    <xf numFmtId="0" fontId="3" fillId="3" borderId="10" xfId="50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178" fontId="3" fillId="3" borderId="2" xfId="50" applyNumberFormat="1" applyFont="1" applyFill="1" applyBorder="1" applyAlignment="1" applyProtection="1">
      <alignment horizontal="center" vertical="center" shrinkToFit="1"/>
    </xf>
    <xf numFmtId="0" fontId="3" fillId="3" borderId="11" xfId="50" applyFont="1" applyFill="1" applyBorder="1" applyAlignment="1" applyProtection="1">
      <alignment horizontal="center" vertical="center" wrapText="1"/>
    </xf>
    <xf numFmtId="0" fontId="3" fillId="3" borderId="1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0" fontId="1" fillId="0" borderId="0" xfId="0" applyFont="1">
      <alignment vertical="center"/>
    </xf>
    <xf numFmtId="178" fontId="3" fillId="4" borderId="5" xfId="50" applyNumberFormat="1" applyFont="1" applyFill="1" applyBorder="1" applyAlignment="1" applyProtection="1">
      <alignment horizontal="center" vertical="center" wrapText="1"/>
    </xf>
    <xf numFmtId="178" fontId="3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8" fontId="1" fillId="3" borderId="6" xfId="50" applyNumberFormat="1" applyFont="1" applyFill="1" applyBorder="1" applyAlignment="1" applyProtection="1">
      <alignment horizontal="center" vertical="center"/>
    </xf>
    <xf numFmtId="178" fontId="5" fillId="4" borderId="6" xfId="50" applyNumberFormat="1" applyFont="1" applyFill="1" applyBorder="1" applyAlignment="1" applyProtection="1">
      <alignment horizontal="center" vertical="center" shrinkToFit="1"/>
    </xf>
    <xf numFmtId="178" fontId="5" fillId="3" borderId="6" xfId="50" applyNumberFormat="1" applyFont="1" applyFill="1" applyBorder="1" applyAlignment="1" applyProtection="1">
      <alignment horizontal="right" vertical="center" shrinkToFit="1"/>
    </xf>
    <xf numFmtId="0" fontId="7" fillId="2" borderId="0" xfId="50" applyFont="1" applyFill="1" applyBorder="1" applyAlignment="1" applyProtection="1">
      <alignment horizontal="center" vertical="center"/>
    </xf>
    <xf numFmtId="0" fontId="7" fillId="3" borderId="0" xfId="50" applyFont="1" applyFill="1" applyBorder="1" applyAlignment="1" applyProtection="1">
      <alignment horizontal="center" vertical="center"/>
    </xf>
    <xf numFmtId="0" fontId="8" fillId="3" borderId="0" xfId="50" applyFont="1" applyFill="1" applyAlignment="1" applyProtection="1">
      <alignment horizontal="center" vertical="center"/>
    </xf>
    <xf numFmtId="0" fontId="8" fillId="3" borderId="0" xfId="50" applyFont="1" applyFill="1" applyBorder="1" applyAlignment="1" applyProtection="1">
      <alignment horizontal="center" vertical="center"/>
    </xf>
    <xf numFmtId="177" fontId="7" fillId="3" borderId="0" xfId="50" applyNumberFormat="1" applyFont="1" applyFill="1" applyBorder="1" applyAlignment="1" applyProtection="1">
      <alignment horizontal="center" vertical="center"/>
    </xf>
    <xf numFmtId="178" fontId="7" fillId="3" borderId="0" xfId="50" applyNumberFormat="1" applyFont="1" applyFill="1" applyBorder="1" applyAlignment="1" applyProtection="1">
      <alignment horizontal="center" vertical="center"/>
    </xf>
    <xf numFmtId="0" fontId="9" fillId="2" borderId="1" xfId="50" applyFont="1" applyFill="1" applyBorder="1" applyAlignment="1" applyProtection="1">
      <alignment horizontal="center" vertical="center"/>
    </xf>
    <xf numFmtId="0" fontId="10" fillId="2" borderId="2" xfId="50" applyFont="1" applyFill="1" applyBorder="1" applyAlignment="1" applyProtection="1">
      <alignment horizontal="center" vertical="center" wrapText="1"/>
    </xf>
    <xf numFmtId="0" fontId="11" fillId="2" borderId="2" xfId="50" applyFont="1" applyFill="1" applyBorder="1" applyAlignment="1" applyProtection="1">
      <alignment horizontal="center" vertical="center" shrinkToFit="1"/>
    </xf>
    <xf numFmtId="0" fontId="11" fillId="2" borderId="3" xfId="50" applyFont="1" applyFill="1" applyBorder="1" applyAlignment="1" applyProtection="1">
      <alignment horizontal="center" vertical="center" shrinkToFit="1"/>
    </xf>
    <xf numFmtId="178" fontId="10" fillId="2" borderId="2" xfId="50" applyNumberFormat="1" applyFont="1" applyFill="1" applyBorder="1" applyAlignment="1" applyProtection="1">
      <alignment horizontal="center" vertical="center" wrapText="1"/>
    </xf>
    <xf numFmtId="179" fontId="10" fillId="2" borderId="4" xfId="50" applyNumberFormat="1" applyFont="1" applyFill="1" applyBorder="1" applyAlignment="1" applyProtection="1">
      <alignment horizontal="center" vertical="center" wrapText="1"/>
    </xf>
    <xf numFmtId="178" fontId="7" fillId="2" borderId="2" xfId="50" applyNumberFormat="1" applyFont="1" applyFill="1" applyBorder="1" applyAlignment="1" applyProtection="1">
      <alignment horizontal="right" vertical="center" wrapText="1"/>
    </xf>
    <xf numFmtId="178" fontId="7" fillId="2" borderId="4" xfId="50" applyNumberFormat="1" applyFont="1" applyFill="1" applyBorder="1" applyAlignment="1" applyProtection="1">
      <alignment horizontal="center" vertical="center" wrapText="1"/>
    </xf>
    <xf numFmtId="0" fontId="10" fillId="4" borderId="3" xfId="50" applyFont="1" applyFill="1" applyBorder="1" applyAlignment="1" applyProtection="1">
      <alignment horizontal="center" vertical="center" wrapText="1"/>
    </xf>
    <xf numFmtId="0" fontId="10" fillId="4" borderId="5" xfId="50" applyFont="1" applyFill="1" applyBorder="1" applyAlignment="1" applyProtection="1">
      <alignment horizontal="center" vertical="center" wrapText="1"/>
    </xf>
    <xf numFmtId="0" fontId="10" fillId="4" borderId="4" xfId="50" applyFont="1" applyFill="1" applyBorder="1" applyAlignment="1" applyProtection="1">
      <alignment horizontal="center" vertical="center" wrapText="1"/>
    </xf>
    <xf numFmtId="0" fontId="10" fillId="4" borderId="2" xfId="50" applyFont="1" applyFill="1" applyBorder="1" applyAlignment="1" applyProtection="1">
      <alignment horizontal="center" vertical="center" wrapText="1"/>
    </xf>
    <xf numFmtId="0" fontId="10" fillId="2" borderId="3" xfId="50" applyFont="1" applyFill="1" applyBorder="1" applyAlignment="1" applyProtection="1">
      <alignment horizontal="center" vertical="center" wrapText="1"/>
    </xf>
    <xf numFmtId="0" fontId="10" fillId="2" borderId="5" xfId="50" applyFont="1" applyFill="1" applyBorder="1" applyAlignment="1" applyProtection="1">
      <alignment horizontal="center" vertical="center" wrapText="1"/>
    </xf>
    <xf numFmtId="0" fontId="10" fillId="2" borderId="4" xfId="50" applyFont="1" applyFill="1" applyBorder="1" applyAlignment="1" applyProtection="1">
      <alignment horizontal="center" vertical="center" wrapText="1"/>
    </xf>
    <xf numFmtId="177" fontId="10" fillId="2" borderId="2" xfId="50" applyNumberFormat="1" applyFont="1" applyFill="1" applyBorder="1" applyAlignment="1" applyProtection="1">
      <alignment horizontal="center" vertical="center" wrapText="1"/>
    </xf>
    <xf numFmtId="0" fontId="10" fillId="2" borderId="6" xfId="50" applyFont="1" applyFill="1" applyBorder="1" applyAlignment="1" applyProtection="1">
      <alignment horizontal="center" vertical="center" wrapText="1"/>
    </xf>
    <xf numFmtId="177" fontId="10" fillId="2" borderId="4" xfId="50" applyNumberFormat="1" applyFont="1" applyFill="1" applyBorder="1" applyAlignment="1" applyProtection="1">
      <alignment horizontal="center" vertical="center" wrapText="1"/>
    </xf>
    <xf numFmtId="10" fontId="10" fillId="2" borderId="2" xfId="50" applyNumberFormat="1" applyFont="1" applyFill="1" applyBorder="1" applyAlignment="1" applyProtection="1">
      <alignment horizontal="center" vertical="center" wrapText="1"/>
    </xf>
    <xf numFmtId="0" fontId="7" fillId="3" borderId="6" xfId="50" applyFont="1" applyFill="1" applyBorder="1" applyAlignment="1" applyProtection="1">
      <alignment horizontal="center" vertical="center" wrapText="1"/>
    </xf>
    <xf numFmtId="177" fontId="7" fillId="3" borderId="4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horizontal="right" vertical="center" shrinkToFit="1"/>
    </xf>
    <xf numFmtId="178" fontId="7" fillId="3" borderId="2" xfId="50" applyNumberFormat="1" applyFont="1" applyFill="1" applyBorder="1" applyAlignment="1" applyProtection="1">
      <alignment vertical="center" shrinkToFit="1"/>
    </xf>
    <xf numFmtId="0" fontId="7" fillId="3" borderId="7" xfId="50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horizontal="center" vertical="center" shrinkToFit="1"/>
    </xf>
    <xf numFmtId="180" fontId="10" fillId="2" borderId="4" xfId="50" applyNumberFormat="1" applyFont="1" applyFill="1" applyBorder="1" applyAlignment="1" applyProtection="1">
      <alignment horizontal="center" vertical="center"/>
    </xf>
    <xf numFmtId="0" fontId="7" fillId="3" borderId="6" xfId="50" applyFont="1" applyFill="1" applyBorder="1" applyAlignment="1" applyProtection="1">
      <alignment horizontal="center" vertical="center"/>
    </xf>
    <xf numFmtId="178" fontId="7" fillId="3" borderId="2" xfId="50" applyNumberFormat="1" applyFont="1" applyFill="1" applyBorder="1" applyAlignment="1" applyProtection="1">
      <alignment horizontal="center" vertical="center" wrapText="1" shrinkToFit="1"/>
    </xf>
    <xf numFmtId="180" fontId="12" fillId="3" borderId="2" xfId="50" applyNumberFormat="1" applyFont="1" applyFill="1" applyBorder="1" applyAlignment="1" applyProtection="1">
      <alignment horizontal="center" vertical="center" wrapText="1" shrinkToFit="1"/>
    </xf>
    <xf numFmtId="0" fontId="7" fillId="3" borderId="8" xfId="50" applyFont="1" applyFill="1" applyBorder="1" applyAlignment="1" applyProtection="1">
      <alignment horizontal="center" vertical="center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0" fontId="7" fillId="3" borderId="7" xfId="50" applyFont="1" applyFill="1" applyBorder="1" applyAlignment="1" applyProtection="1">
      <alignment horizontal="center" vertical="center"/>
    </xf>
    <xf numFmtId="0" fontId="8" fillId="3" borderId="7" xfId="50" applyFont="1" applyFill="1" applyBorder="1" applyAlignment="1" applyProtection="1">
      <alignment horizontal="center" vertical="center"/>
    </xf>
    <xf numFmtId="177" fontId="8" fillId="3" borderId="4" xfId="50" applyNumberFormat="1" applyFont="1" applyFill="1" applyBorder="1" applyAlignment="1" applyProtection="1">
      <alignment horizontal="center" vertical="center" shrinkToFit="1"/>
    </xf>
    <xf numFmtId="0" fontId="13" fillId="2" borderId="2" xfId="50" applyFont="1" applyFill="1" applyBorder="1" applyAlignment="1" applyProtection="1">
      <alignment horizontal="center" vertical="center" wrapText="1"/>
    </xf>
    <xf numFmtId="14" fontId="8" fillId="3" borderId="2" xfId="50" applyNumberFormat="1" applyFont="1" applyFill="1" applyBorder="1" applyAlignment="1" applyProtection="1">
      <alignment horizontal="center" vertical="center" wrapText="1"/>
    </xf>
    <xf numFmtId="177" fontId="13" fillId="2" borderId="4" xfId="50" applyNumberFormat="1" applyFont="1" applyFill="1" applyBorder="1" applyAlignment="1" applyProtection="1">
      <alignment horizontal="center" vertical="center" wrapText="1"/>
    </xf>
    <xf numFmtId="178" fontId="8" fillId="3" borderId="2" xfId="50" applyNumberFormat="1" applyFont="1" applyFill="1" applyBorder="1" applyAlignment="1" applyProtection="1">
      <alignment horizontal="center" vertical="center" shrinkToFit="1"/>
    </xf>
    <xf numFmtId="10" fontId="13" fillId="2" borderId="6" xfId="50" applyNumberFormat="1" applyFont="1" applyFill="1" applyBorder="1" applyAlignment="1" applyProtection="1">
      <alignment horizontal="center" vertical="center" wrapText="1"/>
    </xf>
    <xf numFmtId="0" fontId="8" fillId="3" borderId="8" xfId="50" applyFont="1" applyFill="1" applyBorder="1" applyAlignment="1" applyProtection="1">
      <alignment horizontal="center" vertical="center"/>
    </xf>
    <xf numFmtId="10" fontId="13" fillId="2" borderId="8" xfId="50" applyNumberFormat="1" applyFont="1" applyFill="1" applyBorder="1" applyAlignment="1" applyProtection="1">
      <alignment horizontal="center" vertical="center" wrapText="1"/>
    </xf>
    <xf numFmtId="0" fontId="7" fillId="3" borderId="2" xfId="50" applyFont="1" applyFill="1" applyBorder="1" applyAlignment="1" applyProtection="1">
      <alignment vertical="center"/>
    </xf>
    <xf numFmtId="177" fontId="7" fillId="3" borderId="4" xfId="50" applyNumberFormat="1" applyFont="1" applyFill="1" applyBorder="1" applyAlignment="1" applyProtection="1">
      <alignment vertical="center" shrinkToFit="1"/>
    </xf>
    <xf numFmtId="0" fontId="10" fillId="3" borderId="2" xfId="50" applyFont="1" applyFill="1" applyBorder="1" applyAlignment="1" applyProtection="1">
      <alignment horizontal="center" vertical="center" wrapText="1"/>
    </xf>
    <xf numFmtId="0" fontId="14" fillId="4" borderId="2" xfId="50" applyFont="1" applyFill="1" applyBorder="1" applyAlignment="1" applyProtection="1">
      <alignment horizontal="center" vertical="center" wrapText="1"/>
    </xf>
    <xf numFmtId="176" fontId="7" fillId="4" borderId="2" xfId="50" applyNumberFormat="1" applyFont="1" applyFill="1" applyBorder="1" applyAlignment="1" applyProtection="1">
      <alignment horizontal="center" vertical="center" shrinkToFit="1"/>
    </xf>
    <xf numFmtId="178" fontId="15" fillId="3" borderId="2" xfId="50" applyNumberFormat="1" applyFont="1" applyFill="1" applyBorder="1" applyAlignment="1" applyProtection="1">
      <alignment horizontal="right" vertical="center" shrinkToFit="1"/>
    </xf>
    <xf numFmtId="0" fontId="0" fillId="3" borderId="0" xfId="0" applyFont="1" applyFill="1">
      <alignment vertical="center"/>
    </xf>
    <xf numFmtId="0" fontId="11" fillId="2" borderId="5" xfId="50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  <xf numFmtId="0" fontId="10" fillId="2" borderId="2" xfId="50" applyFont="1" applyFill="1" applyBorder="1" applyAlignment="1" applyProtection="1">
      <alignment horizontal="center" vertical="center"/>
    </xf>
    <xf numFmtId="0" fontId="10" fillId="2" borderId="2" xfId="50" applyNumberFormat="1" applyFont="1" applyFill="1" applyBorder="1" applyAlignment="1" applyProtection="1">
      <alignment horizontal="center" vertical="center" shrinkToFit="1"/>
    </xf>
    <xf numFmtId="0" fontId="7" fillId="2" borderId="2" xfId="50" applyFont="1" applyFill="1" applyBorder="1" applyAlignment="1" applyProtection="1">
      <alignment horizontal="center" vertical="center" wrapText="1"/>
    </xf>
    <xf numFmtId="178" fontId="7" fillId="2" borderId="2" xfId="50" applyNumberFormat="1" applyFont="1" applyFill="1" applyBorder="1" applyAlignment="1" applyProtection="1">
      <alignment horizontal="center" vertical="center" wrapText="1"/>
    </xf>
    <xf numFmtId="178" fontId="10" fillId="4" borderId="3" xfId="50" applyNumberFormat="1" applyFont="1" applyFill="1" applyBorder="1" applyAlignment="1" applyProtection="1">
      <alignment horizontal="center" vertical="center" wrapText="1"/>
    </xf>
    <xf numFmtId="178" fontId="10" fillId="2" borderId="3" xfId="50" applyNumberFormat="1" applyFont="1" applyFill="1" applyBorder="1" applyAlignment="1" applyProtection="1">
      <alignment horizontal="center" vertical="center" wrapText="1"/>
    </xf>
    <xf numFmtId="178" fontId="10" fillId="2" borderId="2" xfId="50" applyNumberFormat="1" applyFont="1" applyFill="1" applyBorder="1" applyAlignment="1" applyProtection="1">
      <alignment horizontal="center" vertical="center" shrinkToFit="1"/>
    </xf>
    <xf numFmtId="9" fontId="10" fillId="2" borderId="2" xfId="50" applyNumberFormat="1" applyFont="1" applyFill="1" applyBorder="1" applyAlignment="1" applyProtection="1">
      <alignment horizontal="center" vertical="center" wrapText="1"/>
    </xf>
    <xf numFmtId="178" fontId="10" fillId="3" borderId="2" xfId="50" applyNumberFormat="1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horizontal="center" vertical="center" wrapText="1"/>
    </xf>
    <xf numFmtId="178" fontId="7" fillId="3" borderId="6" xfId="50" applyNumberFormat="1" applyFont="1" applyFill="1" applyBorder="1" applyAlignment="1" applyProtection="1">
      <alignment horizontal="center" vertical="center" shrinkToFit="1"/>
    </xf>
    <xf numFmtId="178" fontId="7" fillId="3" borderId="7" xfId="50" applyNumberFormat="1" applyFont="1" applyFill="1" applyBorder="1" applyAlignment="1" applyProtection="1">
      <alignment horizontal="center" vertical="center" shrinkToFit="1"/>
    </xf>
    <xf numFmtId="178" fontId="7" fillId="3" borderId="8" xfId="50" applyNumberFormat="1" applyFont="1" applyFill="1" applyBorder="1" applyAlignment="1" applyProtection="1">
      <alignment horizontal="center" vertical="center" shrinkToFit="1"/>
    </xf>
    <xf numFmtId="178" fontId="8" fillId="3" borderId="6" xfId="50" applyNumberFormat="1" applyFont="1" applyFill="1" applyBorder="1" applyAlignment="1" applyProtection="1">
      <alignment horizontal="center" vertical="center" shrinkToFit="1"/>
    </xf>
    <xf numFmtId="178" fontId="8" fillId="3" borderId="7" xfId="50" applyNumberFormat="1" applyFont="1" applyFill="1" applyBorder="1" applyAlignment="1" applyProtection="1">
      <alignment horizontal="center" vertical="center" shrinkToFit="1"/>
    </xf>
    <xf numFmtId="178" fontId="13" fillId="3" borderId="6" xfId="50" applyNumberFormat="1" applyFont="1" applyFill="1" applyBorder="1" applyAlignment="1" applyProtection="1">
      <alignment horizontal="center" vertical="center" wrapText="1"/>
    </xf>
    <xf numFmtId="178" fontId="13" fillId="3" borderId="2" xfId="50" applyNumberFormat="1" applyFont="1" applyFill="1" applyBorder="1" applyAlignment="1" applyProtection="1">
      <alignment horizontal="center" vertical="center" wrapText="1"/>
    </xf>
    <xf numFmtId="178" fontId="8" fillId="3" borderId="8" xfId="50" applyNumberFormat="1" applyFont="1" applyFill="1" applyBorder="1" applyAlignment="1" applyProtection="1">
      <alignment horizontal="center" vertical="center" shrinkToFit="1"/>
    </xf>
    <xf numFmtId="178" fontId="13" fillId="3" borderId="8" xfId="50" applyNumberFormat="1" applyFont="1" applyFill="1" applyBorder="1" applyAlignment="1" applyProtection="1">
      <alignment horizontal="center" vertical="center" wrapText="1"/>
    </xf>
    <xf numFmtId="178" fontId="15" fillId="4" borderId="2" xfId="50" applyNumberFormat="1" applyFont="1" applyFill="1" applyBorder="1" applyAlignment="1" applyProtection="1">
      <alignment horizontal="center" vertical="center" shrinkToFit="1"/>
    </xf>
    <xf numFmtId="178" fontId="15" fillId="3" borderId="2" xfId="50" applyNumberFormat="1" applyFont="1" applyFill="1" applyBorder="1" applyAlignment="1" applyProtection="1">
      <alignment horizontal="center" vertical="center" shrinkToFit="1"/>
    </xf>
    <xf numFmtId="178" fontId="10" fillId="4" borderId="2" xfId="50" applyNumberFormat="1" applyFont="1" applyFill="1" applyBorder="1" applyAlignment="1" applyProtection="1">
      <alignment horizontal="center" vertical="center" wrapText="1"/>
    </xf>
    <xf numFmtId="178" fontId="10" fillId="3" borderId="6" xfId="50" applyNumberFormat="1" applyFont="1" applyFill="1" applyBorder="1" applyAlignment="1" applyProtection="1">
      <alignment horizontal="center" vertical="center" wrapText="1"/>
    </xf>
    <xf numFmtId="0" fontId="10" fillId="3" borderId="9" xfId="50" applyFont="1" applyFill="1" applyBorder="1" applyAlignment="1" applyProtection="1">
      <alignment horizontal="center" vertical="center" wrapText="1"/>
    </xf>
    <xf numFmtId="0" fontId="10" fillId="3" borderId="10" xfId="50" applyFont="1" applyFill="1" applyBorder="1" applyAlignment="1" applyProtection="1">
      <alignment horizontal="center" vertical="center" wrapText="1"/>
    </xf>
    <xf numFmtId="0" fontId="10" fillId="3" borderId="3" xfId="50" applyFont="1" applyFill="1" applyBorder="1" applyAlignment="1" applyProtection="1">
      <alignment horizontal="center" vertical="center" wrapText="1"/>
    </xf>
    <xf numFmtId="0" fontId="10" fillId="3" borderId="11" xfId="50" applyFont="1" applyFill="1" applyBorder="1" applyAlignment="1" applyProtection="1">
      <alignment horizontal="center" vertical="center" wrapText="1"/>
    </xf>
    <xf numFmtId="0" fontId="10" fillId="3" borderId="1" xfId="50" applyFont="1" applyFill="1" applyBorder="1" applyAlignment="1" applyProtection="1">
      <alignment horizontal="center" vertical="center" wrapTex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11" fillId="2" borderId="3" xfId="50" applyFont="1" applyFill="1" applyBorder="1" applyAlignment="1" applyProtection="1">
      <alignment horizontal="center" vertical="center" wrapText="1"/>
    </xf>
    <xf numFmtId="0" fontId="11" fillId="2" borderId="5" xfId="50" applyFont="1" applyFill="1" applyBorder="1" applyAlignment="1" applyProtection="1">
      <alignment horizontal="center" vertical="center" wrapText="1"/>
    </xf>
    <xf numFmtId="0" fontId="16" fillId="2" borderId="2" xfId="50" applyFont="1" applyFill="1" applyBorder="1" applyAlignment="1" applyProtection="1">
      <alignment horizontal="center" vertical="center" wrapText="1"/>
    </xf>
    <xf numFmtId="178" fontId="11" fillId="2" borderId="2" xfId="50" applyNumberFormat="1" applyFont="1" applyFill="1" applyBorder="1" applyAlignment="1" applyProtection="1">
      <alignment horizontal="center" vertical="center" wrapText="1"/>
    </xf>
    <xf numFmtId="178" fontId="16" fillId="2" borderId="2" xfId="50" applyNumberFormat="1" applyFont="1" applyFill="1" applyBorder="1" applyAlignment="1" applyProtection="1">
      <alignment horizontal="center" vertical="center" wrapText="1"/>
    </xf>
    <xf numFmtId="178" fontId="10" fillId="4" borderId="5" xfId="50" applyNumberFormat="1" applyFont="1" applyFill="1" applyBorder="1" applyAlignment="1" applyProtection="1">
      <alignment horizontal="center" vertical="center" wrapText="1"/>
    </xf>
    <xf numFmtId="0" fontId="11" fillId="2" borderId="2" xfId="50" applyFont="1" applyFill="1" applyBorder="1" applyAlignment="1" applyProtection="1">
      <alignment horizontal="center" vertical="center"/>
    </xf>
    <xf numFmtId="178" fontId="10" fillId="2" borderId="5" xfId="50" applyNumberFormat="1" applyFont="1" applyFill="1" applyBorder="1" applyAlignment="1" applyProtection="1">
      <alignment horizontal="center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9" fontId="8" fillId="3" borderId="2" xfId="19" applyFont="1" applyFill="1" applyBorder="1" applyAlignment="1" applyProtection="1">
      <alignment horizontal="center" vertical="center" wrapText="1"/>
    </xf>
    <xf numFmtId="0" fontId="7" fillId="3" borderId="6" xfId="50" applyFont="1" applyFill="1" applyBorder="1" applyAlignment="1" applyProtection="1">
      <alignment horizontal="center" vertical="center" shrinkToFit="1"/>
    </xf>
    <xf numFmtId="178" fontId="7" fillId="3" borderId="6" xfId="50" applyNumberFormat="1" applyFont="1" applyFill="1" applyBorder="1" applyAlignment="1" applyProtection="1">
      <alignment horizontal="center" vertical="center"/>
    </xf>
    <xf numFmtId="178" fontId="15" fillId="4" borderId="6" xfId="50" applyNumberFormat="1" applyFont="1" applyFill="1" applyBorder="1" applyAlignment="1" applyProtection="1">
      <alignment horizontal="center" vertical="center" shrinkToFit="1"/>
    </xf>
    <xf numFmtId="178" fontId="15" fillId="3" borderId="6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88265</xdr:colOff>
      <xdr:row>8</xdr:row>
      <xdr:rowOff>44450</xdr:rowOff>
    </xdr:from>
    <xdr:to>
      <xdr:col>12</xdr:col>
      <xdr:colOff>1207770</xdr:colOff>
      <xdr:row>9</xdr:row>
      <xdr:rowOff>275590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03025" y="2840990"/>
          <a:ext cx="184340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225425</xdr:colOff>
      <xdr:row>7</xdr:row>
      <xdr:rowOff>143510</xdr:rowOff>
    </xdr:from>
    <xdr:to>
      <xdr:col>28</xdr:col>
      <xdr:colOff>387350</xdr:colOff>
      <xdr:row>19</xdr:row>
      <xdr:rowOff>25400</xdr:rowOff>
    </xdr:to>
    <xdr:pic>
      <xdr:nvPicPr>
        <xdr:cNvPr id="2" name="图片 1" descr="1d99c5ee0cf7ccfa64627bd55f72e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71735" y="2585720"/>
          <a:ext cx="5648325" cy="3293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88265</xdr:colOff>
      <xdr:row>8</xdr:row>
      <xdr:rowOff>44450</xdr:rowOff>
    </xdr:from>
    <xdr:to>
      <xdr:col>12</xdr:col>
      <xdr:colOff>1207770</xdr:colOff>
      <xdr:row>9</xdr:row>
      <xdr:rowOff>275590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03025" y="2840990"/>
          <a:ext cx="184340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257810</xdr:colOff>
      <xdr:row>18</xdr:row>
      <xdr:rowOff>13335</xdr:rowOff>
    </xdr:from>
    <xdr:to>
      <xdr:col>14</xdr:col>
      <xdr:colOff>413385</xdr:colOff>
      <xdr:row>21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96470" y="5600065"/>
          <a:ext cx="2943860" cy="763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50800</xdr:colOff>
      <xdr:row>14</xdr:row>
      <xdr:rowOff>119380</xdr:rowOff>
    </xdr:from>
    <xdr:to>
      <xdr:col>31</xdr:col>
      <xdr:colOff>210185</xdr:colOff>
      <xdr:row>28</xdr:row>
      <xdr:rowOff>113665</xdr:rowOff>
    </xdr:to>
    <xdr:pic>
      <xdr:nvPicPr>
        <xdr:cNvPr id="3" name="图片 2" descr="W~O)YFL2EIUAI)}954NK9(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282910" y="4685030"/>
          <a:ext cx="7017385" cy="3979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88265</xdr:colOff>
      <xdr:row>8</xdr:row>
      <xdr:rowOff>44450</xdr:rowOff>
    </xdr:from>
    <xdr:to>
      <xdr:col>12</xdr:col>
      <xdr:colOff>1207770</xdr:colOff>
      <xdr:row>9</xdr:row>
      <xdr:rowOff>275590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11000" y="2840990"/>
          <a:ext cx="184340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147320</xdr:colOff>
      <xdr:row>17</xdr:row>
      <xdr:rowOff>169545</xdr:rowOff>
    </xdr:from>
    <xdr:to>
      <xdr:col>11</xdr:col>
      <xdr:colOff>360680</xdr:colOff>
      <xdr:row>19</xdr:row>
      <xdr:rowOff>255270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08845" y="5501005"/>
          <a:ext cx="2274570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50800</xdr:colOff>
      <xdr:row>14</xdr:row>
      <xdr:rowOff>119380</xdr:rowOff>
    </xdr:from>
    <xdr:to>
      <xdr:col>31</xdr:col>
      <xdr:colOff>210185</xdr:colOff>
      <xdr:row>29</xdr:row>
      <xdr:rowOff>115570</xdr:rowOff>
    </xdr:to>
    <xdr:pic>
      <xdr:nvPicPr>
        <xdr:cNvPr id="4" name="图片 3" descr="W~O)YFL2EIUAI)}954NK9(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590885" y="4685030"/>
          <a:ext cx="7017385" cy="4002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33"/>
  <sheetViews>
    <sheetView zoomScale="85" zoomScaleNormal="85" workbookViewId="0">
      <pane ySplit="7" topLeftCell="A8" activePane="bottomLeft" state="frozen"/>
      <selection/>
      <selection pane="bottomLeft" activeCell="B13" sqref="$A13:$XFD16"/>
    </sheetView>
  </sheetViews>
  <sheetFormatPr defaultColWidth="9" defaultRowHeight="11.25"/>
  <cols>
    <col min="1" max="1" width="3.25" style="97" customWidth="1"/>
    <col min="2" max="2" width="9.675" style="100" customWidth="1"/>
    <col min="3" max="3" width="10.75" style="97" customWidth="1"/>
    <col min="4" max="4" width="9.55" style="97" customWidth="1"/>
    <col min="5" max="5" width="16.0833333333333" style="101" customWidth="1"/>
    <col min="6" max="6" width="25.3583333333333" style="101" customWidth="1"/>
    <col min="7" max="7" width="28.75" style="101" customWidth="1"/>
    <col min="8" max="8" width="7.18333333333333" style="101" customWidth="1"/>
    <col min="9" max="9" width="12.15" style="101" customWidth="1"/>
    <col min="10" max="10" width="14.2416666666667" style="101" customWidth="1"/>
    <col min="11" max="11" width="12.8083333333333" style="101" customWidth="1"/>
    <col min="12" max="12" width="9.5" style="101" customWidth="1"/>
    <col min="13" max="13" width="20.775" style="101" customWidth="1"/>
    <col min="14" max="14" width="15.8166666666667" style="101" customWidth="1"/>
    <col min="15" max="15" width="15.025" style="100" customWidth="1"/>
    <col min="16" max="16" width="27.0583333333333" style="101" customWidth="1"/>
    <col min="17" max="17" width="15.025" style="97" customWidth="1"/>
    <col min="18" max="18" width="11" style="101" customWidth="1"/>
    <col min="19" max="19" width="16.0666666666667" style="101" customWidth="1"/>
    <col min="20" max="20" width="15.8166666666667" style="97" customWidth="1"/>
    <col min="21" max="16384" width="9" style="97"/>
  </cols>
  <sheetData>
    <row r="1" s="96" customFormat="1" ht="24.9" customHeight="1" spans="1:19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="96" customFormat="1" ht="27.9" customHeight="1" spans="1:20">
      <c r="A2" s="103" t="s">
        <v>1</v>
      </c>
      <c r="B2" s="103"/>
      <c r="C2" s="104" t="s">
        <v>2</v>
      </c>
      <c r="D2" s="104"/>
      <c r="E2" s="104"/>
      <c r="F2" s="104"/>
      <c r="G2" s="104"/>
      <c r="H2" s="105" t="s">
        <v>3</v>
      </c>
      <c r="I2" s="151"/>
      <c r="J2" s="151" t="s">
        <v>4</v>
      </c>
      <c r="K2" s="151"/>
      <c r="L2" s="151"/>
      <c r="M2" s="152"/>
      <c r="N2" s="153" t="s">
        <v>5</v>
      </c>
      <c r="O2" s="153"/>
      <c r="P2" s="154">
        <v>9003</v>
      </c>
      <c r="Q2" s="159" t="s">
        <v>6</v>
      </c>
      <c r="R2" s="159"/>
      <c r="S2" s="181" t="s">
        <v>7</v>
      </c>
      <c r="T2" s="181"/>
    </row>
    <row r="3" s="96" customFormat="1" ht="27.9" customHeight="1" spans="1:21">
      <c r="A3" s="103" t="s">
        <v>8</v>
      </c>
      <c r="B3" s="103"/>
      <c r="C3" s="106">
        <v>6752106</v>
      </c>
      <c r="D3" s="106"/>
      <c r="E3" s="106"/>
      <c r="F3" s="106" t="s">
        <v>9</v>
      </c>
      <c r="G3" s="107" t="s">
        <v>10</v>
      </c>
      <c r="H3" s="103" t="s">
        <v>11</v>
      </c>
      <c r="I3" s="103"/>
      <c r="J3" s="155" t="s">
        <v>12</v>
      </c>
      <c r="K3" s="155"/>
      <c r="L3" s="155"/>
      <c r="M3" s="155"/>
      <c r="N3" s="103" t="s">
        <v>13</v>
      </c>
      <c r="O3" s="103"/>
      <c r="P3" s="155" t="s">
        <v>14</v>
      </c>
      <c r="Q3" s="182" t="s">
        <v>15</v>
      </c>
      <c r="R3" s="183"/>
      <c r="S3" s="184" t="s">
        <v>16</v>
      </c>
      <c r="T3" s="184"/>
      <c r="U3"/>
    </row>
    <row r="4" s="96" customFormat="1" ht="27.9" customHeight="1" spans="1:20">
      <c r="A4" s="103" t="s">
        <v>17</v>
      </c>
      <c r="B4" s="103"/>
      <c r="C4" s="108"/>
      <c r="D4" s="108"/>
      <c r="E4" s="108"/>
      <c r="F4" s="106" t="s">
        <v>18</v>
      </c>
      <c r="G4" s="109"/>
      <c r="H4" s="103" t="s">
        <v>19</v>
      </c>
      <c r="I4" s="103"/>
      <c r="J4" s="155" t="s">
        <v>20</v>
      </c>
      <c r="K4" s="155"/>
      <c r="L4" s="155"/>
      <c r="M4" s="155"/>
      <c r="N4" s="103" t="s">
        <v>21</v>
      </c>
      <c r="O4" s="103"/>
      <c r="P4" s="156" t="s">
        <v>22</v>
      </c>
      <c r="Q4" s="106" t="s">
        <v>23</v>
      </c>
      <c r="R4" s="156" t="s">
        <v>24</v>
      </c>
      <c r="S4" s="185" t="s">
        <v>25</v>
      </c>
      <c r="T4" s="186" t="s">
        <v>26</v>
      </c>
    </row>
    <row r="5" s="96" customFormat="1" ht="27.9" customHeight="1" spans="1:20">
      <c r="A5" s="103" t="s">
        <v>27</v>
      </c>
      <c r="B5" s="110" t="s">
        <v>28</v>
      </c>
      <c r="C5" s="111"/>
      <c r="D5" s="111"/>
      <c r="E5" s="111"/>
      <c r="F5" s="112"/>
      <c r="G5" s="113" t="s">
        <v>29</v>
      </c>
      <c r="H5" s="110" t="s">
        <v>28</v>
      </c>
      <c r="I5" s="111"/>
      <c r="J5" s="112"/>
      <c r="K5" s="113" t="s">
        <v>30</v>
      </c>
      <c r="L5" s="110" t="s">
        <v>31</v>
      </c>
      <c r="M5" s="112"/>
      <c r="N5" s="110" t="s">
        <v>32</v>
      </c>
      <c r="O5" s="112"/>
      <c r="P5" s="157" t="s">
        <v>33</v>
      </c>
      <c r="Q5" s="187"/>
      <c r="R5" s="187"/>
      <c r="S5" s="185" t="s">
        <v>34</v>
      </c>
      <c r="T5" s="188" t="s">
        <v>35</v>
      </c>
    </row>
    <row r="6" s="96" customFormat="1" ht="27.9" customHeight="1" spans="1:20">
      <c r="A6" s="103"/>
      <c r="B6" s="114" t="s">
        <v>36</v>
      </c>
      <c r="C6" s="115"/>
      <c r="D6" s="115"/>
      <c r="E6" s="115"/>
      <c r="F6" s="116"/>
      <c r="G6" s="103"/>
      <c r="H6" s="114" t="s">
        <v>37</v>
      </c>
      <c r="I6" s="115"/>
      <c r="J6" s="116"/>
      <c r="K6" s="103" t="s">
        <v>38</v>
      </c>
      <c r="L6" s="114" t="s">
        <v>39</v>
      </c>
      <c r="M6" s="116"/>
      <c r="N6" s="114" t="s">
        <v>40</v>
      </c>
      <c r="O6" s="116"/>
      <c r="P6" s="158" t="s">
        <v>41</v>
      </c>
      <c r="Q6" s="189"/>
      <c r="R6" s="189"/>
      <c r="S6" s="185"/>
      <c r="T6" s="188"/>
    </row>
    <row r="7" s="96" customFormat="1" ht="27.9" customHeight="1" spans="1:20">
      <c r="A7" s="103"/>
      <c r="B7" s="117" t="s">
        <v>42</v>
      </c>
      <c r="C7" s="103" t="s">
        <v>43</v>
      </c>
      <c r="D7" s="103" t="s">
        <v>44</v>
      </c>
      <c r="E7" s="106" t="s">
        <v>45</v>
      </c>
      <c r="F7" s="106" t="s">
        <v>46</v>
      </c>
      <c r="G7" s="117" t="s">
        <v>47</v>
      </c>
      <c r="H7" s="103" t="s">
        <v>48</v>
      </c>
      <c r="I7" s="106" t="s">
        <v>49</v>
      </c>
      <c r="J7" s="106" t="s">
        <v>50</v>
      </c>
      <c r="K7" s="159" t="s">
        <v>49</v>
      </c>
      <c r="L7" s="106" t="s">
        <v>49</v>
      </c>
      <c r="M7" s="103" t="s">
        <v>50</v>
      </c>
      <c r="N7" s="103" t="s">
        <v>49</v>
      </c>
      <c r="O7" s="103" t="s">
        <v>50</v>
      </c>
      <c r="P7" s="106" t="s">
        <v>51</v>
      </c>
      <c r="Q7" s="106" t="s">
        <v>52</v>
      </c>
      <c r="R7" s="106" t="s">
        <v>53</v>
      </c>
      <c r="S7" s="185"/>
      <c r="T7" s="188"/>
    </row>
    <row r="8" s="96" customFormat="1" ht="27.9" customHeight="1" spans="1:20">
      <c r="A8" s="118"/>
      <c r="B8" s="119" t="s">
        <v>54</v>
      </c>
      <c r="C8" s="103">
        <v>800000</v>
      </c>
      <c r="D8" s="103"/>
      <c r="E8" s="119" t="s">
        <v>55</v>
      </c>
      <c r="F8" s="119" t="s">
        <v>56</v>
      </c>
      <c r="G8" s="117"/>
      <c r="H8" s="120">
        <v>0.02</v>
      </c>
      <c r="I8" s="106">
        <v>16000</v>
      </c>
      <c r="J8" s="106" t="s">
        <v>57</v>
      </c>
      <c r="K8" s="159">
        <v>677</v>
      </c>
      <c r="L8" s="106">
        <v>500</v>
      </c>
      <c r="M8" s="103"/>
      <c r="N8" s="103">
        <v>8000</v>
      </c>
      <c r="O8" s="160" t="s">
        <v>58</v>
      </c>
      <c r="P8" s="106" t="s">
        <v>59</v>
      </c>
      <c r="Q8" s="106"/>
      <c r="R8" s="106"/>
      <c r="S8" s="185">
        <f>C8-I8-K8-L8-N8</f>
        <v>774823</v>
      </c>
      <c r="T8" s="188"/>
    </row>
    <row r="9" s="97" customFormat="1" ht="23" customHeight="1" spans="1:20">
      <c r="A9" s="121">
        <v>1</v>
      </c>
      <c r="B9" s="122">
        <v>43732</v>
      </c>
      <c r="C9" s="123">
        <v>600000</v>
      </c>
      <c r="D9" s="124"/>
      <c r="E9" s="119" t="s">
        <v>55</v>
      </c>
      <c r="F9" s="119" t="s">
        <v>56</v>
      </c>
      <c r="G9" s="125"/>
      <c r="H9" s="120">
        <v>0.02</v>
      </c>
      <c r="I9" s="106">
        <v>12000</v>
      </c>
      <c r="J9" s="127" t="s">
        <v>57</v>
      </c>
      <c r="K9" s="127">
        <v>511</v>
      </c>
      <c r="L9" s="127"/>
      <c r="M9" s="127"/>
      <c r="N9" s="127">
        <v>21807</v>
      </c>
      <c r="O9" s="127" t="s">
        <v>60</v>
      </c>
      <c r="P9" s="161"/>
      <c r="Q9" s="190"/>
      <c r="R9" s="124"/>
      <c r="S9" s="127"/>
      <c r="T9" s="124"/>
    </row>
    <row r="10" s="97" customFormat="1" ht="28" customHeight="1" spans="1:20">
      <c r="A10" s="126"/>
      <c r="B10" s="122">
        <v>43737</v>
      </c>
      <c r="C10" s="123"/>
      <c r="D10" s="127"/>
      <c r="E10" s="127" t="s">
        <v>61</v>
      </c>
      <c r="F10" s="128" t="s">
        <v>62</v>
      </c>
      <c r="G10" s="125"/>
      <c r="H10" s="125"/>
      <c r="I10" s="127"/>
      <c r="J10" s="127"/>
      <c r="K10" s="127"/>
      <c r="L10" s="125"/>
      <c r="M10" s="125"/>
      <c r="N10" s="161"/>
      <c r="O10" s="161"/>
      <c r="P10" s="161" t="s">
        <v>63</v>
      </c>
      <c r="Q10" s="190"/>
      <c r="R10" s="124"/>
      <c r="S10" s="127">
        <v>500000</v>
      </c>
      <c r="T10" s="124"/>
    </row>
    <row r="11" s="97" customFormat="1" ht="28" customHeight="1" spans="1:20">
      <c r="A11" s="129">
        <v>2</v>
      </c>
      <c r="B11" s="122">
        <v>43752</v>
      </c>
      <c r="C11" s="123"/>
      <c r="D11" s="124">
        <v>500000</v>
      </c>
      <c r="E11" s="130" t="s">
        <v>64</v>
      </c>
      <c r="F11" s="131" t="s">
        <v>65</v>
      </c>
      <c r="G11" s="125"/>
      <c r="H11" s="125"/>
      <c r="I11" s="125"/>
      <c r="J11" s="125"/>
      <c r="K11" s="125"/>
      <c r="L11" s="125"/>
      <c r="M11" s="125"/>
      <c r="N11" s="161"/>
      <c r="O11" s="161"/>
      <c r="P11" s="162"/>
      <c r="Q11" s="190"/>
      <c r="R11" s="124"/>
      <c r="S11" s="127"/>
      <c r="T11" s="124"/>
    </row>
    <row r="12" s="97" customFormat="1" ht="20.1" customHeight="1" spans="1:20">
      <c r="A12" s="132"/>
      <c r="B12" s="122">
        <v>43752</v>
      </c>
      <c r="C12" s="133"/>
      <c r="D12" s="133"/>
      <c r="E12" s="127" t="s">
        <v>61</v>
      </c>
      <c r="F12" s="128" t="s">
        <v>62</v>
      </c>
      <c r="G12" s="125"/>
      <c r="H12" s="125"/>
      <c r="I12" s="127"/>
      <c r="J12" s="127"/>
      <c r="K12" s="127"/>
      <c r="L12" s="125"/>
      <c r="M12" s="125"/>
      <c r="N12" s="161"/>
      <c r="O12" s="161"/>
      <c r="P12" s="161" t="s">
        <v>63</v>
      </c>
      <c r="Q12" s="190"/>
      <c r="R12" s="124"/>
      <c r="S12" s="127">
        <v>500000</v>
      </c>
      <c r="T12" s="124"/>
    </row>
    <row r="13" s="97" customFormat="1" ht="20.1" customHeight="1" spans="1:20">
      <c r="A13" s="129">
        <v>3</v>
      </c>
      <c r="B13" s="122">
        <v>43850</v>
      </c>
      <c r="C13" s="103">
        <v>2950000</v>
      </c>
      <c r="D13" s="133"/>
      <c r="E13" s="119" t="s">
        <v>55</v>
      </c>
      <c r="F13" s="119" t="s">
        <v>56</v>
      </c>
      <c r="G13" s="127"/>
      <c r="H13" s="120">
        <v>0.02</v>
      </c>
      <c r="I13" s="127">
        <v>59000</v>
      </c>
      <c r="J13" s="127" t="s">
        <v>57</v>
      </c>
      <c r="K13" s="127">
        <v>2510</v>
      </c>
      <c r="L13" s="127"/>
      <c r="M13" s="127"/>
      <c r="N13" s="161">
        <v>41000</v>
      </c>
      <c r="O13" s="161" t="s">
        <v>60</v>
      </c>
      <c r="P13" s="161"/>
      <c r="Q13" s="190"/>
      <c r="R13" s="127"/>
      <c r="S13" s="127"/>
      <c r="T13" s="127"/>
    </row>
    <row r="14" s="97" customFormat="1" ht="20.1" customHeight="1" spans="1:20">
      <c r="A14" s="134"/>
      <c r="B14" s="122">
        <v>43850</v>
      </c>
      <c r="C14" s="133"/>
      <c r="D14" s="133"/>
      <c r="E14" s="127" t="s">
        <v>61</v>
      </c>
      <c r="F14" s="127" t="s">
        <v>62</v>
      </c>
      <c r="G14" s="127"/>
      <c r="H14" s="127"/>
      <c r="I14" s="127"/>
      <c r="J14" s="127"/>
      <c r="K14" s="127"/>
      <c r="L14" s="127">
        <v>200</v>
      </c>
      <c r="M14" s="163" t="s">
        <v>66</v>
      </c>
      <c r="N14" s="161"/>
      <c r="O14" s="161"/>
      <c r="P14" s="161" t="s">
        <v>63</v>
      </c>
      <c r="Q14" s="190"/>
      <c r="R14" s="127"/>
      <c r="S14" s="127">
        <v>1600000</v>
      </c>
      <c r="T14" s="127"/>
    </row>
    <row r="15" s="97" customFormat="1" ht="20.1" customHeight="1" spans="1:20">
      <c r="A15" s="134"/>
      <c r="B15" s="122">
        <v>43850</v>
      </c>
      <c r="C15" s="133"/>
      <c r="D15" s="133"/>
      <c r="E15" s="127" t="s">
        <v>67</v>
      </c>
      <c r="F15" s="127" t="s">
        <v>68</v>
      </c>
      <c r="G15" s="127"/>
      <c r="H15" s="127"/>
      <c r="I15" s="127"/>
      <c r="J15" s="127"/>
      <c r="K15" s="127"/>
      <c r="L15" s="127">
        <v>100</v>
      </c>
      <c r="M15" s="164"/>
      <c r="N15" s="161"/>
      <c r="O15" s="161"/>
      <c r="P15" s="161" t="s">
        <v>69</v>
      </c>
      <c r="Q15" s="190"/>
      <c r="R15" s="127"/>
      <c r="S15" s="127">
        <v>700000</v>
      </c>
      <c r="T15" s="127"/>
    </row>
    <row r="16" s="97" customFormat="1" ht="20.1" customHeight="1" spans="1:20">
      <c r="A16" s="132"/>
      <c r="B16" s="122">
        <v>43850</v>
      </c>
      <c r="C16" s="133"/>
      <c r="D16" s="133"/>
      <c r="E16" s="127" t="s">
        <v>67</v>
      </c>
      <c r="F16" s="127" t="s">
        <v>68</v>
      </c>
      <c r="G16" s="127"/>
      <c r="H16" s="127"/>
      <c r="I16" s="127"/>
      <c r="J16" s="127"/>
      <c r="K16" s="127"/>
      <c r="L16" s="127">
        <v>100</v>
      </c>
      <c r="M16" s="165"/>
      <c r="N16" s="161"/>
      <c r="O16" s="161"/>
      <c r="P16" s="161" t="s">
        <v>69</v>
      </c>
      <c r="Q16" s="190"/>
      <c r="R16" s="127"/>
      <c r="S16" s="127">
        <v>392000</v>
      </c>
      <c r="T16" s="127"/>
    </row>
    <row r="17" s="98" customFormat="1" ht="20.1" customHeight="1" spans="1:20">
      <c r="A17" s="142"/>
      <c r="B17" s="136"/>
      <c r="C17" s="138"/>
      <c r="D17" s="138"/>
      <c r="E17" s="140"/>
      <c r="F17" s="140"/>
      <c r="G17" s="140"/>
      <c r="H17" s="140"/>
      <c r="I17" s="140"/>
      <c r="J17" s="140"/>
      <c r="K17" s="140"/>
      <c r="L17" s="140"/>
      <c r="M17" s="170"/>
      <c r="N17" s="169"/>
      <c r="O17" s="169"/>
      <c r="P17" s="169"/>
      <c r="Q17" s="191"/>
      <c r="R17" s="140"/>
      <c r="S17" s="140"/>
      <c r="T17" s="140"/>
    </row>
    <row r="18" s="97" customFormat="1" ht="20.1" customHeight="1" spans="1:20">
      <c r="A18" s="144"/>
      <c r="B18" s="145"/>
      <c r="C18" s="133"/>
      <c r="D18" s="133"/>
      <c r="E18" s="125"/>
      <c r="F18" s="125"/>
      <c r="G18" s="125"/>
      <c r="H18" s="125"/>
      <c r="I18" s="125"/>
      <c r="J18" s="125"/>
      <c r="K18" s="125"/>
      <c r="L18" s="125"/>
      <c r="M18" s="125"/>
      <c r="N18" s="161"/>
      <c r="O18" s="161"/>
      <c r="P18" s="161"/>
      <c r="Q18" s="190"/>
      <c r="R18" s="124"/>
      <c r="S18" s="140"/>
      <c r="T18" s="124"/>
    </row>
    <row r="19" s="97" customFormat="1" ht="21" customHeight="1" spans="1:20">
      <c r="A19" s="144"/>
      <c r="B19" s="145"/>
      <c r="C19" s="133"/>
      <c r="D19" s="133"/>
      <c r="E19" s="125"/>
      <c r="F19" s="125"/>
      <c r="G19" s="125"/>
      <c r="H19" s="125"/>
      <c r="I19" s="125"/>
      <c r="J19" s="125"/>
      <c r="K19" s="125"/>
      <c r="L19" s="125"/>
      <c r="M19" s="125"/>
      <c r="N19" s="161"/>
      <c r="O19" s="161"/>
      <c r="P19" s="161"/>
      <c r="Q19" s="190"/>
      <c r="R19" s="124"/>
      <c r="S19" s="140"/>
      <c r="T19" s="124"/>
    </row>
    <row r="20" s="98" customFormat="1" ht="20.1" customHeight="1" spans="1:20">
      <c r="A20" s="142"/>
      <c r="B20" s="136"/>
      <c r="C20" s="138"/>
      <c r="D20" s="138"/>
      <c r="E20" s="140"/>
      <c r="F20" s="140"/>
      <c r="G20" s="140"/>
      <c r="H20" s="140"/>
      <c r="I20" s="140"/>
      <c r="J20" s="140"/>
      <c r="K20" s="140"/>
      <c r="L20" s="140"/>
      <c r="M20" s="170"/>
      <c r="N20" s="169"/>
      <c r="O20" s="169"/>
      <c r="P20" s="169"/>
      <c r="Q20" s="191"/>
      <c r="R20" s="140"/>
      <c r="S20" s="140"/>
      <c r="T20" s="140"/>
    </row>
    <row r="21" s="97" customFormat="1" ht="20.1" customHeight="1" spans="1:20">
      <c r="A21" s="144"/>
      <c r="B21" s="145"/>
      <c r="C21" s="133"/>
      <c r="D21" s="133"/>
      <c r="E21" s="125"/>
      <c r="F21" s="125"/>
      <c r="G21" s="125"/>
      <c r="H21" s="125"/>
      <c r="I21" s="125"/>
      <c r="J21" s="125"/>
      <c r="K21" s="125"/>
      <c r="L21" s="125"/>
      <c r="M21" s="125"/>
      <c r="N21" s="161"/>
      <c r="O21" s="161"/>
      <c r="P21" s="161"/>
      <c r="Q21" s="190"/>
      <c r="R21" s="124"/>
      <c r="S21" s="140"/>
      <c r="T21" s="124"/>
    </row>
    <row r="22" s="97" customFormat="1" ht="21" customHeight="1" spans="1:20">
      <c r="A22" s="144"/>
      <c r="B22" s="145"/>
      <c r="C22" s="133"/>
      <c r="D22" s="133"/>
      <c r="E22" s="125"/>
      <c r="F22" s="125"/>
      <c r="G22" s="125"/>
      <c r="H22" s="125"/>
      <c r="I22" s="125"/>
      <c r="J22" s="125"/>
      <c r="K22" s="125"/>
      <c r="L22" s="125"/>
      <c r="M22" s="125"/>
      <c r="N22" s="161"/>
      <c r="O22" s="161"/>
      <c r="P22" s="161"/>
      <c r="Q22" s="190"/>
      <c r="R22" s="124"/>
      <c r="S22" s="140"/>
      <c r="T22" s="124"/>
    </row>
    <row r="23" s="98" customFormat="1" ht="20.1" customHeight="1" spans="1:20">
      <c r="A23" s="142"/>
      <c r="B23" s="136"/>
      <c r="C23" s="138"/>
      <c r="D23" s="138"/>
      <c r="E23" s="140"/>
      <c r="F23" s="140"/>
      <c r="G23" s="140"/>
      <c r="H23" s="140"/>
      <c r="I23" s="140"/>
      <c r="J23" s="140"/>
      <c r="K23" s="140"/>
      <c r="L23" s="140"/>
      <c r="M23" s="170"/>
      <c r="N23" s="169"/>
      <c r="O23" s="169"/>
      <c r="P23" s="169"/>
      <c r="Q23" s="191"/>
      <c r="R23" s="140"/>
      <c r="S23" s="140"/>
      <c r="T23" s="140"/>
    </row>
    <row r="24" ht="20.1" customHeight="1" spans="1:20">
      <c r="A24" s="144"/>
      <c r="B24" s="145"/>
      <c r="C24" s="133"/>
      <c r="D24" s="133"/>
      <c r="E24" s="125"/>
      <c r="F24" s="125"/>
      <c r="G24" s="125"/>
      <c r="H24" s="125"/>
      <c r="I24" s="125"/>
      <c r="J24" s="125"/>
      <c r="K24" s="125"/>
      <c r="L24" s="125"/>
      <c r="M24" s="125"/>
      <c r="N24" s="161"/>
      <c r="O24" s="161"/>
      <c r="P24" s="161"/>
      <c r="Q24" s="190"/>
      <c r="R24" s="124"/>
      <c r="S24" s="140"/>
      <c r="T24" s="124"/>
    </row>
    <row r="25" ht="21" customHeight="1" spans="1:20">
      <c r="A25" s="144"/>
      <c r="B25" s="145"/>
      <c r="C25" s="133"/>
      <c r="D25" s="133"/>
      <c r="E25" s="125"/>
      <c r="F25" s="125"/>
      <c r="G25" s="125"/>
      <c r="H25" s="125"/>
      <c r="I25" s="125"/>
      <c r="J25" s="125"/>
      <c r="K25" s="125"/>
      <c r="L25" s="125"/>
      <c r="M25" s="125"/>
      <c r="N25" s="161"/>
      <c r="O25" s="161"/>
      <c r="P25" s="161"/>
      <c r="Q25" s="190"/>
      <c r="R25" s="124"/>
      <c r="S25" s="140"/>
      <c r="T25" s="124"/>
    </row>
    <row r="26" ht="30" customHeight="1" spans="1:20">
      <c r="A26" s="146" t="s">
        <v>70</v>
      </c>
      <c r="B26" s="146"/>
      <c r="C26" s="147">
        <f>SUM(C8:C25)</f>
        <v>4350000</v>
      </c>
      <c r="D26" s="148">
        <f>SUM(D9:D25)</f>
        <v>500000</v>
      </c>
      <c r="E26" s="149"/>
      <c r="F26" s="149"/>
      <c r="G26" s="149"/>
      <c r="H26" s="149"/>
      <c r="I26" s="172">
        <f>SUM(I8:I25)</f>
        <v>87000</v>
      </c>
      <c r="J26" s="173"/>
      <c r="K26" s="172">
        <f>SUM(K8:K25)</f>
        <v>3698</v>
      </c>
      <c r="L26" s="172">
        <f>SUM(L8:L25)</f>
        <v>900</v>
      </c>
      <c r="M26" s="173"/>
      <c r="N26" s="174">
        <f>SUM(N8:N25)</f>
        <v>70807</v>
      </c>
      <c r="O26" s="161"/>
      <c r="P26" s="175"/>
      <c r="Q26" s="192"/>
      <c r="R26" s="193"/>
      <c r="S26" s="194">
        <f>SUM(S8:S25)</f>
        <v>4466823</v>
      </c>
      <c r="T26" s="195">
        <f>C26+D26-I26-K26-L26-N26-S26</f>
        <v>220772</v>
      </c>
    </row>
    <row r="27" ht="30" customHeight="1" spans="1:20">
      <c r="A27" s="146" t="s">
        <v>71</v>
      </c>
      <c r="B27" s="146"/>
      <c r="C27" s="146" t="s">
        <v>72</v>
      </c>
      <c r="D27" s="146"/>
      <c r="E27" s="146"/>
      <c r="F27" s="53">
        <f>S14+S15+S16</f>
        <v>2692000</v>
      </c>
      <c r="G27" s="54"/>
      <c r="H27" s="54"/>
      <c r="I27" s="54"/>
      <c r="J27" s="54"/>
      <c r="K27" s="78"/>
      <c r="L27" s="176" t="s">
        <v>73</v>
      </c>
      <c r="M27" s="177"/>
      <c r="N27" s="177"/>
      <c r="O27" s="178" t="s">
        <v>74</v>
      </c>
      <c r="P27" s="82">
        <f>F27</f>
        <v>2692000</v>
      </c>
      <c r="Q27" s="82"/>
      <c r="R27" s="82"/>
      <c r="S27" s="82"/>
      <c r="T27" s="82"/>
    </row>
    <row r="28" ht="30" customHeight="1" spans="1:20">
      <c r="A28" s="146"/>
      <c r="B28" s="146"/>
      <c r="C28" s="146" t="s">
        <v>75</v>
      </c>
      <c r="D28" s="146"/>
      <c r="E28" s="146"/>
      <c r="F28" s="53">
        <v>0</v>
      </c>
      <c r="G28" s="54"/>
      <c r="H28" s="54"/>
      <c r="I28" s="54"/>
      <c r="J28" s="54"/>
      <c r="K28" s="78"/>
      <c r="L28" s="179"/>
      <c r="M28" s="180"/>
      <c r="N28" s="180"/>
      <c r="O28" s="178" t="s">
        <v>76</v>
      </c>
      <c r="P28" s="85" t="str">
        <f>SUBSTITUTE(SUBSTITUTE(TEXT(INT(P27),"[DBNum2][$-804]G/通用格式元"&amp;IF(INT(F35)=F35,"整",""))&amp;TEXT(MID(F35,FIND(".",F35&amp;".0")+1,1),"[DBNum2][$-804]G/通用格式角")&amp;TEXT(MID(F35,FIND(".",F35&amp;".0")+2,1),"[DBNum2][$-804]G/通用格式分"),"零角","零"),"零分","")</f>
        <v>贰佰陆拾玖万贰仟元整</v>
      </c>
      <c r="Q28" s="85"/>
      <c r="R28" s="85"/>
      <c r="S28" s="85"/>
      <c r="T28" s="85"/>
    </row>
    <row r="33" ht="13.5" spans="2:2">
      <c r="B33" s="150"/>
    </row>
  </sheetData>
  <mergeCells count="4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6:B26"/>
    <mergeCell ref="C27:E27"/>
    <mergeCell ref="F27:K27"/>
    <mergeCell ref="P27:T27"/>
    <mergeCell ref="C28:E28"/>
    <mergeCell ref="F28:K28"/>
    <mergeCell ref="P28:T28"/>
    <mergeCell ref="A5:A7"/>
    <mergeCell ref="A9:A10"/>
    <mergeCell ref="A11:A12"/>
    <mergeCell ref="A13:A16"/>
    <mergeCell ref="M14:M16"/>
    <mergeCell ref="S5:S7"/>
    <mergeCell ref="T5:T7"/>
    <mergeCell ref="A27:B28"/>
    <mergeCell ref="L27:N2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33"/>
  <sheetViews>
    <sheetView zoomScale="85" zoomScaleNormal="85" workbookViewId="0">
      <pane ySplit="7" topLeftCell="A14" activePane="bottomLeft" state="frozen"/>
      <selection/>
      <selection pane="bottomLeft" activeCell="W18" sqref="W18"/>
    </sheetView>
  </sheetViews>
  <sheetFormatPr defaultColWidth="9" defaultRowHeight="11.25"/>
  <cols>
    <col min="1" max="1" width="3.25" style="97" customWidth="1"/>
    <col min="2" max="2" width="9.675" style="100" customWidth="1"/>
    <col min="3" max="3" width="10.75" style="97" customWidth="1"/>
    <col min="4" max="4" width="9.55" style="97" customWidth="1"/>
    <col min="5" max="5" width="16.0833333333333" style="101" customWidth="1"/>
    <col min="6" max="6" width="25.3583333333333" style="101" customWidth="1"/>
    <col min="7" max="7" width="28.75" style="101" customWidth="1"/>
    <col min="8" max="8" width="7.18333333333333" style="101" customWidth="1"/>
    <col min="9" max="9" width="12.15" style="101" customWidth="1"/>
    <col min="10" max="10" width="14.2416666666667" style="101" customWidth="1"/>
    <col min="11" max="11" width="12.8083333333333" style="101" customWidth="1"/>
    <col min="12" max="12" width="9.5" style="101" customWidth="1"/>
    <col min="13" max="13" width="20.775" style="101" customWidth="1"/>
    <col min="14" max="14" width="15.8166666666667" style="101" customWidth="1"/>
    <col min="15" max="15" width="15.025" style="100" customWidth="1"/>
    <col min="16" max="16" width="27.0583333333333" style="101" customWidth="1"/>
    <col min="17" max="17" width="15.025" style="97" customWidth="1"/>
    <col min="18" max="18" width="11" style="101" customWidth="1"/>
    <col min="19" max="19" width="16.0666666666667" style="101" customWidth="1"/>
    <col min="20" max="20" width="15.8166666666667" style="97" customWidth="1"/>
    <col min="21" max="16384" width="9" style="97"/>
  </cols>
  <sheetData>
    <row r="1" s="96" customFormat="1" ht="24.9" customHeight="1" spans="1:19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="96" customFormat="1" ht="27.9" customHeight="1" spans="1:20">
      <c r="A2" s="103" t="s">
        <v>1</v>
      </c>
      <c r="B2" s="103"/>
      <c r="C2" s="104" t="s">
        <v>2</v>
      </c>
      <c r="D2" s="104"/>
      <c r="E2" s="104"/>
      <c r="F2" s="104"/>
      <c r="G2" s="104"/>
      <c r="H2" s="105" t="s">
        <v>3</v>
      </c>
      <c r="I2" s="151"/>
      <c r="J2" s="151" t="s">
        <v>4</v>
      </c>
      <c r="K2" s="151"/>
      <c r="L2" s="151"/>
      <c r="M2" s="152"/>
      <c r="N2" s="153" t="s">
        <v>5</v>
      </c>
      <c r="O2" s="153"/>
      <c r="P2" s="154">
        <v>9003</v>
      </c>
      <c r="Q2" s="159" t="s">
        <v>6</v>
      </c>
      <c r="R2" s="159"/>
      <c r="S2" s="181" t="s">
        <v>7</v>
      </c>
      <c r="T2" s="181"/>
    </row>
    <row r="3" s="96" customFormat="1" ht="27.9" customHeight="1" spans="1:21">
      <c r="A3" s="103" t="s">
        <v>8</v>
      </c>
      <c r="B3" s="103"/>
      <c r="C3" s="106">
        <v>6752106</v>
      </c>
      <c r="D3" s="106"/>
      <c r="E3" s="106"/>
      <c r="F3" s="106" t="s">
        <v>9</v>
      </c>
      <c r="G3" s="107" t="s">
        <v>10</v>
      </c>
      <c r="H3" s="103" t="s">
        <v>11</v>
      </c>
      <c r="I3" s="103"/>
      <c r="J3" s="155" t="s">
        <v>12</v>
      </c>
      <c r="K3" s="155"/>
      <c r="L3" s="155"/>
      <c r="M3" s="155"/>
      <c r="N3" s="103" t="s">
        <v>13</v>
      </c>
      <c r="O3" s="103"/>
      <c r="P3" s="155" t="s">
        <v>14</v>
      </c>
      <c r="Q3" s="182" t="s">
        <v>15</v>
      </c>
      <c r="R3" s="183"/>
      <c r="S3" s="184" t="s">
        <v>16</v>
      </c>
      <c r="T3" s="184"/>
      <c r="U3"/>
    </row>
    <row r="4" s="96" customFormat="1" ht="27.9" customHeight="1" spans="1:20">
      <c r="A4" s="103" t="s">
        <v>17</v>
      </c>
      <c r="B4" s="103"/>
      <c r="C4" s="108"/>
      <c r="D4" s="108"/>
      <c r="E4" s="108"/>
      <c r="F4" s="106" t="s">
        <v>18</v>
      </c>
      <c r="G4" s="109"/>
      <c r="H4" s="103" t="s">
        <v>19</v>
      </c>
      <c r="I4" s="103"/>
      <c r="J4" s="155" t="s">
        <v>20</v>
      </c>
      <c r="K4" s="155"/>
      <c r="L4" s="155"/>
      <c r="M4" s="155"/>
      <c r="N4" s="103" t="s">
        <v>21</v>
      </c>
      <c r="O4" s="103"/>
      <c r="P4" s="156" t="s">
        <v>22</v>
      </c>
      <c r="Q4" s="106" t="s">
        <v>23</v>
      </c>
      <c r="R4" s="156" t="s">
        <v>24</v>
      </c>
      <c r="S4" s="185" t="s">
        <v>25</v>
      </c>
      <c r="T4" s="186" t="s">
        <v>26</v>
      </c>
    </row>
    <row r="5" s="96" customFormat="1" ht="27.9" customHeight="1" spans="1:20">
      <c r="A5" s="103" t="s">
        <v>27</v>
      </c>
      <c r="B5" s="110" t="s">
        <v>28</v>
      </c>
      <c r="C5" s="111"/>
      <c r="D5" s="111"/>
      <c r="E5" s="111"/>
      <c r="F5" s="112"/>
      <c r="G5" s="113" t="s">
        <v>29</v>
      </c>
      <c r="H5" s="110" t="s">
        <v>28</v>
      </c>
      <c r="I5" s="111"/>
      <c r="J5" s="112"/>
      <c r="K5" s="113" t="s">
        <v>30</v>
      </c>
      <c r="L5" s="110" t="s">
        <v>31</v>
      </c>
      <c r="M5" s="112"/>
      <c r="N5" s="110" t="s">
        <v>32</v>
      </c>
      <c r="O5" s="112"/>
      <c r="P5" s="157" t="s">
        <v>33</v>
      </c>
      <c r="Q5" s="187"/>
      <c r="R5" s="187"/>
      <c r="S5" s="185" t="s">
        <v>34</v>
      </c>
      <c r="T5" s="188" t="s">
        <v>35</v>
      </c>
    </row>
    <row r="6" s="96" customFormat="1" ht="27.9" customHeight="1" spans="1:20">
      <c r="A6" s="103"/>
      <c r="B6" s="114" t="s">
        <v>36</v>
      </c>
      <c r="C6" s="115"/>
      <c r="D6" s="115"/>
      <c r="E6" s="115"/>
      <c r="F6" s="116"/>
      <c r="G6" s="103"/>
      <c r="H6" s="114" t="s">
        <v>37</v>
      </c>
      <c r="I6" s="115"/>
      <c r="J6" s="116"/>
      <c r="K6" s="103" t="s">
        <v>38</v>
      </c>
      <c r="L6" s="114" t="s">
        <v>39</v>
      </c>
      <c r="M6" s="116"/>
      <c r="N6" s="114" t="s">
        <v>40</v>
      </c>
      <c r="O6" s="116"/>
      <c r="P6" s="158" t="s">
        <v>41</v>
      </c>
      <c r="Q6" s="189"/>
      <c r="R6" s="189"/>
      <c r="S6" s="185"/>
      <c r="T6" s="188"/>
    </row>
    <row r="7" s="96" customFormat="1" ht="27.9" customHeight="1" spans="1:20">
      <c r="A7" s="103"/>
      <c r="B7" s="117" t="s">
        <v>42</v>
      </c>
      <c r="C7" s="103" t="s">
        <v>43</v>
      </c>
      <c r="D7" s="103" t="s">
        <v>44</v>
      </c>
      <c r="E7" s="106" t="s">
        <v>45</v>
      </c>
      <c r="F7" s="106" t="s">
        <v>46</v>
      </c>
      <c r="G7" s="117" t="s">
        <v>47</v>
      </c>
      <c r="H7" s="103" t="s">
        <v>48</v>
      </c>
      <c r="I7" s="106" t="s">
        <v>49</v>
      </c>
      <c r="J7" s="106" t="s">
        <v>50</v>
      </c>
      <c r="K7" s="159" t="s">
        <v>49</v>
      </c>
      <c r="L7" s="106" t="s">
        <v>49</v>
      </c>
      <c r="M7" s="103" t="s">
        <v>50</v>
      </c>
      <c r="N7" s="103" t="s">
        <v>49</v>
      </c>
      <c r="O7" s="103" t="s">
        <v>50</v>
      </c>
      <c r="P7" s="106" t="s">
        <v>51</v>
      </c>
      <c r="Q7" s="106" t="s">
        <v>52</v>
      </c>
      <c r="R7" s="106" t="s">
        <v>53</v>
      </c>
      <c r="S7" s="185"/>
      <c r="T7" s="188"/>
    </row>
    <row r="8" s="96" customFormat="1" ht="27.9" customHeight="1" spans="1:20">
      <c r="A8" s="118"/>
      <c r="B8" s="119" t="s">
        <v>54</v>
      </c>
      <c r="C8" s="103">
        <v>800000</v>
      </c>
      <c r="D8" s="103"/>
      <c r="E8" s="119" t="s">
        <v>55</v>
      </c>
      <c r="F8" s="119" t="s">
        <v>56</v>
      </c>
      <c r="G8" s="117"/>
      <c r="H8" s="120">
        <v>0.02</v>
      </c>
      <c r="I8" s="106">
        <v>16000</v>
      </c>
      <c r="J8" s="106" t="s">
        <v>57</v>
      </c>
      <c r="K8" s="159">
        <v>677</v>
      </c>
      <c r="L8" s="106">
        <v>500</v>
      </c>
      <c r="M8" s="103"/>
      <c r="N8" s="103">
        <v>8000</v>
      </c>
      <c r="O8" s="160" t="s">
        <v>58</v>
      </c>
      <c r="P8" s="106" t="s">
        <v>59</v>
      </c>
      <c r="Q8" s="106"/>
      <c r="R8" s="106"/>
      <c r="S8" s="185">
        <f>C8-I8-K8-L8-N8</f>
        <v>774823</v>
      </c>
      <c r="T8" s="188"/>
    </row>
    <row r="9" s="97" customFormat="1" ht="23" customHeight="1" spans="1:20">
      <c r="A9" s="121">
        <v>1</v>
      </c>
      <c r="B9" s="122">
        <v>43732</v>
      </c>
      <c r="C9" s="123">
        <v>600000</v>
      </c>
      <c r="D9" s="124"/>
      <c r="E9" s="119" t="s">
        <v>55</v>
      </c>
      <c r="F9" s="119" t="s">
        <v>56</v>
      </c>
      <c r="G9" s="125"/>
      <c r="H9" s="120">
        <v>0.02</v>
      </c>
      <c r="I9" s="106">
        <v>12000</v>
      </c>
      <c r="J9" s="127" t="s">
        <v>57</v>
      </c>
      <c r="K9" s="127">
        <v>511</v>
      </c>
      <c r="L9" s="127"/>
      <c r="M9" s="127"/>
      <c r="N9" s="127">
        <v>21807</v>
      </c>
      <c r="O9" s="127" t="s">
        <v>60</v>
      </c>
      <c r="P9" s="161"/>
      <c r="Q9" s="190"/>
      <c r="R9" s="124"/>
      <c r="S9" s="127"/>
      <c r="T9" s="124"/>
    </row>
    <row r="10" s="97" customFormat="1" ht="28" customHeight="1" spans="1:20">
      <c r="A10" s="126"/>
      <c r="B10" s="122">
        <v>43737</v>
      </c>
      <c r="C10" s="123"/>
      <c r="D10" s="127"/>
      <c r="E10" s="127" t="s">
        <v>61</v>
      </c>
      <c r="F10" s="128" t="s">
        <v>62</v>
      </c>
      <c r="G10" s="125"/>
      <c r="H10" s="125"/>
      <c r="I10" s="127"/>
      <c r="J10" s="127"/>
      <c r="K10" s="127"/>
      <c r="L10" s="125"/>
      <c r="M10" s="125"/>
      <c r="N10" s="161"/>
      <c r="O10" s="161"/>
      <c r="P10" s="161" t="s">
        <v>63</v>
      </c>
      <c r="Q10" s="190"/>
      <c r="R10" s="124"/>
      <c r="S10" s="127">
        <v>500000</v>
      </c>
      <c r="T10" s="124"/>
    </row>
    <row r="11" s="97" customFormat="1" ht="28" customHeight="1" spans="1:20">
      <c r="A11" s="129">
        <v>2</v>
      </c>
      <c r="B11" s="122">
        <v>43752</v>
      </c>
      <c r="C11" s="123"/>
      <c r="D11" s="124">
        <v>500000</v>
      </c>
      <c r="E11" s="130" t="s">
        <v>64</v>
      </c>
      <c r="F11" s="131" t="s">
        <v>65</v>
      </c>
      <c r="G11" s="125"/>
      <c r="H11" s="125"/>
      <c r="I11" s="125"/>
      <c r="J11" s="125"/>
      <c r="K11" s="125"/>
      <c r="L11" s="125"/>
      <c r="M11" s="125"/>
      <c r="N11" s="161"/>
      <c r="O11" s="161"/>
      <c r="P11" s="162"/>
      <c r="Q11" s="190"/>
      <c r="R11" s="124"/>
      <c r="S11" s="127"/>
      <c r="T11" s="124"/>
    </row>
    <row r="12" s="97" customFormat="1" ht="20.1" customHeight="1" spans="1:20">
      <c r="A12" s="132"/>
      <c r="B12" s="122">
        <v>43752</v>
      </c>
      <c r="C12" s="133"/>
      <c r="D12" s="133"/>
      <c r="E12" s="127" t="s">
        <v>61</v>
      </c>
      <c r="F12" s="128" t="s">
        <v>62</v>
      </c>
      <c r="G12" s="125"/>
      <c r="H12" s="125"/>
      <c r="I12" s="127"/>
      <c r="J12" s="127"/>
      <c r="K12" s="127"/>
      <c r="L12" s="125"/>
      <c r="M12" s="125"/>
      <c r="N12" s="161"/>
      <c r="O12" s="161"/>
      <c r="P12" s="161" t="s">
        <v>63</v>
      </c>
      <c r="Q12" s="190"/>
      <c r="R12" s="124"/>
      <c r="S12" s="127">
        <v>500000</v>
      </c>
      <c r="T12" s="124"/>
    </row>
    <row r="13" s="97" customFormat="1" ht="20.1" customHeight="1" spans="1:20">
      <c r="A13" s="129">
        <v>3</v>
      </c>
      <c r="B13" s="122">
        <v>43850</v>
      </c>
      <c r="C13" s="103">
        <v>2950000</v>
      </c>
      <c r="D13" s="133"/>
      <c r="E13" s="119" t="s">
        <v>55</v>
      </c>
      <c r="F13" s="119" t="s">
        <v>56</v>
      </c>
      <c r="G13" s="127"/>
      <c r="H13" s="120">
        <v>0.02</v>
      </c>
      <c r="I13" s="127">
        <v>59000</v>
      </c>
      <c r="J13" s="127" t="s">
        <v>57</v>
      </c>
      <c r="K13" s="127">
        <v>2510</v>
      </c>
      <c r="L13" s="127"/>
      <c r="M13" s="127"/>
      <c r="N13" s="161">
        <v>41000</v>
      </c>
      <c r="O13" s="161" t="s">
        <v>60</v>
      </c>
      <c r="P13" s="161"/>
      <c r="Q13" s="190"/>
      <c r="R13" s="127"/>
      <c r="S13" s="127"/>
      <c r="T13" s="127"/>
    </row>
    <row r="14" s="97" customFormat="1" ht="20.1" customHeight="1" spans="1:20">
      <c r="A14" s="134"/>
      <c r="B14" s="122">
        <v>43850</v>
      </c>
      <c r="C14" s="133"/>
      <c r="D14" s="133"/>
      <c r="E14" s="127" t="s">
        <v>61</v>
      </c>
      <c r="F14" s="127" t="s">
        <v>62</v>
      </c>
      <c r="G14" s="127"/>
      <c r="H14" s="127"/>
      <c r="I14" s="127"/>
      <c r="J14" s="127"/>
      <c r="K14" s="127"/>
      <c r="L14" s="127">
        <v>200</v>
      </c>
      <c r="M14" s="163" t="s">
        <v>66</v>
      </c>
      <c r="N14" s="161"/>
      <c r="O14" s="161"/>
      <c r="P14" s="161" t="s">
        <v>63</v>
      </c>
      <c r="Q14" s="190"/>
      <c r="R14" s="127"/>
      <c r="S14" s="127">
        <v>1600000</v>
      </c>
      <c r="T14" s="127"/>
    </row>
    <row r="15" s="97" customFormat="1" ht="20.1" customHeight="1" spans="1:20">
      <c r="A15" s="134"/>
      <c r="B15" s="122">
        <v>43850</v>
      </c>
      <c r="C15" s="133"/>
      <c r="D15" s="133"/>
      <c r="E15" s="127" t="s">
        <v>67</v>
      </c>
      <c r="F15" s="127" t="s">
        <v>68</v>
      </c>
      <c r="G15" s="127"/>
      <c r="H15" s="127"/>
      <c r="I15" s="127"/>
      <c r="J15" s="127"/>
      <c r="K15" s="127"/>
      <c r="L15" s="127">
        <v>100</v>
      </c>
      <c r="M15" s="164"/>
      <c r="N15" s="161"/>
      <c r="O15" s="161"/>
      <c r="P15" s="161" t="s">
        <v>69</v>
      </c>
      <c r="Q15" s="190"/>
      <c r="R15" s="127"/>
      <c r="S15" s="127">
        <v>700000</v>
      </c>
      <c r="T15" s="127"/>
    </row>
    <row r="16" s="97" customFormat="1" ht="20.1" customHeight="1" spans="1:20">
      <c r="A16" s="132"/>
      <c r="B16" s="122">
        <v>43850</v>
      </c>
      <c r="C16" s="133"/>
      <c r="D16" s="133"/>
      <c r="E16" s="127" t="s">
        <v>67</v>
      </c>
      <c r="F16" s="127" t="s">
        <v>68</v>
      </c>
      <c r="G16" s="127"/>
      <c r="H16" s="127"/>
      <c r="I16" s="127"/>
      <c r="J16" s="127"/>
      <c r="K16" s="127"/>
      <c r="L16" s="127">
        <v>100</v>
      </c>
      <c r="M16" s="165"/>
      <c r="N16" s="161"/>
      <c r="O16" s="161"/>
      <c r="P16" s="161" t="s">
        <v>69</v>
      </c>
      <c r="Q16" s="190"/>
      <c r="R16" s="127"/>
      <c r="S16" s="127">
        <v>392000</v>
      </c>
      <c r="T16" s="127"/>
    </row>
    <row r="17" s="98" customFormat="1" ht="20.1" customHeight="1" spans="1:20">
      <c r="A17" s="135">
        <v>4</v>
      </c>
      <c r="B17" s="136">
        <v>44000</v>
      </c>
      <c r="C17" s="137">
        <v>1250000</v>
      </c>
      <c r="D17" s="138"/>
      <c r="E17" s="139" t="s">
        <v>55</v>
      </c>
      <c r="F17" s="139" t="s">
        <v>56</v>
      </c>
      <c r="G17" s="140"/>
      <c r="H17" s="141">
        <v>0.02</v>
      </c>
      <c r="I17" s="166">
        <v>25000</v>
      </c>
      <c r="J17" s="166" t="s">
        <v>57</v>
      </c>
      <c r="K17" s="166">
        <v>1064</v>
      </c>
      <c r="L17" s="166">
        <v>100</v>
      </c>
      <c r="M17" s="167" t="s">
        <v>66</v>
      </c>
      <c r="N17" s="168">
        <v>280000</v>
      </c>
      <c r="O17" s="168" t="s">
        <v>60</v>
      </c>
      <c r="P17" s="169"/>
      <c r="Q17" s="191"/>
      <c r="R17" s="140"/>
      <c r="S17" s="140"/>
      <c r="T17" s="140"/>
    </row>
    <row r="18" s="99" customFormat="1" ht="20.1" customHeight="1" spans="1:20">
      <c r="A18" s="142"/>
      <c r="B18" s="136">
        <v>44001</v>
      </c>
      <c r="C18" s="138"/>
      <c r="D18" s="138"/>
      <c r="E18" s="140" t="s">
        <v>61</v>
      </c>
      <c r="F18" s="140" t="s">
        <v>62</v>
      </c>
      <c r="G18" s="140"/>
      <c r="H18" s="143"/>
      <c r="I18" s="170"/>
      <c r="J18" s="170"/>
      <c r="K18" s="170"/>
      <c r="L18" s="170"/>
      <c r="M18" s="170"/>
      <c r="N18" s="171"/>
      <c r="O18" s="171"/>
      <c r="P18" s="169" t="s">
        <v>63</v>
      </c>
      <c r="Q18" s="191"/>
      <c r="R18" s="140"/>
      <c r="S18" s="140">
        <v>750000</v>
      </c>
      <c r="T18" s="140"/>
    </row>
    <row r="19" s="97" customFormat="1" ht="21" customHeight="1" spans="1:20">
      <c r="A19" s="144"/>
      <c r="B19" s="145"/>
      <c r="C19" s="133"/>
      <c r="D19" s="133"/>
      <c r="E19" s="125"/>
      <c r="F19" s="125"/>
      <c r="G19" s="125"/>
      <c r="H19" s="125"/>
      <c r="I19" s="125"/>
      <c r="J19" s="125"/>
      <c r="K19" s="125"/>
      <c r="L19" s="125"/>
      <c r="M19" s="125"/>
      <c r="N19" s="161"/>
      <c r="O19" s="161"/>
      <c r="P19" s="161"/>
      <c r="Q19" s="190"/>
      <c r="R19" s="124"/>
      <c r="S19" s="140"/>
      <c r="T19" s="124"/>
    </row>
    <row r="20" s="98" customFormat="1" ht="20.1" customHeight="1" spans="1:20">
      <c r="A20" s="142"/>
      <c r="B20" s="136"/>
      <c r="C20" s="138"/>
      <c r="D20" s="138"/>
      <c r="E20" s="140"/>
      <c r="F20" s="140"/>
      <c r="G20" s="140"/>
      <c r="H20" s="140"/>
      <c r="I20" s="140"/>
      <c r="J20" s="140"/>
      <c r="K20" s="140"/>
      <c r="L20" s="140"/>
      <c r="M20" s="170"/>
      <c r="N20" s="169"/>
      <c r="O20" s="169"/>
      <c r="P20" s="169"/>
      <c r="Q20" s="191"/>
      <c r="R20" s="140"/>
      <c r="S20" s="140"/>
      <c r="T20" s="140"/>
    </row>
    <row r="21" s="97" customFormat="1" ht="20.1" customHeight="1" spans="1:20">
      <c r="A21" s="144"/>
      <c r="B21" s="145"/>
      <c r="C21" s="133"/>
      <c r="D21" s="133"/>
      <c r="E21" s="125"/>
      <c r="F21" s="125"/>
      <c r="G21" s="125"/>
      <c r="H21" s="125"/>
      <c r="I21" s="125"/>
      <c r="J21" s="125"/>
      <c r="K21" s="125"/>
      <c r="L21" s="125"/>
      <c r="M21" s="125"/>
      <c r="N21" s="161"/>
      <c r="O21" s="161"/>
      <c r="P21" s="161"/>
      <c r="Q21" s="190"/>
      <c r="R21" s="124"/>
      <c r="S21" s="140"/>
      <c r="T21" s="124"/>
    </row>
    <row r="22" s="97" customFormat="1" ht="21" customHeight="1" spans="1:20">
      <c r="A22" s="144"/>
      <c r="B22" s="145"/>
      <c r="C22" s="133"/>
      <c r="D22" s="133"/>
      <c r="E22" s="125"/>
      <c r="F22" s="125"/>
      <c r="G22" s="125"/>
      <c r="H22" s="125"/>
      <c r="I22" s="125"/>
      <c r="J22" s="125"/>
      <c r="K22" s="125"/>
      <c r="L22" s="125"/>
      <c r="M22" s="125"/>
      <c r="N22" s="161"/>
      <c r="O22" s="161"/>
      <c r="P22" s="161"/>
      <c r="Q22" s="190"/>
      <c r="R22" s="124"/>
      <c r="S22" s="140"/>
      <c r="T22" s="124"/>
    </row>
    <row r="23" s="98" customFormat="1" ht="20.1" customHeight="1" spans="1:20">
      <c r="A23" s="142"/>
      <c r="B23" s="136"/>
      <c r="C23" s="138"/>
      <c r="D23" s="138"/>
      <c r="E23" s="140"/>
      <c r="F23" s="140"/>
      <c r="G23" s="140"/>
      <c r="H23" s="140"/>
      <c r="I23" s="140"/>
      <c r="J23" s="140"/>
      <c r="K23" s="140"/>
      <c r="L23" s="140"/>
      <c r="M23" s="170"/>
      <c r="N23" s="169"/>
      <c r="O23" s="169"/>
      <c r="P23" s="169"/>
      <c r="Q23" s="191"/>
      <c r="R23" s="140"/>
      <c r="S23" s="140"/>
      <c r="T23" s="140"/>
    </row>
    <row r="24" ht="20.1" customHeight="1" spans="1:20">
      <c r="A24" s="144"/>
      <c r="B24" s="145"/>
      <c r="C24" s="133"/>
      <c r="D24" s="133"/>
      <c r="E24" s="125"/>
      <c r="F24" s="125"/>
      <c r="G24" s="125"/>
      <c r="H24" s="125"/>
      <c r="I24" s="125"/>
      <c r="J24" s="125"/>
      <c r="K24" s="125"/>
      <c r="L24" s="125"/>
      <c r="M24" s="125"/>
      <c r="N24" s="161"/>
      <c r="O24" s="161"/>
      <c r="P24" s="161"/>
      <c r="Q24" s="190"/>
      <c r="R24" s="124"/>
      <c r="S24" s="140"/>
      <c r="T24" s="124"/>
    </row>
    <row r="25" ht="21" customHeight="1" spans="1:20">
      <c r="A25" s="144"/>
      <c r="B25" s="145"/>
      <c r="C25" s="133"/>
      <c r="D25" s="133"/>
      <c r="E25" s="125"/>
      <c r="F25" s="125"/>
      <c r="G25" s="125"/>
      <c r="H25" s="125"/>
      <c r="I25" s="125"/>
      <c r="J25" s="125"/>
      <c r="K25" s="125"/>
      <c r="L25" s="125"/>
      <c r="M25" s="125"/>
      <c r="N25" s="161"/>
      <c r="O25" s="161"/>
      <c r="P25" s="161"/>
      <c r="Q25" s="190"/>
      <c r="R25" s="124"/>
      <c r="S25" s="140"/>
      <c r="T25" s="124"/>
    </row>
    <row r="26" ht="30" customHeight="1" spans="1:20">
      <c r="A26" s="146" t="s">
        <v>70</v>
      </c>
      <c r="B26" s="146"/>
      <c r="C26" s="147">
        <f>SUM(C8:C25)</f>
        <v>5600000</v>
      </c>
      <c r="D26" s="148">
        <f>SUM(D9:D25)</f>
        <v>500000</v>
      </c>
      <c r="E26" s="149"/>
      <c r="F26" s="149"/>
      <c r="G26" s="149"/>
      <c r="H26" s="149"/>
      <c r="I26" s="172">
        <f t="shared" ref="I26:L26" si="0">SUM(I8:I25)</f>
        <v>112000</v>
      </c>
      <c r="J26" s="173"/>
      <c r="K26" s="172">
        <f t="shared" si="0"/>
        <v>4762</v>
      </c>
      <c r="L26" s="172">
        <f t="shared" si="0"/>
        <v>1000</v>
      </c>
      <c r="M26" s="173"/>
      <c r="N26" s="174">
        <f>SUM(N8:N25)</f>
        <v>350807</v>
      </c>
      <c r="O26" s="161"/>
      <c r="P26" s="175"/>
      <c r="Q26" s="192"/>
      <c r="R26" s="193"/>
      <c r="S26" s="194">
        <f>SUM(S8:S25)</f>
        <v>5216823</v>
      </c>
      <c r="T26" s="195">
        <f>C26+D26-I26-K26-L26-N26-S26</f>
        <v>414608</v>
      </c>
    </row>
    <row r="27" ht="30" customHeight="1" spans="1:20">
      <c r="A27" s="146" t="s">
        <v>71</v>
      </c>
      <c r="B27" s="146"/>
      <c r="C27" s="146" t="s">
        <v>72</v>
      </c>
      <c r="D27" s="146"/>
      <c r="E27" s="146"/>
      <c r="F27" s="53">
        <f>S18</f>
        <v>750000</v>
      </c>
      <c r="G27" s="54"/>
      <c r="H27" s="54"/>
      <c r="I27" s="54"/>
      <c r="J27" s="54"/>
      <c r="K27" s="78"/>
      <c r="L27" s="176" t="s">
        <v>73</v>
      </c>
      <c r="M27" s="177"/>
      <c r="N27" s="177"/>
      <c r="O27" s="178" t="s">
        <v>74</v>
      </c>
      <c r="P27" s="82">
        <f>F27</f>
        <v>750000</v>
      </c>
      <c r="Q27" s="82"/>
      <c r="R27" s="82"/>
      <c r="S27" s="82"/>
      <c r="T27" s="82"/>
    </row>
    <row r="28" ht="30" customHeight="1" spans="1:20">
      <c r="A28" s="146"/>
      <c r="B28" s="146"/>
      <c r="C28" s="146" t="s">
        <v>75</v>
      </c>
      <c r="D28" s="146"/>
      <c r="E28" s="146"/>
      <c r="F28" s="53">
        <v>0</v>
      </c>
      <c r="G28" s="54"/>
      <c r="H28" s="54"/>
      <c r="I28" s="54"/>
      <c r="J28" s="54"/>
      <c r="K28" s="78"/>
      <c r="L28" s="179"/>
      <c r="M28" s="180"/>
      <c r="N28" s="180"/>
      <c r="O28" s="178" t="s">
        <v>76</v>
      </c>
      <c r="P28" s="85" t="str">
        <f>SUBSTITUTE(SUBSTITUTE(TEXT(INT(P27),"[DBNum2][$-804]G/通用格式元"&amp;IF(INT(F35)=F35,"整",""))&amp;TEXT(MID(F35,FIND(".",F35&amp;".0")+1,1),"[DBNum2][$-804]G/通用格式角")&amp;TEXT(MID(F35,FIND(".",F35&amp;".0")+2,1),"[DBNum2][$-804]G/通用格式分"),"零角","零"),"零分","")</f>
        <v>柒拾伍万元整</v>
      </c>
      <c r="Q28" s="85"/>
      <c r="R28" s="85"/>
      <c r="S28" s="85"/>
      <c r="T28" s="85"/>
    </row>
    <row r="33" ht="13.5" spans="2:2">
      <c r="B33" s="150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6:B26"/>
    <mergeCell ref="C27:E27"/>
    <mergeCell ref="F27:K27"/>
    <mergeCell ref="P27:T27"/>
    <mergeCell ref="C28:E28"/>
    <mergeCell ref="F28:K28"/>
    <mergeCell ref="P28:T28"/>
    <mergeCell ref="A5:A7"/>
    <mergeCell ref="A9:A10"/>
    <mergeCell ref="A11:A12"/>
    <mergeCell ref="A13:A16"/>
    <mergeCell ref="A17:A18"/>
    <mergeCell ref="H17:H18"/>
    <mergeCell ref="I17:I18"/>
    <mergeCell ref="J17:J18"/>
    <mergeCell ref="K17:K18"/>
    <mergeCell ref="L17:L18"/>
    <mergeCell ref="M14:M16"/>
    <mergeCell ref="M17:M18"/>
    <mergeCell ref="N17:N18"/>
    <mergeCell ref="O17:O18"/>
    <mergeCell ref="S5:S7"/>
    <mergeCell ref="T5:T7"/>
    <mergeCell ref="A27:B28"/>
    <mergeCell ref="L27:N2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31"/>
  <sheetViews>
    <sheetView tabSelected="1" workbookViewId="0">
      <pane ySplit="7" topLeftCell="A15" activePane="bottomLeft" state="frozen"/>
      <selection/>
      <selection pane="bottomLeft" activeCell="C24" sqref="C24"/>
    </sheetView>
  </sheetViews>
  <sheetFormatPr defaultColWidth="9" defaultRowHeight="14.25"/>
  <cols>
    <col min="1" max="1" width="3.25" style="2" customWidth="1"/>
    <col min="2" max="2" width="9.675" style="6" customWidth="1"/>
    <col min="3" max="3" width="10.75" style="2" customWidth="1"/>
    <col min="4" max="4" width="13.5916666666667" style="2" customWidth="1"/>
    <col min="5" max="5" width="16.0833333333333" style="7" customWidth="1"/>
    <col min="6" max="6" width="25.358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4.2416666666667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7.0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56"/>
      <c r="J2" s="56" t="s">
        <v>4</v>
      </c>
      <c r="K2" s="56"/>
      <c r="L2" s="56"/>
      <c r="M2" s="57"/>
      <c r="N2" s="58" t="s">
        <v>5</v>
      </c>
      <c r="O2" s="58"/>
      <c r="P2" s="59">
        <v>9003</v>
      </c>
      <c r="Q2" s="64" t="s">
        <v>6</v>
      </c>
      <c r="R2" s="64"/>
      <c r="S2" s="86" t="s">
        <v>7</v>
      </c>
      <c r="T2" s="86"/>
    </row>
    <row r="3" s="1" customFormat="1" ht="27.9" customHeight="1" spans="1:21">
      <c r="A3" s="9" t="s">
        <v>8</v>
      </c>
      <c r="B3" s="9"/>
      <c r="C3" s="12">
        <v>6752106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0" t="s">
        <v>12</v>
      </c>
      <c r="K3" s="60"/>
      <c r="L3" s="60"/>
      <c r="M3" s="60"/>
      <c r="N3" s="9" t="s">
        <v>13</v>
      </c>
      <c r="O3" s="9"/>
      <c r="P3" s="60" t="s">
        <v>14</v>
      </c>
      <c r="Q3" s="19" t="s">
        <v>15</v>
      </c>
      <c r="R3" s="20"/>
      <c r="S3" s="60" t="s">
        <v>16</v>
      </c>
      <c r="T3" s="60"/>
      <c r="U3" s="87"/>
    </row>
    <row r="4" s="1" customFormat="1" ht="27.9" customHeight="1" spans="1:20">
      <c r="A4" s="9" t="s">
        <v>17</v>
      </c>
      <c r="B4" s="9"/>
      <c r="C4" s="12">
        <v>6092430.42</v>
      </c>
      <c r="D4" s="12"/>
      <c r="E4" s="12"/>
      <c r="F4" s="12" t="s">
        <v>18</v>
      </c>
      <c r="G4" s="14" t="s">
        <v>77</v>
      </c>
      <c r="H4" s="9" t="s">
        <v>19</v>
      </c>
      <c r="I4" s="9"/>
      <c r="J4" s="60" t="s">
        <v>20</v>
      </c>
      <c r="K4" s="60"/>
      <c r="L4" s="60"/>
      <c r="M4" s="60"/>
      <c r="N4" s="9" t="s">
        <v>21</v>
      </c>
      <c r="O4" s="9"/>
      <c r="P4" s="61" t="s">
        <v>22</v>
      </c>
      <c r="Q4" s="12" t="s">
        <v>23</v>
      </c>
      <c r="R4" s="61" t="s">
        <v>24</v>
      </c>
      <c r="S4" s="12" t="s">
        <v>25</v>
      </c>
      <c r="T4" s="61" t="s">
        <v>26</v>
      </c>
    </row>
    <row r="5" s="1" customFormat="1" ht="27.9" customHeight="1" spans="1:20">
      <c r="A5" s="9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2" t="s">
        <v>33</v>
      </c>
      <c r="Q5" s="88"/>
      <c r="R5" s="88"/>
      <c r="S5" s="12" t="s">
        <v>34</v>
      </c>
      <c r="T5" s="58" t="s">
        <v>35</v>
      </c>
    </row>
    <row r="6" s="1" customFormat="1" ht="27.9" customHeight="1" spans="1:20">
      <c r="A6" s="9"/>
      <c r="B6" s="19" t="s">
        <v>36</v>
      </c>
      <c r="C6" s="20"/>
      <c r="D6" s="20"/>
      <c r="E6" s="20"/>
      <c r="F6" s="21"/>
      <c r="G6" s="9"/>
      <c r="H6" s="19" t="s">
        <v>37</v>
      </c>
      <c r="I6" s="20"/>
      <c r="J6" s="21"/>
      <c r="K6" s="9" t="s">
        <v>38</v>
      </c>
      <c r="L6" s="19" t="s">
        <v>39</v>
      </c>
      <c r="M6" s="21"/>
      <c r="N6" s="19" t="s">
        <v>40</v>
      </c>
      <c r="O6" s="21"/>
      <c r="P6" s="63" t="s">
        <v>41</v>
      </c>
      <c r="Q6" s="89"/>
      <c r="R6" s="89"/>
      <c r="S6" s="12"/>
      <c r="T6" s="58"/>
    </row>
    <row r="7" s="1" customFormat="1" ht="27.9" customHeight="1" spans="1:20">
      <c r="A7" s="9"/>
      <c r="B7" s="22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2" t="s">
        <v>47</v>
      </c>
      <c r="H7" s="9" t="s">
        <v>48</v>
      </c>
      <c r="I7" s="12" t="s">
        <v>49</v>
      </c>
      <c r="J7" s="12" t="s">
        <v>50</v>
      </c>
      <c r="K7" s="64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2"/>
      <c r="T7" s="58"/>
    </row>
    <row r="8" s="1" customFormat="1" ht="27.9" customHeight="1" spans="1:20">
      <c r="A8" s="23"/>
      <c r="B8" s="24" t="s">
        <v>54</v>
      </c>
      <c r="C8" s="9">
        <v>800000</v>
      </c>
      <c r="D8" s="9"/>
      <c r="E8" s="24" t="s">
        <v>55</v>
      </c>
      <c r="F8" s="24" t="s">
        <v>56</v>
      </c>
      <c r="G8" s="22"/>
      <c r="H8" s="25">
        <v>0.02</v>
      </c>
      <c r="I8" s="12">
        <v>16000</v>
      </c>
      <c r="J8" s="12" t="s">
        <v>57</v>
      </c>
      <c r="K8" s="64">
        <v>677</v>
      </c>
      <c r="L8" s="12">
        <v>500</v>
      </c>
      <c r="M8" s="9"/>
      <c r="N8" s="9">
        <v>8000</v>
      </c>
      <c r="O8" s="65" t="s">
        <v>58</v>
      </c>
      <c r="P8" s="12" t="s">
        <v>59</v>
      </c>
      <c r="Q8" s="12"/>
      <c r="R8" s="12"/>
      <c r="S8" s="12">
        <f>C8-I8-K8-L8-N8</f>
        <v>774823</v>
      </c>
      <c r="T8" s="58"/>
    </row>
    <row r="9" s="2" customFormat="1" ht="23" customHeight="1" spans="1:20">
      <c r="A9" s="26">
        <v>1</v>
      </c>
      <c r="B9" s="27">
        <v>43732</v>
      </c>
      <c r="C9" s="28">
        <v>600000</v>
      </c>
      <c r="D9" s="29"/>
      <c r="E9" s="24" t="s">
        <v>55</v>
      </c>
      <c r="F9" s="24" t="s">
        <v>56</v>
      </c>
      <c r="G9" s="30"/>
      <c r="H9" s="25">
        <v>0.02</v>
      </c>
      <c r="I9" s="12">
        <v>12000</v>
      </c>
      <c r="J9" s="32" t="s">
        <v>57</v>
      </c>
      <c r="K9" s="32">
        <v>511</v>
      </c>
      <c r="L9" s="32"/>
      <c r="M9" s="32"/>
      <c r="N9" s="32">
        <v>21807</v>
      </c>
      <c r="O9" s="32" t="s">
        <v>60</v>
      </c>
      <c r="P9" s="66"/>
      <c r="Q9" s="90"/>
      <c r="R9" s="29"/>
      <c r="S9" s="32"/>
      <c r="T9" s="29"/>
    </row>
    <row r="10" s="2" customFormat="1" ht="28" customHeight="1" spans="1:20">
      <c r="A10" s="31"/>
      <c r="B10" s="27">
        <v>43737</v>
      </c>
      <c r="C10" s="28"/>
      <c r="D10" s="32"/>
      <c r="E10" s="32" t="s">
        <v>61</v>
      </c>
      <c r="F10" s="33" t="s">
        <v>62</v>
      </c>
      <c r="G10" s="30"/>
      <c r="H10" s="30"/>
      <c r="I10" s="32"/>
      <c r="J10" s="32"/>
      <c r="K10" s="32"/>
      <c r="L10" s="30"/>
      <c r="M10" s="30"/>
      <c r="N10" s="66"/>
      <c r="O10" s="66"/>
      <c r="P10" s="66" t="s">
        <v>63</v>
      </c>
      <c r="Q10" s="90"/>
      <c r="R10" s="29"/>
      <c r="S10" s="32">
        <v>500000</v>
      </c>
      <c r="T10" s="29"/>
    </row>
    <row r="11" s="2" customFormat="1" ht="28" customHeight="1" spans="1:20">
      <c r="A11" s="34">
        <v>2</v>
      </c>
      <c r="B11" s="27">
        <v>43752</v>
      </c>
      <c r="C11" s="28"/>
      <c r="D11" s="29">
        <v>500000</v>
      </c>
      <c r="E11" s="35" t="s">
        <v>64</v>
      </c>
      <c r="F11" s="36" t="s">
        <v>65</v>
      </c>
      <c r="G11" s="30"/>
      <c r="H11" s="30"/>
      <c r="I11" s="30"/>
      <c r="J11" s="30"/>
      <c r="K11" s="30"/>
      <c r="L11" s="30"/>
      <c r="M11" s="30"/>
      <c r="N11" s="66"/>
      <c r="O11" s="66"/>
      <c r="P11" s="67"/>
      <c r="Q11" s="90"/>
      <c r="R11" s="29"/>
      <c r="S11" s="32"/>
      <c r="T11" s="29"/>
    </row>
    <row r="12" s="2" customFormat="1" ht="20.1" customHeight="1" spans="1:20">
      <c r="A12" s="37"/>
      <c r="B12" s="27">
        <v>43752</v>
      </c>
      <c r="C12" s="38"/>
      <c r="D12" s="38"/>
      <c r="E12" s="32" t="s">
        <v>61</v>
      </c>
      <c r="F12" s="33" t="s">
        <v>62</v>
      </c>
      <c r="G12" s="30"/>
      <c r="H12" s="30"/>
      <c r="I12" s="32"/>
      <c r="J12" s="32"/>
      <c r="K12" s="32"/>
      <c r="L12" s="30"/>
      <c r="M12" s="30"/>
      <c r="N12" s="66"/>
      <c r="O12" s="66"/>
      <c r="P12" s="66" t="s">
        <v>63</v>
      </c>
      <c r="Q12" s="90"/>
      <c r="R12" s="29"/>
      <c r="S12" s="32">
        <v>500000</v>
      </c>
      <c r="T12" s="29"/>
    </row>
    <row r="13" s="2" customFormat="1" ht="20.1" customHeight="1" spans="1:20">
      <c r="A13" s="34">
        <v>3</v>
      </c>
      <c r="B13" s="27">
        <v>43850</v>
      </c>
      <c r="C13" s="9">
        <v>2950000</v>
      </c>
      <c r="D13" s="38"/>
      <c r="E13" s="24" t="s">
        <v>55</v>
      </c>
      <c r="F13" s="24" t="s">
        <v>56</v>
      </c>
      <c r="G13" s="32"/>
      <c r="H13" s="25">
        <v>0.02</v>
      </c>
      <c r="I13" s="32">
        <v>59000</v>
      </c>
      <c r="J13" s="32" t="s">
        <v>57</v>
      </c>
      <c r="K13" s="32">
        <v>2510</v>
      </c>
      <c r="L13" s="32"/>
      <c r="M13" s="32"/>
      <c r="N13" s="66">
        <v>41000</v>
      </c>
      <c r="O13" s="66" t="s">
        <v>60</v>
      </c>
      <c r="P13" s="66"/>
      <c r="Q13" s="90"/>
      <c r="R13" s="32"/>
      <c r="S13" s="32"/>
      <c r="T13" s="32"/>
    </row>
    <row r="14" s="2" customFormat="1" ht="20.1" customHeight="1" spans="1:20">
      <c r="A14" s="39"/>
      <c r="B14" s="27">
        <v>43850</v>
      </c>
      <c r="C14" s="38"/>
      <c r="D14" s="38"/>
      <c r="E14" s="32" t="s">
        <v>61</v>
      </c>
      <c r="F14" s="32" t="s">
        <v>62</v>
      </c>
      <c r="G14" s="32"/>
      <c r="H14" s="32"/>
      <c r="I14" s="32"/>
      <c r="J14" s="32"/>
      <c r="K14" s="32"/>
      <c r="L14" s="32">
        <v>200</v>
      </c>
      <c r="M14" s="68" t="s">
        <v>66</v>
      </c>
      <c r="N14" s="66"/>
      <c r="O14" s="66"/>
      <c r="P14" s="66" t="s">
        <v>63</v>
      </c>
      <c r="Q14" s="90"/>
      <c r="R14" s="32"/>
      <c r="S14" s="32">
        <v>1600000</v>
      </c>
      <c r="T14" s="32"/>
    </row>
    <row r="15" s="2" customFormat="1" ht="20.1" customHeight="1" spans="1:20">
      <c r="A15" s="39"/>
      <c r="B15" s="27">
        <v>43850</v>
      </c>
      <c r="C15" s="38"/>
      <c r="D15" s="38"/>
      <c r="E15" s="32" t="s">
        <v>67</v>
      </c>
      <c r="F15" s="32" t="s">
        <v>68</v>
      </c>
      <c r="G15" s="32"/>
      <c r="H15" s="32"/>
      <c r="I15" s="32"/>
      <c r="J15" s="32"/>
      <c r="K15" s="32"/>
      <c r="L15" s="32">
        <v>100</v>
      </c>
      <c r="M15" s="69"/>
      <c r="N15" s="66"/>
      <c r="O15" s="66"/>
      <c r="P15" s="66" t="s">
        <v>69</v>
      </c>
      <c r="Q15" s="90"/>
      <c r="R15" s="32"/>
      <c r="S15" s="32">
        <v>700000</v>
      </c>
      <c r="T15" s="32"/>
    </row>
    <row r="16" s="2" customFormat="1" ht="20.1" customHeight="1" spans="1:20">
      <c r="A16" s="37"/>
      <c r="B16" s="27">
        <v>43850</v>
      </c>
      <c r="C16" s="38"/>
      <c r="D16" s="38"/>
      <c r="E16" s="32" t="s">
        <v>67</v>
      </c>
      <c r="F16" s="32" t="s">
        <v>68</v>
      </c>
      <c r="G16" s="32"/>
      <c r="H16" s="32"/>
      <c r="I16" s="32"/>
      <c r="J16" s="32"/>
      <c r="K16" s="32"/>
      <c r="L16" s="32">
        <v>100</v>
      </c>
      <c r="M16" s="70"/>
      <c r="N16" s="66"/>
      <c r="O16" s="66"/>
      <c r="P16" s="66" t="s">
        <v>69</v>
      </c>
      <c r="Q16" s="90"/>
      <c r="R16" s="32"/>
      <c r="S16" s="32">
        <v>392000</v>
      </c>
      <c r="T16" s="32"/>
    </row>
    <row r="17" s="3" customFormat="1" ht="20.1" customHeight="1" spans="1:20">
      <c r="A17" s="39">
        <v>4</v>
      </c>
      <c r="B17" s="27">
        <v>44000</v>
      </c>
      <c r="C17" s="9">
        <v>1250000</v>
      </c>
      <c r="D17" s="38"/>
      <c r="E17" s="24" t="s">
        <v>55</v>
      </c>
      <c r="F17" s="24" t="s">
        <v>56</v>
      </c>
      <c r="G17" s="32"/>
      <c r="H17" s="40">
        <v>0.02</v>
      </c>
      <c r="I17" s="68">
        <v>25000</v>
      </c>
      <c r="J17" s="68" t="s">
        <v>57</v>
      </c>
      <c r="K17" s="68">
        <v>1064</v>
      </c>
      <c r="L17" s="68">
        <v>100</v>
      </c>
      <c r="M17" s="69" t="s">
        <v>66</v>
      </c>
      <c r="N17" s="71">
        <v>280000</v>
      </c>
      <c r="O17" s="71" t="s">
        <v>60</v>
      </c>
      <c r="P17" s="66"/>
      <c r="Q17" s="90"/>
      <c r="R17" s="32"/>
      <c r="S17" s="32"/>
      <c r="T17" s="32"/>
    </row>
    <row r="18" s="2" customFormat="1" ht="20.1" customHeight="1" spans="1:20">
      <c r="A18" s="37"/>
      <c r="B18" s="27">
        <v>44001</v>
      </c>
      <c r="C18" s="38"/>
      <c r="D18" s="38"/>
      <c r="E18" s="32" t="s">
        <v>61</v>
      </c>
      <c r="F18" s="32" t="s">
        <v>62</v>
      </c>
      <c r="G18" s="32"/>
      <c r="H18" s="41"/>
      <c r="I18" s="70"/>
      <c r="J18" s="70"/>
      <c r="K18" s="70"/>
      <c r="L18" s="70"/>
      <c r="M18" s="70"/>
      <c r="N18" s="72"/>
      <c r="O18" s="72"/>
      <c r="P18" s="66" t="s">
        <v>63</v>
      </c>
      <c r="Q18" s="90"/>
      <c r="R18" s="32"/>
      <c r="S18" s="32">
        <v>750000</v>
      </c>
      <c r="T18" s="32"/>
    </row>
    <row r="19" s="4" customFormat="1" ht="20.1" customHeight="1" spans="1:20">
      <c r="A19" s="42">
        <v>6</v>
      </c>
      <c r="B19" s="43">
        <v>44054</v>
      </c>
      <c r="C19" s="44"/>
      <c r="D19" s="44"/>
      <c r="E19" s="45" t="s">
        <v>67</v>
      </c>
      <c r="F19" s="45" t="s">
        <v>78</v>
      </c>
      <c r="G19" s="45"/>
      <c r="H19" s="45"/>
      <c r="I19" s="45"/>
      <c r="J19" s="45"/>
      <c r="K19" s="45"/>
      <c r="L19" s="45">
        <v>100</v>
      </c>
      <c r="M19" s="45" t="s">
        <v>66</v>
      </c>
      <c r="N19" s="73">
        <v>-290000</v>
      </c>
      <c r="O19" s="73" t="s">
        <v>79</v>
      </c>
      <c r="P19" s="73" t="s">
        <v>80</v>
      </c>
      <c r="Q19" s="91"/>
      <c r="R19" s="45"/>
      <c r="S19" s="45">
        <v>522682.6</v>
      </c>
      <c r="T19" s="45"/>
    </row>
    <row r="20" s="2" customFormat="1" ht="21" customHeight="1" spans="1:20">
      <c r="A20" s="46"/>
      <c r="B20" s="47"/>
      <c r="C20" s="38"/>
      <c r="D20" s="38"/>
      <c r="E20" s="30"/>
      <c r="F20" s="30"/>
      <c r="G20" s="30"/>
      <c r="H20" s="30"/>
      <c r="I20" s="30"/>
      <c r="J20" s="30"/>
      <c r="K20" s="30"/>
      <c r="L20" s="30"/>
      <c r="M20" s="30"/>
      <c r="N20" s="66"/>
      <c r="O20" s="66"/>
      <c r="P20" s="66"/>
      <c r="Q20" s="90"/>
      <c r="R20" s="29"/>
      <c r="S20" s="45"/>
      <c r="T20" s="29"/>
    </row>
    <row r="21" s="5" customFormat="1" ht="20.1" customHeight="1" spans="1:20">
      <c r="A21" s="48"/>
      <c r="B21" s="43"/>
      <c r="C21" s="44"/>
      <c r="D21" s="44"/>
      <c r="E21" s="45"/>
      <c r="F21" s="45"/>
      <c r="G21" s="45"/>
      <c r="H21" s="45"/>
      <c r="I21" s="45"/>
      <c r="J21" s="45"/>
      <c r="K21" s="45"/>
      <c r="L21" s="45"/>
      <c r="M21" s="74"/>
      <c r="N21" s="73"/>
      <c r="O21" s="73"/>
      <c r="P21" s="73"/>
      <c r="Q21" s="91"/>
      <c r="R21" s="45"/>
      <c r="S21" s="45"/>
      <c r="T21" s="45"/>
    </row>
    <row r="22" ht="20.1" customHeight="1" spans="1:20">
      <c r="A22" s="46"/>
      <c r="B22" s="47"/>
      <c r="C22" s="38"/>
      <c r="D22" s="38"/>
      <c r="E22" s="30"/>
      <c r="F22" s="30"/>
      <c r="G22" s="30"/>
      <c r="H22" s="30"/>
      <c r="I22" s="30"/>
      <c r="J22" s="30"/>
      <c r="K22" s="30"/>
      <c r="L22" s="30"/>
      <c r="M22" s="30"/>
      <c r="N22" s="66"/>
      <c r="O22" s="66"/>
      <c r="P22" s="66"/>
      <c r="Q22" s="90"/>
      <c r="R22" s="29"/>
      <c r="S22" s="45"/>
      <c r="T22" s="29"/>
    </row>
    <row r="23" ht="21" customHeight="1" spans="1:20">
      <c r="A23" s="46"/>
      <c r="B23" s="47"/>
      <c r="C23" s="38"/>
      <c r="D23" s="38"/>
      <c r="E23" s="30"/>
      <c r="F23" s="30"/>
      <c r="G23" s="30"/>
      <c r="H23" s="30"/>
      <c r="I23" s="30"/>
      <c r="J23" s="30"/>
      <c r="K23" s="30"/>
      <c r="L23" s="30"/>
      <c r="M23" s="30"/>
      <c r="N23" s="66"/>
      <c r="O23" s="66"/>
      <c r="P23" s="66"/>
      <c r="Q23" s="90"/>
      <c r="R23" s="29"/>
      <c r="S23" s="45"/>
      <c r="T23" s="29"/>
    </row>
    <row r="24" ht="30" customHeight="1" spans="1:20">
      <c r="A24" s="49" t="s">
        <v>70</v>
      </c>
      <c r="B24" s="49"/>
      <c r="C24" s="50">
        <f>SUM(C8:C23)</f>
        <v>5600000</v>
      </c>
      <c r="D24" s="51">
        <f>SUM(D9:D23)</f>
        <v>500000</v>
      </c>
      <c r="E24" s="52"/>
      <c r="F24" s="52"/>
      <c r="G24" s="52"/>
      <c r="H24" s="52"/>
      <c r="I24" s="75">
        <f>SUM(I8:I23)</f>
        <v>112000</v>
      </c>
      <c r="J24" s="76"/>
      <c r="K24" s="75">
        <f>SUM(K8:K23)</f>
        <v>4762</v>
      </c>
      <c r="L24" s="75">
        <f>SUM(L8:L23)</f>
        <v>1100</v>
      </c>
      <c r="M24" s="76"/>
      <c r="N24" s="77">
        <f>SUM(N8:N23)</f>
        <v>60807</v>
      </c>
      <c r="O24" s="66"/>
      <c r="P24" s="71"/>
      <c r="Q24" s="92"/>
      <c r="R24" s="93"/>
      <c r="S24" s="94">
        <f>SUM(S8:S23)</f>
        <v>5739505.6</v>
      </c>
      <c r="T24" s="95">
        <f>C24+D24-I24-K24-L24-N24-S24</f>
        <v>181825.4</v>
      </c>
    </row>
    <row r="25" ht="30" customHeight="1" spans="1:20">
      <c r="A25" s="49" t="s">
        <v>71</v>
      </c>
      <c r="B25" s="49"/>
      <c r="C25" s="49" t="s">
        <v>72</v>
      </c>
      <c r="D25" s="49"/>
      <c r="E25" s="49"/>
      <c r="F25" s="53">
        <f>S19</f>
        <v>522682.6</v>
      </c>
      <c r="G25" s="54"/>
      <c r="H25" s="54"/>
      <c r="I25" s="54"/>
      <c r="J25" s="54"/>
      <c r="K25" s="78"/>
      <c r="L25" s="79" t="s">
        <v>73</v>
      </c>
      <c r="M25" s="80"/>
      <c r="N25" s="80"/>
      <c r="O25" s="81" t="s">
        <v>74</v>
      </c>
      <c r="P25" s="82">
        <f>F25</f>
        <v>522682.6</v>
      </c>
      <c r="Q25" s="82"/>
      <c r="R25" s="82"/>
      <c r="S25" s="82"/>
      <c r="T25" s="82"/>
    </row>
    <row r="26" ht="30" customHeight="1" spans="1:20">
      <c r="A26" s="49"/>
      <c r="B26" s="49"/>
      <c r="C26" s="49" t="s">
        <v>75</v>
      </c>
      <c r="D26" s="49"/>
      <c r="E26" s="49"/>
      <c r="F26" s="53">
        <v>0</v>
      </c>
      <c r="G26" s="54"/>
      <c r="H26" s="54"/>
      <c r="I26" s="54"/>
      <c r="J26" s="54"/>
      <c r="K26" s="78"/>
      <c r="L26" s="83"/>
      <c r="M26" s="84"/>
      <c r="N26" s="84"/>
      <c r="O26" s="81" t="s">
        <v>76</v>
      </c>
      <c r="P26" s="85" t="str">
        <f>SUBSTITUTE(SUBSTITUTE(TEXT(INT(P25),"[DBNum2][$-804]G/通用格式元"&amp;IF(INT(F33)=F33,"整",""))&amp;TEXT(MID(F33,FIND(".",F33&amp;".0")+1,1),"[DBNum2][$-804]G/通用格式角")&amp;TEXT(MID(F33,FIND(".",F33&amp;".0")+2,1),"[DBNum2][$-804]G/通用格式分"),"零角","零"),"零分","")</f>
        <v>伍拾贰万贰仟陆佰捌拾贰元整</v>
      </c>
      <c r="Q26" s="85"/>
      <c r="R26" s="85"/>
      <c r="S26" s="85"/>
      <c r="T26" s="85"/>
    </row>
    <row r="31" spans="2:2">
      <c r="B31" s="55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4:B24"/>
    <mergeCell ref="C25:E25"/>
    <mergeCell ref="F25:K25"/>
    <mergeCell ref="P25:T25"/>
    <mergeCell ref="C26:E26"/>
    <mergeCell ref="F26:K26"/>
    <mergeCell ref="P26:T26"/>
    <mergeCell ref="A5:A7"/>
    <mergeCell ref="A9:A10"/>
    <mergeCell ref="A11:A12"/>
    <mergeCell ref="A13:A16"/>
    <mergeCell ref="A17:A18"/>
    <mergeCell ref="H17:H18"/>
    <mergeCell ref="I17:I18"/>
    <mergeCell ref="J17:J18"/>
    <mergeCell ref="K17:K18"/>
    <mergeCell ref="L17:L18"/>
    <mergeCell ref="M14:M16"/>
    <mergeCell ref="M17:M18"/>
    <mergeCell ref="N17:N18"/>
    <mergeCell ref="O17:O18"/>
    <mergeCell ref="S5:S7"/>
    <mergeCell ref="T5:T7"/>
    <mergeCell ref="A25:B26"/>
    <mergeCell ref="L25:N2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第1-3次</vt:lpstr>
      <vt:lpstr>第4次 </vt:lpstr>
      <vt:lpstr>第5次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2023-05-15T05:54:52Z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E0CF80DD9C1546F28D74B4DD7C5B794B_12</vt:lpwstr>
  </property>
</Properties>
</file>