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第1次" sheetId="1" r:id="rId1"/>
  </sheets>
  <calcPr calcId="144525"/>
</workbook>
</file>

<file path=xl/sharedStrings.xml><?xml version="1.0" encoding="utf-8"?>
<sst xmlns="http://schemas.openxmlformats.org/spreadsheetml/2006/main" count="135" uniqueCount="81">
  <si>
    <t xml:space="preserve">工程款支付证书 </t>
  </si>
  <si>
    <t>工程名称</t>
  </si>
  <si>
    <t>北李路等31条县乡道路生命防护工程</t>
  </si>
  <si>
    <t>建设单位</t>
  </si>
  <si>
    <t>嵩县农村公路管理所</t>
  </si>
  <si>
    <t>ERP编号</t>
  </si>
  <si>
    <t>档案编号</t>
  </si>
  <si>
    <t>CD2017124</t>
  </si>
  <si>
    <t>合同金额</t>
  </si>
  <si>
    <t>中标时间</t>
  </si>
  <si>
    <t>2017.12.13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</si>
  <si>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</si>
  <si>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</si>
  <si>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</si>
  <si>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</si>
  <si>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</si>
  <si>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</si>
  <si>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</si>
  <si>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</si>
  <si>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</si>
  <si>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无</t>
  </si>
  <si>
    <t>施工人</t>
  </si>
  <si>
    <t>张彥松，15838876608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</si>
  <si>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</si>
  <si>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</si>
  <si>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</si>
  <si>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</si>
  <si>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</si>
  <si>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</si>
  <si>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</si>
  <si>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</si>
  <si>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</si>
  <si>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</si>
  <si>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</si>
  <si>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</si>
  <si>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</si>
  <si>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</si>
  <si>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</si>
  <si>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</si>
  <si>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</si>
  <si>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</si>
  <si>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</si>
  <si>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</si>
  <si>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</si>
  <si>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</si>
  <si>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</si>
  <si>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</si>
  <si>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</si>
  <si>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</si>
  <si>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</si>
  <si>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</si>
  <si>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</si>
  <si>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</si>
  <si>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</si>
  <si>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嵩县分公司</t>
  </si>
  <si>
    <t>嵩县农村公路建设指挥部</t>
  </si>
  <si>
    <t>中行冠县支行</t>
  </si>
  <si>
    <t>山东冠县润鑫路桥有限公司</t>
  </si>
  <si>
    <t>进度款1.5%</t>
  </si>
  <si>
    <t>已由合作人交公司财务</t>
  </si>
  <si>
    <t>建行洛阳华山路支行</t>
  </si>
  <si>
    <t>4100  1539 1100 5020 5935</t>
  </si>
  <si>
    <t>河南中昊人力资源服务有限公司</t>
  </si>
  <si>
    <t>中行嵩县支行</t>
  </si>
  <si>
    <t>2494 6732 1535</t>
  </si>
  <si>
    <t>河南德春园林工程有限公司</t>
  </si>
  <si>
    <t>中行洛阳分行</t>
  </si>
  <si>
    <t>6217 8880 0000 0266 610</t>
  </si>
  <si>
    <t>张文博</t>
  </si>
  <si>
    <t>手续费</t>
  </si>
  <si>
    <t>2021.10.20-10.23潘美洲、吴泽敏、高翔项目巡查公司车费+补质安部巡查费用</t>
  </si>
  <si>
    <t>自动扣税</t>
  </si>
  <si>
    <t>现金交入</t>
  </si>
  <si>
    <t>退张文博周转金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</si>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</sst>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_ "/>
    <numFmt numFmtId="180" formatCode="0.0%"/>
    <numFmt numFmtId="181" formatCode="0.00_ "/>
    <numFmt numFmtId="182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6" borderId="1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0" fillId="0" borderId="0">
      <protection locked="0"/>
    </xf>
    <xf numFmtId="0" fontId="21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33" fillId="29" borderId="2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5" fillId="0" borderId="0">
      <protection locked="0"/>
    </xf>
  </cellStyleXfs>
  <cellXfs count="12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10" fontId="4" fillId="2" borderId="2" xfId="50" applyNumberFormat="1" applyFont="1" applyFill="1" applyBorder="1" applyAlignment="1" applyProtection="1">
      <alignment horizontal="center" vertical="center" wrapText="1"/>
    </xf>
    <xf numFmtId="177" fontId="4" fillId="3" borderId="7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9" xfId="50" applyFont="1" applyFill="1" applyBorder="1" applyAlignment="1" applyProtection="1">
      <alignment horizontal="center" vertical="center"/>
    </xf>
    <xf numFmtId="0" fontId="1" fillId="3" borderId="10" xfId="50" applyFont="1" applyFill="1" applyBorder="1" applyAlignment="1" applyProtection="1">
      <alignment horizontal="center" vertical="center"/>
    </xf>
    <xf numFmtId="176" fontId="1" fillId="3" borderId="3" xfId="50" applyNumberFormat="1" applyFont="1" applyFill="1" applyBorder="1" applyAlignment="1" applyProtection="1">
      <alignment vertical="center" shrinkToFit="1"/>
    </xf>
    <xf numFmtId="180" fontId="1" fillId="3" borderId="2" xfId="50" applyNumberFormat="1" applyFont="1" applyFill="1" applyBorder="1" applyAlignment="1" applyProtection="1">
      <alignment horizontal="center" vertical="center" shrinkToFit="1"/>
    </xf>
    <xf numFmtId="10" fontId="4" fillId="2" borderId="3" xfId="50" applyNumberFormat="1" applyFont="1" applyFill="1" applyBorder="1" applyAlignment="1" applyProtection="1">
      <alignment horizontal="center" vertical="center" wrapText="1"/>
    </xf>
    <xf numFmtId="176" fontId="1" fillId="3" borderId="3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/>
    </xf>
    <xf numFmtId="0" fontId="7" fillId="3" borderId="8" xfId="50" applyFont="1" applyFill="1" applyBorder="1" applyAlignment="1" applyProtection="1">
      <alignment horizontal="center" vertical="center"/>
    </xf>
    <xf numFmtId="177" fontId="7" fillId="3" borderId="4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wrapText="1"/>
    </xf>
    <xf numFmtId="0" fontId="7" fillId="3" borderId="0" xfId="50" applyFont="1" applyFill="1" applyAlignment="1" applyProtection="1">
      <alignment horizontal="center" vertical="center"/>
    </xf>
    <xf numFmtId="176" fontId="7" fillId="3" borderId="2" xfId="50" applyNumberFormat="1" applyFont="1" applyFill="1" applyBorder="1" applyAlignment="1" applyProtection="1">
      <alignment horizontal="center" vertical="center" shrinkToFit="1"/>
    </xf>
    <xf numFmtId="179" fontId="9" fillId="3" borderId="2" xfId="50" applyNumberFormat="1" applyFont="1" applyFill="1" applyBorder="1" applyAlignment="1" applyProtection="1">
      <alignment horizontal="center" vertical="center" shrinkToFit="1"/>
    </xf>
    <xf numFmtId="176" fontId="7" fillId="3" borderId="2" xfId="50" applyNumberFormat="1" applyFont="1" applyFill="1" applyBorder="1" applyAlignment="1" applyProtection="1">
      <alignment vertical="center" shrinkToFit="1"/>
    </xf>
    <xf numFmtId="180" fontId="7" fillId="3" borderId="2" xfId="50" applyNumberFormat="1" applyFont="1" applyFill="1" applyBorder="1" applyAlignment="1" applyProtection="1">
      <alignment horizontal="center" vertical="center" shrinkToFit="1"/>
    </xf>
    <xf numFmtId="0" fontId="7" fillId="3" borderId="9" xfId="50" applyFont="1" applyFill="1" applyBorder="1" applyAlignment="1" applyProtection="1">
      <alignment horizontal="center" vertical="center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right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9" fontId="10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180" fontId="2" fillId="3" borderId="2" xfId="50" applyNumberFormat="1" applyFont="1" applyFill="1" applyBorder="1" applyAlignment="1" applyProtection="1">
      <alignment horizontal="center" vertical="center" shrinkToFi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/>
    </xf>
    <xf numFmtId="177" fontId="2" fillId="3" borderId="4" xfId="50" applyNumberFormat="1" applyFont="1" applyFill="1" applyBorder="1" applyAlignment="1" applyProtection="1">
      <alignment vertical="center" shrinkToFit="1"/>
    </xf>
    <xf numFmtId="0" fontId="7" fillId="4" borderId="2" xfId="50" applyFont="1" applyFill="1" applyBorder="1" applyAlignment="1" applyProtection="1">
      <alignment horizontal="center" vertical="center" wrapText="1"/>
    </xf>
    <xf numFmtId="182" fontId="1" fillId="4" borderId="2" xfId="50" applyNumberFormat="1" applyFont="1" applyFill="1" applyBorder="1" applyAlignment="1" applyProtection="1">
      <alignment horizontal="center" vertical="center" shrinkToFit="1"/>
    </xf>
    <xf numFmtId="176" fontId="11" fillId="3" borderId="2" xfId="50" applyNumberFormat="1" applyFont="1" applyFill="1" applyBorder="1" applyAlignment="1" applyProtection="1">
      <alignment horizontal="right" vertical="center" shrinkToFit="1"/>
    </xf>
    <xf numFmtId="176" fontId="12" fillId="3" borderId="3" xfId="50" applyNumberFormat="1" applyFont="1" applyFill="1" applyBorder="1" applyAlignment="1" applyProtection="1">
      <alignment horizontal="center" vertical="center" shrinkToFit="1"/>
    </xf>
    <xf numFmtId="176" fontId="12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4" fillId="4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9" fontId="4" fillId="2" borderId="2" xfId="50" applyNumberFormat="1" applyFont="1" applyFill="1" applyBorder="1" applyAlignment="1" applyProtection="1">
      <alignment horizontal="center" vertical="center" wrapText="1"/>
    </xf>
    <xf numFmtId="176" fontId="4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13" fillId="3" borderId="2" xfId="50" applyNumberFormat="1" applyFont="1" applyFill="1" applyBorder="1" applyAlignment="1" applyProtection="1">
      <alignment horizontal="center" vertical="center" wrapText="1"/>
    </xf>
    <xf numFmtId="176" fontId="1" fillId="3" borderId="5" xfId="50" applyNumberFormat="1" applyFont="1" applyFill="1" applyBorder="1" applyAlignment="1" applyProtection="1">
      <alignment horizontal="center" vertical="center" shrinkToFi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/>
    </xf>
    <xf numFmtId="176" fontId="7" fillId="3" borderId="8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center" vertical="center" wrapText="1"/>
    </xf>
    <xf numFmtId="176" fontId="7" fillId="3" borderId="3" xfId="50" applyNumberFormat="1" applyFont="1" applyFill="1" applyBorder="1" applyAlignment="1" applyProtection="1">
      <alignment vertical="center" shrinkToFit="1"/>
    </xf>
    <xf numFmtId="176" fontId="7" fillId="3" borderId="9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6" fontId="2" fillId="3" borderId="5" xfId="50" applyNumberFormat="1" applyFont="1" applyFill="1" applyBorder="1" applyAlignment="1" applyProtection="1">
      <alignment vertical="center" shrinkToFit="1"/>
    </xf>
    <xf numFmtId="176" fontId="2" fillId="3" borderId="9" xfId="50" applyNumberFormat="1" applyFont="1" applyFill="1" applyBorder="1" applyAlignment="1" applyProtection="1">
      <alignment horizontal="center" vertical="center" wrapText="1" shrinkToFit="1"/>
    </xf>
    <xf numFmtId="176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9" xfId="50" applyNumberFormat="1" applyFont="1" applyFill="1" applyBorder="1" applyAlignment="1" applyProtection="1">
      <alignment horizontal="center" vertical="center" shrinkToFit="1"/>
    </xf>
    <xf numFmtId="176" fontId="2" fillId="3" borderId="5" xfId="50" applyNumberFormat="1" applyFont="1" applyFill="1" applyBorder="1" applyAlignment="1" applyProtection="1">
      <alignment horizontal="center" vertical="center" shrinkToFit="1"/>
    </xf>
    <xf numFmtId="176" fontId="11" fillId="4" borderId="2" xfId="50" applyNumberFormat="1" applyFont="1" applyFill="1" applyBorder="1" applyAlignment="1" applyProtection="1">
      <alignment horizontal="center" vertical="center" shrinkToFit="1"/>
    </xf>
    <xf numFmtId="176" fontId="11" fillId="3" borderId="2" xfId="50" applyNumberFormat="1" applyFont="1" applyFill="1" applyBorder="1" applyAlignment="1" applyProtection="1">
      <alignment horizontal="center" vertical="center" shrinkToFit="1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76" fontId="4" fillId="3" borderId="8" xfId="50" applyNumberFormat="1" applyFont="1" applyFill="1" applyBorder="1" applyAlignment="1" applyProtection="1">
      <alignment horizontal="center" vertical="center" wrapText="1"/>
    </xf>
    <xf numFmtId="176" fontId="12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6" fontId="12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2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center" vertical="center"/>
    </xf>
    <xf numFmtId="176" fontId="11" fillId="4" borderId="8" xfId="50" applyNumberFormat="1" applyFont="1" applyFill="1" applyBorder="1" applyAlignment="1" applyProtection="1">
      <alignment horizontal="center" vertical="center" shrinkToFit="1"/>
    </xf>
    <xf numFmtId="176" fontId="11" fillId="3" borderId="8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50</xdr:row>
      <xdr:rowOff>66040</xdr:rowOff>
    </xdr:from>
    <xdr:to>
      <xdr:col>6</xdr:col>
      <xdr:colOff>1357630</xdr:colOff>
      <xdr:row>60</xdr:row>
      <xdr:rowOff>92075</xdr:rowOff>
    </xdr:to>
    <xdr:pic>
      <xdr:nvPicPr>
        <xdr:cNvPr id="2" name="图片 1" descr="IG79`~MP(3PR((PEZIIG$9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4247495"/>
          <a:ext cx="7414895" cy="1483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54"/>
  <sheetViews>
    <sheetView tabSelected="1" topLeftCell="A31" workbookViewId="0">
      <selection activeCell="F38" sqref="F38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9.55" style="2" customWidth="1"/>
    <col min="5" max="5" width="16.0833333333333" style="6" customWidth="1"/>
    <col min="6" max="6" width="30.1916666666667" style="6" customWidth="1"/>
    <col min="7" max="7" width="28.75" style="6" customWidth="1"/>
    <col min="8" max="8" width="7.18333333333333" style="6" customWidth="1"/>
    <col min="9" max="9" width="12.15" style="6" customWidth="1"/>
    <col min="10" max="10" width="14.2416666666667" style="6" customWidth="1"/>
    <col min="11" max="11" width="15.9416666666667" style="6" customWidth="1"/>
    <col min="12" max="12" width="9.5" style="6" customWidth="1"/>
    <col min="13" max="13" width="14.75" style="6" customWidth="1"/>
    <col min="14" max="14" width="15.8166666666667" style="6" customWidth="1"/>
    <col min="15" max="15" width="11.75" style="5" customWidth="1"/>
    <col min="16" max="16" width="17.25" style="6" customWidth="1"/>
    <col min="17" max="17" width="12.875" style="2" customWidth="1"/>
    <col min="18" max="18" width="5.75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3"/>
      <c r="J2" s="9" t="s">
        <v>4</v>
      </c>
      <c r="K2" s="9"/>
      <c r="L2" s="9"/>
      <c r="M2" s="9"/>
      <c r="N2" s="74" t="s">
        <v>5</v>
      </c>
      <c r="O2" s="74"/>
      <c r="P2" s="75">
        <v>9003</v>
      </c>
      <c r="Q2" s="80" t="s">
        <v>6</v>
      </c>
      <c r="R2" s="80"/>
      <c r="S2" s="111" t="s">
        <v>7</v>
      </c>
      <c r="T2" s="111"/>
    </row>
    <row r="3" s="1" customFormat="1" ht="27.9" customHeight="1" spans="1:21">
      <c r="A3" s="8" t="s">
        <v>8</v>
      </c>
      <c r="B3" s="8"/>
      <c r="C3" s="11">
        <v>10671617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76" t="s">
        <v>12</v>
      </c>
      <c r="K3" s="76"/>
      <c r="L3" s="76"/>
      <c r="M3" s="76"/>
      <c r="N3" s="8" t="s">
        <v>13</v>
      </c>
      <c r="O3" s="8"/>
      <c r="P3" s="76" t="s">
        <v>14</v>
      </c>
      <c r="Q3" s="112" t="s">
        <v>15</v>
      </c>
      <c r="R3" s="113"/>
      <c r="S3" s="114" t="s">
        <v>16</v>
      </c>
      <c r="T3" s="114"/>
      <c r="U3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76" t="s">
        <v>20</v>
      </c>
      <c r="K4" s="76"/>
      <c r="L4" s="76"/>
      <c r="M4" s="76"/>
      <c r="N4" s="8" t="s">
        <v>21</v>
      </c>
      <c r="O4" s="8"/>
      <c r="P4" s="77" t="s">
        <v>22</v>
      </c>
      <c r="Q4" s="11" t="s">
        <v>23</v>
      </c>
      <c r="R4" s="77" t="s">
        <v>24</v>
      </c>
      <c r="S4" s="115" t="s">
        <v>25</v>
      </c>
      <c r="T4" s="116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8" t="s">
        <v>33</v>
      </c>
      <c r="Q5" s="117"/>
      <c r="R5" s="117"/>
      <c r="S5" s="115" t="s">
        <v>34</v>
      </c>
      <c r="T5" s="118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9" t="s">
        <v>41</v>
      </c>
      <c r="Q6" s="119"/>
      <c r="R6" s="119"/>
      <c r="S6" s="115"/>
      <c r="T6" s="118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80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15"/>
      <c r="T7" s="118"/>
    </row>
    <row r="8" s="1" customFormat="1" ht="27.9" customHeight="1" spans="1:20">
      <c r="A8" s="8"/>
      <c r="B8" s="23">
        <v>43696</v>
      </c>
      <c r="C8" s="24">
        <v>10660000</v>
      </c>
      <c r="D8" s="24"/>
      <c r="E8" s="25" t="s">
        <v>54</v>
      </c>
      <c r="F8" s="26">
        <v>6.64180112000007e+16</v>
      </c>
      <c r="G8" s="22"/>
      <c r="H8" s="27"/>
      <c r="I8" s="11"/>
      <c r="J8" s="11"/>
      <c r="K8" s="80"/>
      <c r="L8" s="11"/>
      <c r="M8" s="8"/>
      <c r="N8" s="8"/>
      <c r="O8" s="81"/>
      <c r="P8" s="11" t="s">
        <v>55</v>
      </c>
      <c r="Q8" s="11"/>
      <c r="R8" s="11"/>
      <c r="S8" s="115"/>
      <c r="T8" s="118"/>
    </row>
    <row r="9" s="1" customFormat="1" ht="27.9" customHeight="1" spans="1:20">
      <c r="A9" s="8"/>
      <c r="B9" s="28"/>
      <c r="C9" s="24">
        <v>-10660000</v>
      </c>
      <c r="D9" s="24"/>
      <c r="E9" s="25"/>
      <c r="F9" s="26"/>
      <c r="G9" s="22"/>
      <c r="H9" s="27"/>
      <c r="I9" s="11"/>
      <c r="J9" s="11"/>
      <c r="K9" s="80"/>
      <c r="L9" s="11"/>
      <c r="M9" s="8"/>
      <c r="N9" s="8"/>
      <c r="O9" s="81"/>
      <c r="P9" s="11"/>
      <c r="Q9" s="11"/>
      <c r="R9" s="11"/>
      <c r="S9" s="115"/>
      <c r="T9" s="118"/>
    </row>
    <row r="10" s="2" customFormat="1" ht="23" customHeight="1" spans="1:20">
      <c r="A10" s="29">
        <v>1</v>
      </c>
      <c r="B10" s="30">
        <v>43734</v>
      </c>
      <c r="C10" s="31"/>
      <c r="D10" s="32">
        <v>1160000</v>
      </c>
      <c r="E10" s="25" t="s">
        <v>54</v>
      </c>
      <c r="F10" s="26">
        <v>6.64180112000007e+16</v>
      </c>
      <c r="G10" s="33"/>
      <c r="H10" s="27"/>
      <c r="I10" s="11"/>
      <c r="J10" s="33"/>
      <c r="K10" s="33"/>
      <c r="L10" s="33"/>
      <c r="M10" s="33"/>
      <c r="N10" s="33"/>
      <c r="O10" s="33"/>
      <c r="P10" s="82"/>
      <c r="Q10" s="120"/>
      <c r="R10" s="32"/>
      <c r="S10" s="60"/>
      <c r="T10" s="32"/>
    </row>
    <row r="11" s="2" customFormat="1" ht="28" customHeight="1" spans="1:20">
      <c r="A11" s="34"/>
      <c r="B11" s="30">
        <v>43734</v>
      </c>
      <c r="C11" s="31"/>
      <c r="D11" s="32"/>
      <c r="E11" s="35" t="s">
        <v>56</v>
      </c>
      <c r="F11" s="26">
        <v>226021856503</v>
      </c>
      <c r="G11" s="33"/>
      <c r="H11" s="33"/>
      <c r="I11" s="33"/>
      <c r="J11" s="33"/>
      <c r="K11" s="33"/>
      <c r="L11" s="33"/>
      <c r="M11" s="33"/>
      <c r="N11" s="82"/>
      <c r="O11" s="82"/>
      <c r="P11" s="83" t="s">
        <v>57</v>
      </c>
      <c r="Q11" s="120"/>
      <c r="R11" s="32"/>
      <c r="S11" s="25">
        <v>1160000</v>
      </c>
      <c r="T11" s="32"/>
    </row>
    <row r="12" s="2" customFormat="1" ht="20.1" customHeight="1" spans="1:20">
      <c r="A12" s="36">
        <v>2</v>
      </c>
      <c r="B12" s="30">
        <v>43747</v>
      </c>
      <c r="C12" s="37"/>
      <c r="D12" s="32">
        <v>1300000</v>
      </c>
      <c r="E12" s="25" t="s">
        <v>54</v>
      </c>
      <c r="F12" s="26">
        <v>6.64180112000007e+16</v>
      </c>
      <c r="G12" s="33"/>
      <c r="H12" s="27"/>
      <c r="I12" s="11"/>
      <c r="J12" s="33"/>
      <c r="K12" s="33"/>
      <c r="L12" s="33"/>
      <c r="M12" s="33"/>
      <c r="N12" s="33"/>
      <c r="O12" s="33"/>
      <c r="P12" s="82"/>
      <c r="Q12" s="120"/>
      <c r="R12" s="32"/>
      <c r="S12" s="25"/>
      <c r="T12" s="32"/>
    </row>
    <row r="13" ht="20.1" customHeight="1" spans="1:20">
      <c r="A13" s="38"/>
      <c r="B13" s="30">
        <v>43747</v>
      </c>
      <c r="C13" s="37"/>
      <c r="D13" s="32"/>
      <c r="E13" s="35" t="s">
        <v>56</v>
      </c>
      <c r="F13" s="26">
        <v>226021856503</v>
      </c>
      <c r="G13" s="33"/>
      <c r="H13" s="33"/>
      <c r="I13" s="33"/>
      <c r="J13" s="33"/>
      <c r="K13" s="33"/>
      <c r="L13" s="33"/>
      <c r="M13" s="25"/>
      <c r="N13" s="82"/>
      <c r="O13" s="82"/>
      <c r="P13" s="83" t="s">
        <v>57</v>
      </c>
      <c r="Q13" s="120"/>
      <c r="R13" s="32"/>
      <c r="S13" s="25">
        <v>1300000</v>
      </c>
      <c r="T13" s="32"/>
    </row>
    <row r="14" ht="20.1" customHeight="1" spans="1:20">
      <c r="A14" s="36">
        <v>3</v>
      </c>
      <c r="B14" s="30">
        <v>43752</v>
      </c>
      <c r="C14" s="37"/>
      <c r="D14" s="32">
        <v>1790000</v>
      </c>
      <c r="E14" s="25" t="s">
        <v>54</v>
      </c>
      <c r="F14" s="26">
        <v>6.64180112000007e+16</v>
      </c>
      <c r="G14" s="33"/>
      <c r="H14" s="27"/>
      <c r="I14" s="11"/>
      <c r="J14" s="33"/>
      <c r="K14" s="33"/>
      <c r="L14" s="33"/>
      <c r="M14" s="33"/>
      <c r="N14" s="33"/>
      <c r="O14" s="33"/>
      <c r="P14" s="82"/>
      <c r="Q14" s="120"/>
      <c r="R14" s="32"/>
      <c r="S14" s="25"/>
      <c r="T14" s="32"/>
    </row>
    <row r="15" ht="20.1" customHeight="1" spans="1:20">
      <c r="A15" s="38"/>
      <c r="B15" s="30">
        <v>43752</v>
      </c>
      <c r="C15" s="37"/>
      <c r="D15" s="32"/>
      <c r="E15" s="35" t="s">
        <v>56</v>
      </c>
      <c r="F15" s="26">
        <v>226021856503</v>
      </c>
      <c r="G15" s="33"/>
      <c r="H15" s="33"/>
      <c r="I15" s="33"/>
      <c r="J15" s="33"/>
      <c r="K15" s="33"/>
      <c r="L15" s="33"/>
      <c r="M15" s="33"/>
      <c r="N15" s="82"/>
      <c r="O15" s="82"/>
      <c r="P15" s="83" t="s">
        <v>57</v>
      </c>
      <c r="Q15" s="120"/>
      <c r="R15" s="32"/>
      <c r="S15" s="25">
        <v>1790000</v>
      </c>
      <c r="T15" s="32"/>
    </row>
    <row r="16" ht="20.1" customHeight="1" spans="1:20">
      <c r="A16" s="39">
        <v>4</v>
      </c>
      <c r="B16" s="30">
        <v>43754</v>
      </c>
      <c r="C16" s="24">
        <v>1066000</v>
      </c>
      <c r="D16" s="32"/>
      <c r="E16" s="25" t="s">
        <v>54</v>
      </c>
      <c r="F16" s="26">
        <v>6.64180112000007e+16</v>
      </c>
      <c r="G16" s="40"/>
      <c r="H16" s="41">
        <v>0.015</v>
      </c>
      <c r="I16" s="25">
        <f>C16*H16</f>
        <v>15990</v>
      </c>
      <c r="J16" s="25" t="s">
        <v>58</v>
      </c>
      <c r="K16" s="25"/>
      <c r="L16" s="33"/>
      <c r="M16" s="33"/>
      <c r="N16" s="82"/>
      <c r="O16" s="82"/>
      <c r="P16" s="83"/>
      <c r="Q16" s="120"/>
      <c r="R16" s="32"/>
      <c r="S16" s="25"/>
      <c r="T16" s="32"/>
    </row>
    <row r="17" ht="20.1" customHeight="1" spans="1:20">
      <c r="A17" s="38"/>
      <c r="B17" s="30">
        <v>43760</v>
      </c>
      <c r="C17" s="37"/>
      <c r="D17" s="37"/>
      <c r="E17" s="35" t="s">
        <v>56</v>
      </c>
      <c r="F17" s="26">
        <v>226021856503</v>
      </c>
      <c r="G17" s="40"/>
      <c r="H17" s="41"/>
      <c r="I17" s="25">
        <v>-15990</v>
      </c>
      <c r="J17" s="40" t="s">
        <v>59</v>
      </c>
      <c r="K17" s="33"/>
      <c r="L17" s="33"/>
      <c r="M17" s="33"/>
      <c r="N17" s="82"/>
      <c r="O17" s="82"/>
      <c r="P17" s="83" t="s">
        <v>57</v>
      </c>
      <c r="Q17" s="120"/>
      <c r="R17" s="32"/>
      <c r="S17" s="25">
        <v>1066000</v>
      </c>
      <c r="T17" s="32"/>
    </row>
    <row r="18" ht="20.1" customHeight="1" spans="1:20">
      <c r="A18" s="39">
        <v>5</v>
      </c>
      <c r="B18" s="30">
        <v>43762</v>
      </c>
      <c r="C18" s="37"/>
      <c r="D18" s="32">
        <v>1030000</v>
      </c>
      <c r="E18" s="25" t="s">
        <v>54</v>
      </c>
      <c r="F18" s="26">
        <v>6.64180112000007e+16</v>
      </c>
      <c r="G18" s="33"/>
      <c r="H18" s="42"/>
      <c r="I18" s="11"/>
      <c r="J18" s="33"/>
      <c r="K18" s="33"/>
      <c r="L18" s="33"/>
      <c r="M18" s="33"/>
      <c r="N18" s="62"/>
      <c r="O18" s="62"/>
      <c r="P18" s="82"/>
      <c r="Q18" s="120"/>
      <c r="R18" s="32"/>
      <c r="S18" s="25"/>
      <c r="T18" s="32"/>
    </row>
    <row r="19" ht="20.1" customHeight="1" spans="1:20">
      <c r="A19" s="38"/>
      <c r="B19" s="30">
        <v>43762</v>
      </c>
      <c r="C19" s="37"/>
      <c r="D19" s="32"/>
      <c r="E19" s="35" t="s">
        <v>56</v>
      </c>
      <c r="F19" s="26">
        <v>226021856503</v>
      </c>
      <c r="G19" s="33"/>
      <c r="H19" s="33"/>
      <c r="I19" s="33"/>
      <c r="J19" s="33"/>
      <c r="K19" s="33"/>
      <c r="L19" s="33"/>
      <c r="M19" s="33"/>
      <c r="N19" s="84"/>
      <c r="O19" s="84"/>
      <c r="P19" s="83" t="s">
        <v>57</v>
      </c>
      <c r="Q19" s="120"/>
      <c r="R19" s="32"/>
      <c r="S19" s="25">
        <v>1030000</v>
      </c>
      <c r="T19" s="32"/>
    </row>
    <row r="20" ht="20.1" customHeight="1" spans="1:20">
      <c r="A20" s="39">
        <v>6</v>
      </c>
      <c r="B20" s="30">
        <v>43780</v>
      </c>
      <c r="C20" s="37"/>
      <c r="D20" s="32">
        <v>1200000</v>
      </c>
      <c r="E20" s="25" t="s">
        <v>54</v>
      </c>
      <c r="F20" s="26">
        <v>6.64180112000007e+16</v>
      </c>
      <c r="G20" s="33"/>
      <c r="H20" s="43"/>
      <c r="I20" s="85"/>
      <c r="J20" s="86"/>
      <c r="K20" s="62"/>
      <c r="L20" s="62"/>
      <c r="M20" s="62"/>
      <c r="N20" s="84"/>
      <c r="O20" s="84"/>
      <c r="P20" s="83"/>
      <c r="Q20" s="120"/>
      <c r="R20" s="32"/>
      <c r="S20" s="25"/>
      <c r="T20" s="32"/>
    </row>
    <row r="21" ht="20.1" customHeight="1" spans="1:20">
      <c r="A21" s="38"/>
      <c r="B21" s="30">
        <v>43780</v>
      </c>
      <c r="C21" s="37"/>
      <c r="D21" s="37"/>
      <c r="E21" s="35" t="s">
        <v>60</v>
      </c>
      <c r="F21" s="26" t="s">
        <v>61</v>
      </c>
      <c r="G21" s="33"/>
      <c r="H21" s="43"/>
      <c r="I21" s="85"/>
      <c r="J21" s="86"/>
      <c r="K21" s="62"/>
      <c r="L21" s="62"/>
      <c r="M21" s="62"/>
      <c r="N21" s="84"/>
      <c r="O21" s="84"/>
      <c r="P21" s="83" t="s">
        <v>62</v>
      </c>
      <c r="Q21" s="120"/>
      <c r="R21" s="32"/>
      <c r="S21" s="25">
        <v>1200000</v>
      </c>
      <c r="T21" s="32"/>
    </row>
    <row r="22" s="2" customFormat="1" ht="20.1" customHeight="1" spans="1:20">
      <c r="A22" s="39">
        <v>7</v>
      </c>
      <c r="B22" s="30">
        <v>43782</v>
      </c>
      <c r="C22" s="37"/>
      <c r="D22" s="32">
        <v>1080000</v>
      </c>
      <c r="E22" s="25" t="s">
        <v>54</v>
      </c>
      <c r="F22" s="26">
        <v>6.64180112000007e+16</v>
      </c>
      <c r="G22" s="33"/>
      <c r="H22" s="43"/>
      <c r="I22" s="85"/>
      <c r="J22" s="86"/>
      <c r="K22" s="33"/>
      <c r="L22" s="33"/>
      <c r="M22" s="33"/>
      <c r="N22" s="82"/>
      <c r="O22" s="82"/>
      <c r="P22" s="83"/>
      <c r="Q22" s="120"/>
      <c r="R22" s="32"/>
      <c r="S22" s="25"/>
      <c r="T22" s="32"/>
    </row>
    <row r="23" s="2" customFormat="1" ht="20.1" customHeight="1" spans="1:20">
      <c r="A23" s="38"/>
      <c r="B23" s="30">
        <v>43782</v>
      </c>
      <c r="C23" s="37"/>
      <c r="D23" s="37"/>
      <c r="E23" s="35" t="s">
        <v>60</v>
      </c>
      <c r="F23" s="26" t="s">
        <v>61</v>
      </c>
      <c r="G23" s="33"/>
      <c r="H23" s="43"/>
      <c r="I23" s="85"/>
      <c r="J23" s="86"/>
      <c r="K23" s="33"/>
      <c r="L23" s="33"/>
      <c r="M23" s="33"/>
      <c r="N23" s="82"/>
      <c r="O23" s="82"/>
      <c r="P23" s="83" t="s">
        <v>62</v>
      </c>
      <c r="Q23" s="120"/>
      <c r="R23" s="32"/>
      <c r="S23" s="25">
        <v>1080000</v>
      </c>
      <c r="T23" s="32"/>
    </row>
    <row r="24" s="2" customFormat="1" ht="20.1" customHeight="1" spans="1:20">
      <c r="A24" s="39">
        <v>8</v>
      </c>
      <c r="B24" s="30">
        <v>43784</v>
      </c>
      <c r="C24" s="37"/>
      <c r="D24" s="32">
        <v>1080000</v>
      </c>
      <c r="E24" s="25" t="s">
        <v>54</v>
      </c>
      <c r="F24" s="26">
        <v>6.64180112000007e+16</v>
      </c>
      <c r="G24" s="33"/>
      <c r="H24" s="43"/>
      <c r="I24" s="85"/>
      <c r="J24" s="86"/>
      <c r="K24" s="33"/>
      <c r="L24" s="33"/>
      <c r="M24" s="33"/>
      <c r="N24" s="82"/>
      <c r="O24" s="82"/>
      <c r="P24" s="83"/>
      <c r="Q24" s="120"/>
      <c r="R24" s="32"/>
      <c r="S24" s="25"/>
      <c r="T24" s="32"/>
    </row>
    <row r="25" s="2" customFormat="1" ht="20.1" customHeight="1" spans="1:20">
      <c r="A25" s="39"/>
      <c r="B25" s="30">
        <v>43784</v>
      </c>
      <c r="C25" s="37"/>
      <c r="D25" s="32"/>
      <c r="E25" s="25" t="s">
        <v>63</v>
      </c>
      <c r="F25" s="26" t="s">
        <v>64</v>
      </c>
      <c r="G25" s="33"/>
      <c r="H25" s="43"/>
      <c r="I25" s="85"/>
      <c r="J25" s="86"/>
      <c r="K25" s="33"/>
      <c r="L25" s="33"/>
      <c r="M25" s="33"/>
      <c r="N25" s="82"/>
      <c r="O25" s="82"/>
      <c r="P25" s="83" t="s">
        <v>65</v>
      </c>
      <c r="Q25" s="120"/>
      <c r="R25" s="32"/>
      <c r="S25" s="25">
        <v>130200</v>
      </c>
      <c r="T25" s="32"/>
    </row>
    <row r="26" s="2" customFormat="1" ht="20.1" customHeight="1" spans="1:20">
      <c r="A26" s="38"/>
      <c r="B26" s="30">
        <v>43784</v>
      </c>
      <c r="C26" s="37"/>
      <c r="D26" s="37"/>
      <c r="E26" s="35" t="s">
        <v>60</v>
      </c>
      <c r="F26" s="26" t="s">
        <v>61</v>
      </c>
      <c r="G26" s="33"/>
      <c r="H26" s="43"/>
      <c r="I26" s="85"/>
      <c r="J26" s="86"/>
      <c r="K26" s="33"/>
      <c r="L26" s="33"/>
      <c r="M26" s="33"/>
      <c r="N26" s="82"/>
      <c r="O26" s="82"/>
      <c r="P26" s="83" t="s">
        <v>62</v>
      </c>
      <c r="Q26" s="120"/>
      <c r="R26" s="32"/>
      <c r="S26" s="25">
        <v>949800</v>
      </c>
      <c r="T26" s="32"/>
    </row>
    <row r="27" s="2" customFormat="1" ht="20.1" customHeight="1" spans="1:20">
      <c r="A27" s="44">
        <v>9</v>
      </c>
      <c r="B27" s="30">
        <v>43790</v>
      </c>
      <c r="C27" s="37"/>
      <c r="D27" s="32">
        <v>500000</v>
      </c>
      <c r="E27" s="25" t="s">
        <v>54</v>
      </c>
      <c r="F27" s="26">
        <v>6.64180112000007e+16</v>
      </c>
      <c r="G27" s="33"/>
      <c r="H27" s="43"/>
      <c r="I27" s="85"/>
      <c r="J27" s="86"/>
      <c r="K27" s="33"/>
      <c r="L27" s="33"/>
      <c r="M27" s="33"/>
      <c r="N27" s="82"/>
      <c r="O27" s="82"/>
      <c r="P27" s="83"/>
      <c r="Q27" s="120"/>
      <c r="R27" s="32"/>
      <c r="S27" s="25"/>
      <c r="T27" s="32"/>
    </row>
    <row r="28" s="2" customFormat="1" ht="20.1" customHeight="1" spans="1:20">
      <c r="A28" s="44"/>
      <c r="B28" s="30">
        <v>43790</v>
      </c>
      <c r="C28" s="37"/>
      <c r="D28" s="32"/>
      <c r="E28" s="25" t="s">
        <v>63</v>
      </c>
      <c r="F28" s="26" t="s">
        <v>64</v>
      </c>
      <c r="G28" s="33"/>
      <c r="H28" s="43"/>
      <c r="I28" s="85"/>
      <c r="J28" s="86"/>
      <c r="K28" s="33"/>
      <c r="L28" s="33"/>
      <c r="M28" s="33"/>
      <c r="N28" s="82"/>
      <c r="O28" s="82"/>
      <c r="P28" s="83" t="s">
        <v>65</v>
      </c>
      <c r="Q28" s="120"/>
      <c r="R28" s="32"/>
      <c r="S28" s="25">
        <v>500000</v>
      </c>
      <c r="T28" s="32"/>
    </row>
    <row r="29" s="2" customFormat="1" ht="20.1" customHeight="1" spans="1:20">
      <c r="A29" s="44">
        <v>10</v>
      </c>
      <c r="B29" s="30">
        <v>43794</v>
      </c>
      <c r="C29" s="37"/>
      <c r="D29" s="32">
        <v>460300</v>
      </c>
      <c r="E29" s="25" t="s">
        <v>54</v>
      </c>
      <c r="F29" s="26">
        <v>6.64180112000007e+16</v>
      </c>
      <c r="G29" s="33"/>
      <c r="H29" s="43"/>
      <c r="I29" s="85"/>
      <c r="J29" s="86"/>
      <c r="K29" s="33"/>
      <c r="L29" s="33"/>
      <c r="M29" s="33"/>
      <c r="N29" s="82"/>
      <c r="O29" s="82"/>
      <c r="P29" s="83"/>
      <c r="Q29" s="120"/>
      <c r="R29" s="32"/>
      <c r="S29" s="25"/>
      <c r="T29" s="32"/>
    </row>
    <row r="30" s="2" customFormat="1" ht="20.1" customHeight="1" spans="1:20">
      <c r="A30" s="44"/>
      <c r="B30" s="30">
        <v>43794</v>
      </c>
      <c r="C30" s="37"/>
      <c r="D30" s="32"/>
      <c r="E30" s="25" t="s">
        <v>63</v>
      </c>
      <c r="F30" s="26" t="s">
        <v>64</v>
      </c>
      <c r="G30" s="33"/>
      <c r="H30" s="43"/>
      <c r="I30" s="85"/>
      <c r="J30" s="86"/>
      <c r="K30" s="33"/>
      <c r="L30" s="33"/>
      <c r="M30" s="33"/>
      <c r="N30" s="82"/>
      <c r="O30" s="82"/>
      <c r="P30" s="83" t="s">
        <v>65</v>
      </c>
      <c r="Q30" s="120"/>
      <c r="R30" s="32"/>
      <c r="S30" s="25">
        <v>460300</v>
      </c>
      <c r="T30" s="32"/>
    </row>
    <row r="31" s="3" customFormat="1" ht="20.1" customHeight="1" spans="1:20">
      <c r="A31" s="36">
        <v>11</v>
      </c>
      <c r="B31" s="30">
        <v>43846</v>
      </c>
      <c r="C31" s="24">
        <v>857340.04</v>
      </c>
      <c r="D31" s="32"/>
      <c r="E31" s="25" t="s">
        <v>54</v>
      </c>
      <c r="F31" s="26">
        <v>6.64180112000007e+16</v>
      </c>
      <c r="G31" s="33"/>
      <c r="H31" s="41">
        <v>0.015</v>
      </c>
      <c r="I31" s="25">
        <v>12860</v>
      </c>
      <c r="J31" s="25" t="s">
        <v>58</v>
      </c>
      <c r="K31" s="33"/>
      <c r="L31" s="33"/>
      <c r="M31" s="33"/>
      <c r="N31" s="82"/>
      <c r="O31" s="82"/>
      <c r="P31" s="83"/>
      <c r="Q31" s="120"/>
      <c r="R31" s="32"/>
      <c r="S31" s="25"/>
      <c r="T31" s="32"/>
    </row>
    <row r="32" s="3" customFormat="1" ht="20.1" customHeight="1" spans="1:20">
      <c r="A32" s="38"/>
      <c r="B32" s="30">
        <v>43846</v>
      </c>
      <c r="C32" s="37"/>
      <c r="D32" s="32">
        <v>-857340</v>
      </c>
      <c r="E32" s="25" t="s">
        <v>66</v>
      </c>
      <c r="F32" s="26" t="s">
        <v>67</v>
      </c>
      <c r="G32" s="33"/>
      <c r="H32" s="41"/>
      <c r="I32" s="25">
        <v>-12860</v>
      </c>
      <c r="J32" s="40" t="s">
        <v>59</v>
      </c>
      <c r="K32" s="33"/>
      <c r="L32" s="33"/>
      <c r="M32" s="33"/>
      <c r="N32" s="82"/>
      <c r="O32" s="82"/>
      <c r="P32" s="83" t="s">
        <v>68</v>
      </c>
      <c r="Q32" s="120"/>
      <c r="R32" s="32"/>
      <c r="S32" s="25"/>
      <c r="T32" s="32"/>
    </row>
    <row r="33" s="3" customFormat="1" ht="20.1" customHeight="1" spans="1:20">
      <c r="A33" s="36">
        <v>12</v>
      </c>
      <c r="B33" s="30">
        <v>43851</v>
      </c>
      <c r="C33" s="24">
        <v>1058200</v>
      </c>
      <c r="D33" s="32"/>
      <c r="E33" s="25" t="s">
        <v>54</v>
      </c>
      <c r="F33" s="26">
        <v>6.64180112000007e+16</v>
      </c>
      <c r="G33" s="33"/>
      <c r="H33" s="41">
        <v>0.015</v>
      </c>
      <c r="I33" s="25">
        <v>15873</v>
      </c>
      <c r="J33" s="25" t="s">
        <v>58</v>
      </c>
      <c r="K33" s="33"/>
      <c r="L33" s="33"/>
      <c r="M33" s="33"/>
      <c r="N33" s="82"/>
      <c r="O33" s="82"/>
      <c r="P33" s="83"/>
      <c r="Q33" s="120"/>
      <c r="R33" s="32"/>
      <c r="S33" s="25"/>
      <c r="T33" s="32"/>
    </row>
    <row r="34" s="3" customFormat="1" ht="20.1" customHeight="1" spans="1:20">
      <c r="A34" s="38"/>
      <c r="B34" s="30">
        <v>43901</v>
      </c>
      <c r="C34" s="37"/>
      <c r="D34" s="32">
        <v>-1058200</v>
      </c>
      <c r="E34" s="25" t="s">
        <v>66</v>
      </c>
      <c r="F34" s="26" t="s">
        <v>67</v>
      </c>
      <c r="G34" s="33"/>
      <c r="H34" s="41"/>
      <c r="I34" s="25">
        <v>-15873</v>
      </c>
      <c r="J34" s="40" t="s">
        <v>59</v>
      </c>
      <c r="K34" s="33"/>
      <c r="L34" s="33"/>
      <c r="M34" s="33"/>
      <c r="N34" s="82"/>
      <c r="O34" s="82"/>
      <c r="P34" s="83" t="s">
        <v>68</v>
      </c>
      <c r="Q34" s="120"/>
      <c r="R34" s="32"/>
      <c r="S34" s="25"/>
      <c r="T34" s="32"/>
    </row>
    <row r="35" s="4" customFormat="1" ht="20.1" customHeight="1" spans="1:20">
      <c r="A35" s="45">
        <v>13</v>
      </c>
      <c r="B35" s="46">
        <v>44054</v>
      </c>
      <c r="C35" s="47">
        <v>32727</v>
      </c>
      <c r="D35" s="48"/>
      <c r="E35" s="49" t="s">
        <v>54</v>
      </c>
      <c r="F35" s="50">
        <v>6.64180112000007e+16</v>
      </c>
      <c r="G35" s="51"/>
      <c r="H35" s="52">
        <v>0.015</v>
      </c>
      <c r="I35" s="87">
        <v>500</v>
      </c>
      <c r="J35" s="49" t="s">
        <v>58</v>
      </c>
      <c r="K35" s="51"/>
      <c r="L35" s="51">
        <v>50</v>
      </c>
      <c r="M35" s="88" t="s">
        <v>69</v>
      </c>
      <c r="N35" s="89"/>
      <c r="O35" s="89"/>
      <c r="P35" s="90"/>
      <c r="Q35" s="121"/>
      <c r="R35" s="55"/>
      <c r="S35" s="49"/>
      <c r="T35" s="59"/>
    </row>
    <row r="36" s="4" customFormat="1" ht="20.1" customHeight="1" spans="1:20">
      <c r="A36" s="53"/>
      <c r="B36" s="46">
        <v>44054</v>
      </c>
      <c r="C36" s="54"/>
      <c r="D36" s="55">
        <v>-32727</v>
      </c>
      <c r="E36" s="49" t="s">
        <v>66</v>
      </c>
      <c r="F36" s="50" t="s">
        <v>67</v>
      </c>
      <c r="G36" s="51"/>
      <c r="H36" s="52"/>
      <c r="I36" s="87">
        <v>-500</v>
      </c>
      <c r="J36" s="91" t="s">
        <v>59</v>
      </c>
      <c r="K36" s="51"/>
      <c r="L36" s="51">
        <v>-50</v>
      </c>
      <c r="M36" s="92"/>
      <c r="N36" s="89"/>
      <c r="O36" s="89"/>
      <c r="P36" s="90" t="s">
        <v>68</v>
      </c>
      <c r="Q36" s="121"/>
      <c r="R36" s="55"/>
      <c r="S36" s="49"/>
      <c r="T36" s="59"/>
    </row>
    <row r="37" s="4" customFormat="1" ht="32" customHeight="1" spans="1:20">
      <c r="A37" s="56">
        <v>14</v>
      </c>
      <c r="B37" s="57">
        <v>44488</v>
      </c>
      <c r="C37" s="58"/>
      <c r="D37" s="59">
        <v>585400</v>
      </c>
      <c r="E37" s="60" t="s">
        <v>54</v>
      </c>
      <c r="F37" s="61"/>
      <c r="G37" s="62"/>
      <c r="H37" s="63">
        <v>0.015</v>
      </c>
      <c r="I37" s="93">
        <v>12058.98</v>
      </c>
      <c r="J37" s="94" t="s">
        <v>58</v>
      </c>
      <c r="K37" s="62"/>
      <c r="L37" s="62">
        <v>2300</v>
      </c>
      <c r="M37" s="95" t="s">
        <v>70</v>
      </c>
      <c r="N37" s="84"/>
      <c r="O37" s="84"/>
      <c r="P37" s="96" t="s">
        <v>71</v>
      </c>
      <c r="Q37" s="122"/>
      <c r="R37" s="59"/>
      <c r="S37" s="60">
        <v>585384.84</v>
      </c>
      <c r="T37" s="59"/>
    </row>
    <row r="38" s="4" customFormat="1" ht="20.1" customHeight="1" spans="1:20">
      <c r="A38" s="56">
        <v>15</v>
      </c>
      <c r="B38" s="57">
        <v>44544</v>
      </c>
      <c r="C38" s="64">
        <v>803932</v>
      </c>
      <c r="D38" s="59"/>
      <c r="E38" s="60"/>
      <c r="F38" s="61"/>
      <c r="G38" s="62"/>
      <c r="H38" s="63"/>
      <c r="I38" s="93">
        <v>-12058.98</v>
      </c>
      <c r="J38" s="94" t="s">
        <v>72</v>
      </c>
      <c r="K38" s="62"/>
      <c r="L38" s="62">
        <v>-2300</v>
      </c>
      <c r="M38" s="95" t="s">
        <v>72</v>
      </c>
      <c r="N38" s="84"/>
      <c r="O38" s="84"/>
      <c r="P38" s="96"/>
      <c r="Q38" s="122"/>
      <c r="R38" s="59"/>
      <c r="S38" s="60"/>
      <c r="T38" s="59"/>
    </row>
    <row r="39" s="4" customFormat="1" ht="20.1" customHeight="1" spans="1:20">
      <c r="A39" s="56"/>
      <c r="B39" s="57"/>
      <c r="C39" s="58"/>
      <c r="D39" s="59">
        <v>-803932</v>
      </c>
      <c r="E39" s="60"/>
      <c r="F39" s="61"/>
      <c r="G39" s="62"/>
      <c r="H39" s="63"/>
      <c r="I39" s="93"/>
      <c r="J39" s="94"/>
      <c r="K39" s="62"/>
      <c r="L39" s="62"/>
      <c r="M39" s="97"/>
      <c r="N39" s="84"/>
      <c r="O39" s="84"/>
      <c r="P39" s="96" t="s">
        <v>73</v>
      </c>
      <c r="Q39" s="122"/>
      <c r="R39" s="59"/>
      <c r="S39" s="60"/>
      <c r="T39" s="59"/>
    </row>
    <row r="40" s="4" customFormat="1" ht="20.1" customHeight="1" spans="1:20">
      <c r="A40" s="56"/>
      <c r="B40" s="57"/>
      <c r="C40" s="58"/>
      <c r="D40" s="59"/>
      <c r="E40" s="60"/>
      <c r="F40" s="61"/>
      <c r="G40" s="62"/>
      <c r="H40" s="63"/>
      <c r="I40" s="93"/>
      <c r="J40" s="94"/>
      <c r="K40" s="62"/>
      <c r="L40" s="62"/>
      <c r="M40" s="97"/>
      <c r="N40" s="84"/>
      <c r="O40" s="84"/>
      <c r="P40" s="96"/>
      <c r="Q40" s="122"/>
      <c r="R40" s="59"/>
      <c r="S40" s="60"/>
      <c r="T40" s="59"/>
    </row>
    <row r="41" s="4" customFormat="1" ht="20.1" customHeight="1" spans="1:20">
      <c r="A41" s="56"/>
      <c r="B41" s="57"/>
      <c r="C41" s="58"/>
      <c r="D41" s="59"/>
      <c r="E41" s="60"/>
      <c r="F41" s="61"/>
      <c r="G41" s="62"/>
      <c r="H41" s="63"/>
      <c r="I41" s="93"/>
      <c r="J41" s="94"/>
      <c r="K41" s="62"/>
      <c r="L41" s="62"/>
      <c r="M41" s="97"/>
      <c r="N41" s="84"/>
      <c r="O41" s="84"/>
      <c r="P41" s="96"/>
      <c r="Q41" s="122"/>
      <c r="R41" s="59"/>
      <c r="S41" s="60"/>
      <c r="T41" s="59"/>
    </row>
    <row r="42" s="4" customFormat="1" ht="20.1" customHeight="1" spans="1:20">
      <c r="A42" s="56"/>
      <c r="B42" s="57"/>
      <c r="C42" s="58"/>
      <c r="D42" s="59"/>
      <c r="E42" s="60"/>
      <c r="F42" s="61"/>
      <c r="G42" s="62"/>
      <c r="H42" s="63"/>
      <c r="I42" s="93"/>
      <c r="J42" s="94"/>
      <c r="K42" s="62"/>
      <c r="L42" s="62"/>
      <c r="M42" s="97"/>
      <c r="N42" s="84"/>
      <c r="O42" s="84"/>
      <c r="P42" s="96"/>
      <c r="Q42" s="122"/>
      <c r="R42" s="59"/>
      <c r="S42" s="60"/>
      <c r="T42" s="59"/>
    </row>
    <row r="43" s="4" customFormat="1" ht="20.1" customHeight="1" spans="1:20">
      <c r="A43" s="56"/>
      <c r="B43" s="57"/>
      <c r="C43" s="58"/>
      <c r="D43" s="59"/>
      <c r="E43" s="60"/>
      <c r="F43" s="61"/>
      <c r="G43" s="62"/>
      <c r="H43" s="63"/>
      <c r="I43" s="93"/>
      <c r="J43" s="94"/>
      <c r="K43" s="62"/>
      <c r="L43" s="62"/>
      <c r="M43" s="97"/>
      <c r="N43" s="84"/>
      <c r="O43" s="84"/>
      <c r="P43" s="96"/>
      <c r="Q43" s="122"/>
      <c r="R43" s="59"/>
      <c r="S43" s="60"/>
      <c r="T43" s="59"/>
    </row>
    <row r="44" s="4" customFormat="1" ht="20.1" customHeight="1" spans="1:20">
      <c r="A44" s="56"/>
      <c r="B44" s="57"/>
      <c r="C44" s="58"/>
      <c r="D44" s="59"/>
      <c r="E44" s="60"/>
      <c r="F44" s="61"/>
      <c r="G44" s="62"/>
      <c r="H44" s="63"/>
      <c r="I44" s="93"/>
      <c r="J44" s="94"/>
      <c r="K44" s="62"/>
      <c r="L44" s="62"/>
      <c r="M44" s="97"/>
      <c r="N44" s="84"/>
      <c r="O44" s="84"/>
      <c r="P44" s="96"/>
      <c r="Q44" s="122"/>
      <c r="R44" s="59"/>
      <c r="S44" s="60"/>
      <c r="T44" s="59"/>
    </row>
    <row r="45" ht="20.1" customHeight="1" spans="1:20">
      <c r="A45" s="65"/>
      <c r="B45" s="66"/>
      <c r="C45" s="58"/>
      <c r="D45" s="64"/>
      <c r="E45" s="62"/>
      <c r="F45" s="62"/>
      <c r="G45" s="62"/>
      <c r="H45" s="62"/>
      <c r="I45" s="62"/>
      <c r="J45" s="98"/>
      <c r="K45" s="62"/>
      <c r="L45" s="62"/>
      <c r="M45" s="62"/>
      <c r="N45" s="84"/>
      <c r="O45" s="84"/>
      <c r="P45" s="84"/>
      <c r="Q45" s="122"/>
      <c r="R45" s="59"/>
      <c r="S45" s="60"/>
      <c r="T45" s="59"/>
    </row>
    <row r="46" ht="21" customHeight="1" spans="1:20">
      <c r="A46" s="65"/>
      <c r="B46" s="66"/>
      <c r="C46" s="58"/>
      <c r="D46" s="58"/>
      <c r="E46" s="62"/>
      <c r="F46" s="62"/>
      <c r="G46" s="62"/>
      <c r="H46" s="62"/>
      <c r="I46" s="62"/>
      <c r="J46" s="62"/>
      <c r="K46" s="62"/>
      <c r="L46" s="62"/>
      <c r="M46" s="62"/>
      <c r="N46" s="84"/>
      <c r="O46" s="84"/>
      <c r="P46" s="84"/>
      <c r="Q46" s="122"/>
      <c r="R46" s="59"/>
      <c r="S46" s="60"/>
      <c r="T46" s="59"/>
    </row>
    <row r="47" ht="30" customHeight="1" spans="1:20">
      <c r="A47" s="24" t="s">
        <v>74</v>
      </c>
      <c r="B47" s="24"/>
      <c r="C47" s="67">
        <f>SUM(C8:C46)</f>
        <v>3818199.04</v>
      </c>
      <c r="D47" s="68">
        <f>SUM(D10:D46)</f>
        <v>7433501</v>
      </c>
      <c r="E47" s="69"/>
      <c r="F47" s="69"/>
      <c r="G47" s="69"/>
      <c r="H47" s="69"/>
      <c r="I47" s="99">
        <f>SUM(I8:I46)</f>
        <v>0</v>
      </c>
      <c r="J47" s="100"/>
      <c r="K47" s="99">
        <f>SUM(K8:K46)</f>
        <v>0</v>
      </c>
      <c r="L47" s="99">
        <f>SUM(L8:L46)</f>
        <v>0</v>
      </c>
      <c r="M47" s="100"/>
      <c r="N47" s="101">
        <f>SUM(N8:N46)</f>
        <v>0</v>
      </c>
      <c r="O47" s="82"/>
      <c r="P47" s="102"/>
      <c r="Q47" s="123"/>
      <c r="R47" s="124"/>
      <c r="S47" s="125">
        <f>SUM(S8:S46)</f>
        <v>11251684.84</v>
      </c>
      <c r="T47" s="126">
        <f>C47+D47-I47-K47-L47-N47-S47</f>
        <v>15.1999999992549</v>
      </c>
    </row>
    <row r="48" ht="30" customHeight="1" spans="1:20">
      <c r="A48" s="24" t="s">
        <v>75</v>
      </c>
      <c r="B48" s="24"/>
      <c r="C48" s="24" t="s">
        <v>76</v>
      </c>
      <c r="D48" s="24"/>
      <c r="E48" s="24"/>
      <c r="F48" s="70">
        <v>0</v>
      </c>
      <c r="G48" s="71"/>
      <c r="H48" s="71"/>
      <c r="I48" s="71"/>
      <c r="J48" s="71"/>
      <c r="K48" s="103"/>
      <c r="L48" s="104" t="s">
        <v>77</v>
      </c>
      <c r="M48" s="105"/>
      <c r="N48" s="105"/>
      <c r="O48" s="106" t="s">
        <v>78</v>
      </c>
      <c r="P48" s="107">
        <f>F48</f>
        <v>0</v>
      </c>
      <c r="Q48" s="107"/>
      <c r="R48" s="107"/>
      <c r="S48" s="107"/>
      <c r="T48" s="107"/>
    </row>
    <row r="49" ht="30" customHeight="1" spans="1:20">
      <c r="A49" s="24"/>
      <c r="B49" s="24"/>
      <c r="C49" s="24" t="s">
        <v>79</v>
      </c>
      <c r="D49" s="24"/>
      <c r="E49" s="24"/>
      <c r="F49" s="70">
        <v>0</v>
      </c>
      <c r="G49" s="71"/>
      <c r="H49" s="71"/>
      <c r="I49" s="71"/>
      <c r="J49" s="71"/>
      <c r="K49" s="103"/>
      <c r="L49" s="108"/>
      <c r="M49" s="109"/>
      <c r="N49" s="109"/>
      <c r="O49" s="106" t="s">
        <v>80</v>
      </c>
      <c r="P49" s="110" t="str">
        <f>SUBSTITUTE(SUBSTITUTE(TEXT(INT(P48),"[DBNum2][$-804]G/通用格式元"&amp;IF(INT(F56)=F56,"整",""))&amp;TEXT(MID(F56,FIND(".",F56&amp;".0")+1,1),"[DBNum2][$-804]G/通用格式角")&amp;TEXT(MID(F56,FIND(".",F56&amp;".0")+2,1),"[DBNum2][$-804]G/通用格式分"),"零角","零"),"零分","")</f>
        <v>零元整</v>
      </c>
      <c r="Q49" s="110"/>
      <c r="R49" s="110"/>
      <c r="S49" s="110"/>
      <c r="T49" s="110"/>
    </row>
    <row r="54" ht="13.5" spans="2:2">
      <c r="B54" s="72"/>
    </row>
  </sheetData>
  <mergeCells count="6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7:B47"/>
    <mergeCell ref="C48:E48"/>
    <mergeCell ref="F48:K48"/>
    <mergeCell ref="P48:T48"/>
    <mergeCell ref="C49:E49"/>
    <mergeCell ref="F49:K49"/>
    <mergeCell ref="P49:T49"/>
    <mergeCell ref="A5:A7"/>
    <mergeCell ref="A8:A9"/>
    <mergeCell ref="A10:A11"/>
    <mergeCell ref="A12:A13"/>
    <mergeCell ref="A14:A15"/>
    <mergeCell ref="A16:A17"/>
    <mergeCell ref="A18:A19"/>
    <mergeCell ref="A20:A21"/>
    <mergeCell ref="A22:A23"/>
    <mergeCell ref="A24:A26"/>
    <mergeCell ref="A27:A28"/>
    <mergeCell ref="A29:A30"/>
    <mergeCell ref="A31:A32"/>
    <mergeCell ref="A33:A34"/>
    <mergeCell ref="A35:A36"/>
    <mergeCell ref="B8:B9"/>
    <mergeCell ref="H16:H17"/>
    <mergeCell ref="H31:H32"/>
    <mergeCell ref="H33:H34"/>
    <mergeCell ref="H35:H36"/>
    <mergeCell ref="M35:M36"/>
    <mergeCell ref="S5:S7"/>
    <mergeCell ref="T5:T7"/>
    <mergeCell ref="A48:B49"/>
    <mergeCell ref="L48:N4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2021-12-22T08:51:35Z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06EB7E23D0EF4B2ABAACB623D05F17AF</vt:lpwstr>
  </property>
</Properties>
</file>