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1次" sheetId="1" r:id="rId1"/>
  </sheets>
  <definedNames>
    <definedName name="_xlnm._FilterDatabase" localSheetId="0" hidden="1">第1次!$A$7:$U$40</definedName>
  </definedNames>
  <calcPr calcId="144525"/>
</workbook>
</file>

<file path=xl/sharedStrings.xml><?xml version="1.0" encoding="utf-8"?>
<sst xmlns="http://schemas.openxmlformats.org/spreadsheetml/2006/main" count="131" uniqueCount="81">
  <si>
    <t xml:space="preserve">工程款支付证书 </t>
  </si>
  <si>
    <t>工程名称</t>
  </si>
  <si>
    <t>北李路等31条县乡道路生命防护工程</t>
  </si>
  <si>
    <t>建设单位</t>
  </si>
  <si>
    <t>嵩县农村公路管理所</t>
  </si>
  <si>
    <t>ERP编号</t>
  </si>
  <si>
    <t>档案编号</t>
  </si>
  <si>
    <t>CD2017124</t>
  </si>
  <si>
    <t>合同金额</t>
  </si>
  <si>
    <t>中标时间</t>
  </si>
  <si>
    <t>2017.12.13</t>
  </si>
  <si>
    <t>已提供工程资料</t>
  </si>
  <si>
    <t>中标通知书、施工合同、投资协议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</si>
  <si>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</si>
  <si>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</si>
  <si>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</si>
  <si>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</si>
  <si>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</si>
  <si>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</si>
  <si>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</si>
  <si>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无</t>
  </si>
  <si>
    <t>施工人</t>
  </si>
  <si>
    <t>张彥松，15838876608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</si>
  <si>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</si>
  <si>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</si>
  <si>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</si>
  <si>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</si>
  <si>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</si>
  <si>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</si>
  <si>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</si>
  <si>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</si>
  <si>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</si>
  <si>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</si>
  <si>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</si>
  <si>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</si>
  <si>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</si>
  <si>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</si>
  <si>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</si>
  <si>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</si>
  <si>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</si>
  <si>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</si>
  <si>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</si>
  <si>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</si>
  <si>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</si>
  <si>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</si>
  <si>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</si>
  <si>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</si>
  <si>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</si>
  <si>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</si>
  <si>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</si>
  <si>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</si>
  <si>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</si>
  <si>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</si>
  <si>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</si>
  <si>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补录</t>
  </si>
  <si>
    <t>嵩县财政局</t>
  </si>
  <si>
    <t>杨相卫（补录）</t>
  </si>
  <si>
    <t>缴纳税额（补录）</t>
  </si>
  <si>
    <t>张文博</t>
  </si>
  <si>
    <t>嵩县分公司</t>
  </si>
  <si>
    <t>中行冠县支行</t>
  </si>
  <si>
    <t>山东冠县润鑫路桥有限公司</t>
  </si>
  <si>
    <t>进度款1.5%</t>
  </si>
  <si>
    <t>已由合作人交公司财务</t>
  </si>
  <si>
    <t>建行洛阳华山路支行</t>
  </si>
  <si>
    <t>4100  1539 1100 5020 5935</t>
  </si>
  <si>
    <t>河南中昊人力资源服务有限公司</t>
  </si>
  <si>
    <t>中行嵩县支行</t>
  </si>
  <si>
    <t>2494 6732 1535</t>
  </si>
  <si>
    <t>河南德春园林工程有限公司</t>
  </si>
  <si>
    <t>中行洛阳分行</t>
  </si>
  <si>
    <t>6217 8880 0000 0266 610</t>
  </si>
  <si>
    <t>手续费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</si>
  <si>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</si>
  <si>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</si>
  <si>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</si>
  <si>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</si>
  <si>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</si>
  <si>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</si>
  <si>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</si>
  <si>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1300差旅费代扣</t>
  </si>
</sst>
</file>

<file path=xl/styles.xml><?xml version="1.0" encoding="utf-8"?>
<styleSheet xmlns="http://schemas.openxmlformats.org/spreadsheetml/2006/main">
  <numFmts count="11">
    <numFmt numFmtId="176" formatCode="#,##0.0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yy/m/d;@"/>
    <numFmt numFmtId="179" formatCode="yyyy&quot;年&quot;m&quot;月&quot;d&quot;日&quot;;@"/>
    <numFmt numFmtId="180" formatCode="0_ "/>
    <numFmt numFmtId="181" formatCode="0.0%"/>
    <numFmt numFmtId="182" formatCode="0.00_);[Red]\(0.00\)"/>
  </numFmts>
  <fonts count="37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6" borderId="1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6" fillId="0" borderId="0">
      <protection locked="0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27" borderId="19" applyNumberFormat="0" applyAlignment="0" applyProtection="0">
      <alignment vertical="center"/>
    </xf>
    <xf numFmtId="0" fontId="32" fillId="27" borderId="14" applyNumberFormat="0" applyAlignment="0" applyProtection="0">
      <alignment vertical="center"/>
    </xf>
    <xf numFmtId="0" fontId="28" fillId="23" borderId="1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6" fillId="0" borderId="0">
      <protection locked="0"/>
    </xf>
  </cellStyleXfs>
  <cellXfs count="134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179" fontId="4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78" fontId="6" fillId="2" borderId="6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0" fontId="6" fillId="3" borderId="2" xfId="50" applyFont="1" applyFill="1" applyBorder="1" applyAlignment="1" applyProtection="1">
      <alignment horizontal="center" vertical="center" wrapText="1"/>
    </xf>
    <xf numFmtId="176" fontId="6" fillId="3" borderId="2" xfId="50" applyNumberFormat="1" applyFont="1" applyFill="1" applyBorder="1" applyAlignment="1" applyProtection="1">
      <alignment horizontal="center" vertical="center" wrapText="1"/>
    </xf>
    <xf numFmtId="178" fontId="4" fillId="3" borderId="6" xfId="50" applyNumberFormat="1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80" fontId="7" fillId="3" borderId="2" xfId="50" applyNumberFormat="1" applyFont="1" applyFill="1" applyBorder="1" applyAlignment="1" applyProtection="1">
      <alignment horizontal="center" vertical="center" shrinkToFit="1"/>
    </xf>
    <xf numFmtId="10" fontId="4" fillId="2" borderId="2" xfId="50" applyNumberFormat="1" applyFont="1" applyFill="1" applyBorder="1" applyAlignment="1" applyProtection="1">
      <alignment horizontal="center" vertical="center" wrapText="1"/>
    </xf>
    <xf numFmtId="178" fontId="4" fillId="3" borderId="7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wrapText="1"/>
    </xf>
    <xf numFmtId="178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76" fontId="1" fillId="3" borderId="2" xfId="50" applyNumberFormat="1" applyFont="1" applyFill="1" applyBorder="1" applyAlignment="1" applyProtection="1">
      <alignment vertical="center" shrinkToFit="1"/>
    </xf>
    <xf numFmtId="0" fontId="1" fillId="3" borderId="9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9" xfId="50" applyFont="1" applyFill="1" applyBorder="1" applyAlignment="1" applyProtection="1">
      <alignment horizontal="center" vertical="center"/>
    </xf>
    <xf numFmtId="0" fontId="1" fillId="3" borderId="10" xfId="50" applyFont="1" applyFill="1" applyBorder="1" applyAlignment="1" applyProtection="1">
      <alignment horizontal="center" vertical="center"/>
    </xf>
    <xf numFmtId="176" fontId="1" fillId="3" borderId="3" xfId="50" applyNumberFormat="1" applyFont="1" applyFill="1" applyBorder="1" applyAlignment="1" applyProtection="1">
      <alignment vertical="center" shrinkToFit="1"/>
    </xf>
    <xf numFmtId="181" fontId="1" fillId="3" borderId="2" xfId="50" applyNumberFormat="1" applyFont="1" applyFill="1" applyBorder="1" applyAlignment="1" applyProtection="1">
      <alignment horizontal="center" vertical="center" shrinkToFit="1"/>
    </xf>
    <xf numFmtId="10" fontId="4" fillId="2" borderId="3" xfId="50" applyNumberFormat="1" applyFont="1" applyFill="1" applyBorder="1" applyAlignment="1" applyProtection="1">
      <alignment horizontal="center" vertical="center" wrapText="1"/>
    </xf>
    <xf numFmtId="176" fontId="1" fillId="3" borderId="3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/>
    </xf>
    <xf numFmtId="178" fontId="8" fillId="3" borderId="4" xfId="50" applyNumberFormat="1" applyFont="1" applyFill="1" applyBorder="1" applyAlignment="1" applyProtection="1">
      <alignment horizontal="center" vertical="center" shrinkToFit="1"/>
    </xf>
    <xf numFmtId="0" fontId="9" fillId="3" borderId="2" xfId="50" applyFont="1" applyFill="1" applyBorder="1" applyAlignment="1" applyProtection="1">
      <alignment horizontal="center" vertical="center" wrapText="1"/>
    </xf>
    <xf numFmtId="0" fontId="8" fillId="3" borderId="0" xfId="50" applyFont="1" applyFill="1" applyAlignment="1" applyProtection="1">
      <alignment horizontal="center" vertical="center"/>
    </xf>
    <xf numFmtId="176" fontId="8" fillId="3" borderId="2" xfId="50" applyNumberFormat="1" applyFont="1" applyFill="1" applyBorder="1" applyAlignment="1" applyProtection="1">
      <alignment horizontal="center" vertical="center" shrinkToFit="1"/>
    </xf>
    <xf numFmtId="180" fontId="10" fillId="3" borderId="2" xfId="50" applyNumberFormat="1" applyFont="1" applyFill="1" applyBorder="1" applyAlignment="1" applyProtection="1">
      <alignment horizontal="center" vertical="center" shrinkToFit="1"/>
    </xf>
    <xf numFmtId="176" fontId="8" fillId="3" borderId="2" xfId="50" applyNumberFormat="1" applyFont="1" applyFill="1" applyBorder="1" applyAlignment="1" applyProtection="1">
      <alignment vertical="center" shrinkToFit="1"/>
    </xf>
    <xf numFmtId="181" fontId="8" fillId="3" borderId="2" xfId="50" applyNumberFormat="1" applyFont="1" applyFill="1" applyBorder="1" applyAlignment="1" applyProtection="1">
      <alignment horizontal="center" vertical="center" shrinkToFit="1"/>
    </xf>
    <xf numFmtId="14" fontId="8" fillId="3" borderId="2" xfId="50" applyNumberFormat="1" applyFont="1" applyFill="1" applyBorder="1" applyAlignment="1" applyProtection="1">
      <alignment horizontal="center" vertical="center" wrapText="1"/>
    </xf>
    <xf numFmtId="176" fontId="8" fillId="3" borderId="2" xfId="50" applyNumberFormat="1" applyFont="1" applyFill="1" applyBorder="1" applyAlignment="1" applyProtection="1">
      <alignment horizontal="right" vertical="center" shrinkToFit="1"/>
    </xf>
    <xf numFmtId="0" fontId="2" fillId="3" borderId="9" xfId="50" applyFont="1" applyFill="1" applyBorder="1" applyAlignment="1" applyProtection="1">
      <alignment horizontal="center" vertical="center"/>
    </xf>
    <xf numFmtId="178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6" fontId="2" fillId="0" borderId="2" xfId="50" applyNumberFormat="1" applyFont="1" applyFill="1" applyBorder="1" applyAlignment="1" applyProtection="1">
      <alignment horizontal="right" vertical="center" shrinkToFi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80" fontId="11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vertical="center" shrinkToFit="1"/>
    </xf>
    <xf numFmtId="181" fontId="2" fillId="3" borderId="2" xfId="50" applyNumberFormat="1" applyFont="1" applyFill="1" applyBorder="1" applyAlignment="1" applyProtection="1">
      <alignment horizontal="center"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right" vertical="center" shrinkToFit="1"/>
    </xf>
    <xf numFmtId="0" fontId="2" fillId="3" borderId="2" xfId="50" applyFont="1" applyFill="1" applyBorder="1" applyAlignment="1" applyProtection="1">
      <alignment vertical="center"/>
    </xf>
    <xf numFmtId="178" fontId="2" fillId="3" borderId="4" xfId="50" applyNumberFormat="1" applyFont="1" applyFill="1" applyBorder="1" applyAlignment="1" applyProtection="1">
      <alignment vertical="center" shrinkToFit="1"/>
    </xf>
    <xf numFmtId="0" fontId="1" fillId="3" borderId="2" xfId="50" applyFont="1" applyFill="1" applyBorder="1" applyAlignment="1" applyProtection="1">
      <alignment vertical="center"/>
    </xf>
    <xf numFmtId="178" fontId="1" fillId="3" borderId="4" xfId="50" applyNumberFormat="1" applyFont="1" applyFill="1" applyBorder="1" applyAlignment="1" applyProtection="1">
      <alignment vertical="center" shrinkToFit="1"/>
    </xf>
    <xf numFmtId="0" fontId="8" fillId="4" borderId="2" xfId="50" applyFont="1" applyFill="1" applyBorder="1" applyAlignment="1" applyProtection="1">
      <alignment horizontal="center" vertical="center" wrapText="1"/>
    </xf>
    <xf numFmtId="182" fontId="1" fillId="4" borderId="2" xfId="50" applyNumberFormat="1" applyFont="1" applyFill="1" applyBorder="1" applyAlignment="1" applyProtection="1">
      <alignment horizontal="center" vertical="center" shrinkToFit="1"/>
    </xf>
    <xf numFmtId="176" fontId="12" fillId="3" borderId="2" xfId="50" applyNumberFormat="1" applyFont="1" applyFill="1" applyBorder="1" applyAlignment="1" applyProtection="1">
      <alignment horizontal="right" vertical="center" shrinkToFit="1"/>
    </xf>
    <xf numFmtId="176" fontId="13" fillId="3" borderId="3" xfId="50" applyNumberFormat="1" applyFont="1" applyFill="1" applyBorder="1" applyAlignment="1" applyProtection="1">
      <alignment horizontal="center" vertical="center" shrinkToFit="1"/>
    </xf>
    <xf numFmtId="176" fontId="13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4" fillId="4" borderId="3" xfId="50" applyNumberFormat="1" applyFont="1" applyFill="1" applyBorder="1" applyAlignment="1" applyProtection="1">
      <alignment horizontal="center" vertical="center" wrapText="1"/>
    </xf>
    <xf numFmtId="176" fontId="4" fillId="2" borderId="3" xfId="50" applyNumberFormat="1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shrinkToFi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9" fontId="4" fillId="2" borderId="2" xfId="50" applyNumberFormat="1" applyFont="1" applyFill="1" applyBorder="1" applyAlignment="1" applyProtection="1">
      <alignment horizontal="center" vertical="center" wrapText="1"/>
    </xf>
    <xf numFmtId="176" fontId="4" fillId="3" borderId="2" xfId="50" applyNumberFormat="1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176" fontId="1" fillId="3" borderId="5" xfId="50" applyNumberFormat="1" applyFont="1" applyFill="1" applyBorder="1" applyAlignment="1" applyProtection="1">
      <alignment horizontal="center" vertical="center" shrinkToFit="1"/>
    </xf>
    <xf numFmtId="176" fontId="1" fillId="3" borderId="4" xfId="50" applyNumberFormat="1" applyFont="1" applyFill="1" applyBorder="1" applyAlignment="1" applyProtection="1">
      <alignment horizontal="center" vertical="center" shrinkToFit="1"/>
    </xf>
    <xf numFmtId="0" fontId="8" fillId="3" borderId="2" xfId="50" applyFont="1" applyFill="1" applyBorder="1" applyAlignment="1" applyProtection="1">
      <alignment horizontal="center" vertical="center"/>
    </xf>
    <xf numFmtId="176" fontId="8" fillId="3" borderId="8" xfId="50" applyNumberFormat="1" applyFont="1" applyFill="1" applyBorder="1" applyAlignment="1" applyProtection="1">
      <alignment horizontal="center" vertical="center" shrinkToFit="1"/>
    </xf>
    <xf numFmtId="176" fontId="9" fillId="3" borderId="2" xfId="50" applyNumberFormat="1" applyFont="1" applyFill="1" applyBorder="1" applyAlignment="1" applyProtection="1">
      <alignment horizontal="center" vertical="center" wrapText="1"/>
    </xf>
    <xf numFmtId="176" fontId="8" fillId="3" borderId="2" xfId="50" applyNumberFormat="1" applyFont="1" applyFill="1" applyBorder="1" applyAlignment="1" applyProtection="1">
      <alignment horizontal="center" vertical="center" wrapText="1"/>
    </xf>
    <xf numFmtId="176" fontId="8" fillId="3" borderId="3" xfId="50" applyNumberFormat="1" applyFont="1" applyFill="1" applyBorder="1" applyAlignment="1" applyProtection="1">
      <alignment vertical="center" shrinkToFit="1"/>
    </xf>
    <xf numFmtId="176" fontId="8" fillId="3" borderId="9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176" fontId="2" fillId="3" borderId="5" xfId="50" applyNumberFormat="1" applyFont="1" applyFill="1" applyBorder="1" applyAlignment="1" applyProtection="1">
      <alignment vertical="center" shrinkToFit="1"/>
    </xf>
    <xf numFmtId="176" fontId="2" fillId="3" borderId="9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5" xfId="50" applyNumberFormat="1" applyFont="1" applyFill="1" applyBorder="1" applyAlignment="1" applyProtection="1">
      <alignment horizontal="center" vertical="center" shrinkToFit="1"/>
    </xf>
    <xf numFmtId="176" fontId="12" fillId="4" borderId="2" xfId="50" applyNumberFormat="1" applyFont="1" applyFill="1" applyBorder="1" applyAlignment="1" applyProtection="1">
      <alignment horizontal="center" vertical="center" shrinkToFit="1"/>
    </xf>
    <xf numFmtId="176" fontId="12" fillId="3" borderId="2" xfId="50" applyNumberFormat="1" applyFont="1" applyFill="1" applyBorder="1" applyAlignment="1" applyProtection="1">
      <alignment horizontal="center" vertical="center" shrinkToFit="1"/>
    </xf>
    <xf numFmtId="176" fontId="4" fillId="4" borderId="2" xfId="50" applyNumberFormat="1" applyFont="1" applyFill="1" applyBorder="1" applyAlignment="1" applyProtection="1">
      <alignment horizontal="center" vertical="center" wrapText="1"/>
    </xf>
    <xf numFmtId="176" fontId="4" fillId="3" borderId="8" xfId="50" applyNumberFormat="1" applyFont="1" applyFill="1" applyBorder="1" applyAlignment="1" applyProtection="1">
      <alignment horizontal="center" vertical="center" wrapText="1"/>
    </xf>
    <xf numFmtId="176" fontId="13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6" fontId="13" fillId="3" borderId="2" xfId="50" applyNumberFormat="1" applyFont="1" applyFill="1" applyBorder="1" applyAlignment="1" applyProtection="1">
      <alignment horizontal="center" vertical="center" shrinkToFit="1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3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6" fontId="4" fillId="2" borderId="5" xfId="50" applyNumberFormat="1" applyFont="1" applyFill="1" applyBorder="1" applyAlignment="1" applyProtection="1">
      <alignment horizontal="center" vertical="center" wrapText="1"/>
    </xf>
    <xf numFmtId="176" fontId="14" fillId="2" borderId="2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176" fontId="1" fillId="4" borderId="2" xfId="50" applyNumberFormat="1" applyFont="1" applyFill="1" applyBorder="1" applyAlignment="1" applyProtection="1">
      <alignment horizontal="center" vertical="center" shrinkToFit="1"/>
    </xf>
    <xf numFmtId="176" fontId="1" fillId="0" borderId="2" xfId="50" applyNumberFormat="1" applyFont="1" applyFill="1" applyBorder="1" applyAlignment="1" applyProtection="1">
      <alignment horizontal="center" vertical="center" shrinkToFit="1"/>
    </xf>
    <xf numFmtId="9" fontId="8" fillId="3" borderId="2" xfId="19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shrinkToFit="1"/>
    </xf>
    <xf numFmtId="176" fontId="1" fillId="3" borderId="8" xfId="50" applyNumberFormat="1" applyFont="1" applyFill="1" applyBorder="1" applyAlignment="1" applyProtection="1">
      <alignment horizontal="center" vertical="center"/>
    </xf>
    <xf numFmtId="176" fontId="12" fillId="4" borderId="8" xfId="50" applyNumberFormat="1" applyFont="1" applyFill="1" applyBorder="1" applyAlignment="1" applyProtection="1">
      <alignment horizontal="center" vertical="center" shrinkToFit="1"/>
    </xf>
    <xf numFmtId="176" fontId="12" fillId="3" borderId="8" xfId="50" applyNumberFormat="1" applyFont="1" applyFill="1" applyBorder="1" applyAlignment="1" applyProtection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49</xdr:row>
      <xdr:rowOff>139700</xdr:rowOff>
    </xdr:from>
    <xdr:to>
      <xdr:col>5</xdr:col>
      <xdr:colOff>1408430</xdr:colOff>
      <xdr:row>57</xdr:row>
      <xdr:rowOff>22860</xdr:rowOff>
    </xdr:to>
    <xdr:pic>
      <xdr:nvPicPr>
        <xdr:cNvPr id="2" name="图片 1" descr="IG79`~MP(3PR((PEZIIG$9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4324330"/>
          <a:ext cx="5275580" cy="105473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53</xdr:row>
      <xdr:rowOff>122555</xdr:rowOff>
    </xdr:from>
    <xdr:to>
      <xdr:col>10</xdr:col>
      <xdr:colOff>363220</xdr:colOff>
      <xdr:row>85</xdr:row>
      <xdr:rowOff>120015</xdr:rowOff>
    </xdr:to>
    <xdr:pic>
      <xdr:nvPicPr>
        <xdr:cNvPr id="3" name="图片 2" descr="ERTD7VSDP]J{0[R9)7IPTRC"/>
        <xdr:cNvPicPr>
          <a:picLocks noChangeAspect="1"/>
        </xdr:cNvPicPr>
      </xdr:nvPicPr>
      <xdr:blipFill>
        <a:blip r:embed="rId2"/>
        <a:srcRect l="3544" t="7097" r="3554" b="1255"/>
        <a:stretch>
          <a:fillRect/>
        </a:stretch>
      </xdr:blipFill>
      <xdr:spPr>
        <a:xfrm>
          <a:off x="9525" y="14878685"/>
          <a:ext cx="9323705" cy="4598035"/>
        </a:xfrm>
        <a:prstGeom prst="rect">
          <a:avLst/>
        </a:prstGeom>
      </xdr:spPr>
    </xdr:pic>
    <xdr:clientData/>
  </xdr:twoCellAnchor>
  <xdr:twoCellAnchor editAs="oneCell">
    <xdr:from>
      <xdr:col>12</xdr:col>
      <xdr:colOff>771525</xdr:colOff>
      <xdr:row>10</xdr:row>
      <xdr:rowOff>163830</xdr:rowOff>
    </xdr:from>
    <xdr:to>
      <xdr:col>15</xdr:col>
      <xdr:colOff>137795</xdr:colOff>
      <xdr:row>13</xdr:row>
      <xdr:rowOff>338455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80190" y="3669030"/>
          <a:ext cx="253365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762000</xdr:colOff>
      <xdr:row>6</xdr:row>
      <xdr:rowOff>240030</xdr:rowOff>
    </xdr:from>
    <xdr:to>
      <xdr:col>14</xdr:col>
      <xdr:colOff>757555</xdr:colOff>
      <xdr:row>10</xdr:row>
      <xdr:rowOff>295910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70665" y="2327910"/>
          <a:ext cx="2362835" cy="1473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54"/>
  <sheetViews>
    <sheetView tabSelected="1" topLeftCell="A28" workbookViewId="0">
      <selection activeCell="I32" sqref="I32"/>
    </sheetView>
  </sheetViews>
  <sheetFormatPr defaultColWidth="9" defaultRowHeight="11.25"/>
  <cols>
    <col min="1" max="1" width="3.25" style="2" customWidth="1"/>
    <col min="2" max="2" width="9.675" style="5" customWidth="1"/>
    <col min="3" max="3" width="10.75" style="2" customWidth="1"/>
    <col min="4" max="4" width="11" style="2" customWidth="1"/>
    <col min="5" max="5" width="16.0833333333333" style="6" customWidth="1"/>
    <col min="6" max="6" width="22.75" style="6" customWidth="1"/>
    <col min="7" max="7" width="13.75" style="6" customWidth="1"/>
    <col min="8" max="8" width="7.18333333333333" style="6" customWidth="1"/>
    <col min="9" max="9" width="12.15" style="6" customWidth="1"/>
    <col min="10" max="10" width="11.125" style="6" customWidth="1"/>
    <col min="11" max="11" width="15.9416666666667" style="6" customWidth="1"/>
    <col min="12" max="12" width="9.5" style="6" customWidth="1"/>
    <col min="13" max="13" width="15.25" style="6" customWidth="1"/>
    <col min="14" max="14" width="15.8166666666667" style="6" customWidth="1"/>
    <col min="15" max="15" width="10.5" style="5" customWidth="1"/>
    <col min="16" max="16" width="27.0583333333333" style="6" customWidth="1"/>
    <col min="17" max="17" width="6.125" style="2" customWidth="1"/>
    <col min="18" max="18" width="6.125" style="6" customWidth="1"/>
    <col min="19" max="19" width="16.0666666666667" style="6" customWidth="1"/>
    <col min="20" max="20" width="15.8166666666667" style="2" customWidth="1"/>
    <col min="21" max="16384" width="9" style="2"/>
  </cols>
  <sheetData>
    <row r="1" s="1" customFormat="1" ht="24.9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27.9" customHeight="1" spans="1:20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78"/>
      <c r="J2" s="9" t="s">
        <v>4</v>
      </c>
      <c r="K2" s="9"/>
      <c r="L2" s="9"/>
      <c r="M2" s="9"/>
      <c r="N2" s="79" t="s">
        <v>5</v>
      </c>
      <c r="O2" s="79"/>
      <c r="P2" s="80">
        <v>8913</v>
      </c>
      <c r="Q2" s="85" t="s">
        <v>6</v>
      </c>
      <c r="R2" s="85"/>
      <c r="S2" s="115" t="s">
        <v>7</v>
      </c>
      <c r="T2" s="115"/>
    </row>
    <row r="3" s="1" customFormat="1" ht="27.9" customHeight="1" spans="1:21">
      <c r="A3" s="8" t="s">
        <v>8</v>
      </c>
      <c r="B3" s="8"/>
      <c r="C3" s="11">
        <v>10671617</v>
      </c>
      <c r="D3" s="11"/>
      <c r="E3" s="11"/>
      <c r="F3" s="11" t="s">
        <v>9</v>
      </c>
      <c r="G3" s="12" t="s">
        <v>10</v>
      </c>
      <c r="H3" s="8" t="s">
        <v>11</v>
      </c>
      <c r="I3" s="8"/>
      <c r="J3" s="81" t="s">
        <v>12</v>
      </c>
      <c r="K3" s="81"/>
      <c r="L3" s="81"/>
      <c r="M3" s="81"/>
      <c r="N3" s="8" t="s">
        <v>13</v>
      </c>
      <c r="O3" s="8"/>
      <c r="P3" s="81" t="s">
        <v>14</v>
      </c>
      <c r="Q3" s="116" t="s">
        <v>15</v>
      </c>
      <c r="R3" s="117"/>
      <c r="S3" s="118" t="s">
        <v>16</v>
      </c>
      <c r="T3" s="118"/>
      <c r="U3"/>
    </row>
    <row r="4" s="1" customFormat="1" ht="27.9" customHeight="1" spans="1:20">
      <c r="A4" s="8" t="s">
        <v>17</v>
      </c>
      <c r="B4" s="8"/>
      <c r="C4" s="13"/>
      <c r="D4" s="13"/>
      <c r="E4" s="13"/>
      <c r="F4" s="11" t="s">
        <v>18</v>
      </c>
      <c r="G4" s="14"/>
      <c r="H4" s="8" t="s">
        <v>19</v>
      </c>
      <c r="I4" s="8"/>
      <c r="J4" s="81" t="s">
        <v>20</v>
      </c>
      <c r="K4" s="81"/>
      <c r="L4" s="81"/>
      <c r="M4" s="81"/>
      <c r="N4" s="8" t="s">
        <v>21</v>
      </c>
      <c r="O4" s="8"/>
      <c r="P4" s="82" t="s">
        <v>22</v>
      </c>
      <c r="Q4" s="11" t="s">
        <v>23</v>
      </c>
      <c r="R4" s="82" t="s">
        <v>24</v>
      </c>
      <c r="S4" s="119" t="s">
        <v>25</v>
      </c>
      <c r="T4" s="120" t="s">
        <v>26</v>
      </c>
    </row>
    <row r="5" s="1" customFormat="1" ht="27.9" customHeight="1" spans="1:20">
      <c r="A5" s="8" t="s">
        <v>27</v>
      </c>
      <c r="B5" s="15" t="s">
        <v>28</v>
      </c>
      <c r="C5" s="16"/>
      <c r="D5" s="16"/>
      <c r="E5" s="16"/>
      <c r="F5" s="17"/>
      <c r="G5" s="18" t="s">
        <v>29</v>
      </c>
      <c r="H5" s="15" t="s">
        <v>28</v>
      </c>
      <c r="I5" s="16"/>
      <c r="J5" s="17"/>
      <c r="K5" s="18" t="s">
        <v>30</v>
      </c>
      <c r="L5" s="15" t="s">
        <v>31</v>
      </c>
      <c r="M5" s="17"/>
      <c r="N5" s="15" t="s">
        <v>32</v>
      </c>
      <c r="O5" s="17"/>
      <c r="P5" s="83" t="s">
        <v>33</v>
      </c>
      <c r="Q5" s="121"/>
      <c r="R5" s="121"/>
      <c r="S5" s="119" t="s">
        <v>34</v>
      </c>
      <c r="T5" s="122" t="s">
        <v>35</v>
      </c>
    </row>
    <row r="6" s="1" customFormat="1" ht="27.9" customHeight="1" spans="1:20">
      <c r="A6" s="8"/>
      <c r="B6" s="19" t="s">
        <v>36</v>
      </c>
      <c r="C6" s="20"/>
      <c r="D6" s="20"/>
      <c r="E6" s="20"/>
      <c r="F6" s="21"/>
      <c r="G6" s="8"/>
      <c r="H6" s="19" t="s">
        <v>37</v>
      </c>
      <c r="I6" s="20"/>
      <c r="J6" s="21"/>
      <c r="K6" s="8" t="s">
        <v>38</v>
      </c>
      <c r="L6" s="19" t="s">
        <v>39</v>
      </c>
      <c r="M6" s="21"/>
      <c r="N6" s="19" t="s">
        <v>40</v>
      </c>
      <c r="O6" s="21"/>
      <c r="P6" s="84" t="s">
        <v>41</v>
      </c>
      <c r="Q6" s="123"/>
      <c r="R6" s="123"/>
      <c r="S6" s="119"/>
      <c r="T6" s="122"/>
    </row>
    <row r="7" s="1" customFormat="1" ht="27.9" customHeight="1" spans="1:20">
      <c r="A7" s="8"/>
      <c r="B7" s="22" t="s">
        <v>42</v>
      </c>
      <c r="C7" s="8" t="s">
        <v>43</v>
      </c>
      <c r="D7" s="8" t="s">
        <v>44</v>
      </c>
      <c r="E7" s="11" t="s">
        <v>45</v>
      </c>
      <c r="F7" s="11" t="s">
        <v>46</v>
      </c>
      <c r="G7" s="22" t="s">
        <v>47</v>
      </c>
      <c r="H7" s="8" t="s">
        <v>48</v>
      </c>
      <c r="I7" s="11" t="s">
        <v>49</v>
      </c>
      <c r="J7" s="11" t="s">
        <v>50</v>
      </c>
      <c r="K7" s="85" t="s">
        <v>49</v>
      </c>
      <c r="L7" s="11" t="s">
        <v>49</v>
      </c>
      <c r="M7" s="8" t="s">
        <v>50</v>
      </c>
      <c r="N7" s="8" t="s">
        <v>49</v>
      </c>
      <c r="O7" s="8" t="s">
        <v>50</v>
      </c>
      <c r="P7" s="11" t="s">
        <v>51</v>
      </c>
      <c r="Q7" s="11" t="s">
        <v>52</v>
      </c>
      <c r="R7" s="11" t="s">
        <v>53</v>
      </c>
      <c r="S7" s="119"/>
      <c r="T7" s="122"/>
    </row>
    <row r="8" s="1" customFormat="1" ht="27.9" customHeight="1" spans="1:20">
      <c r="A8" s="8"/>
      <c r="B8" s="23" t="s">
        <v>54</v>
      </c>
      <c r="C8" s="24">
        <v>1463320</v>
      </c>
      <c r="D8" s="25"/>
      <c r="E8" s="26" t="s">
        <v>55</v>
      </c>
      <c r="F8" s="11"/>
      <c r="G8" s="22"/>
      <c r="H8" s="8"/>
      <c r="I8" s="11"/>
      <c r="J8" s="11"/>
      <c r="K8" s="85"/>
      <c r="L8" s="11"/>
      <c r="M8" s="8"/>
      <c r="N8" s="8"/>
      <c r="O8" s="8"/>
      <c r="P8" s="86" t="s">
        <v>56</v>
      </c>
      <c r="Q8" s="86"/>
      <c r="R8" s="86"/>
      <c r="S8" s="124">
        <v>1375596.8</v>
      </c>
      <c r="T8" s="122"/>
    </row>
    <row r="9" s="1" customFormat="1" ht="27.9" customHeight="1" spans="1:20">
      <c r="A9" s="8"/>
      <c r="B9" s="23"/>
      <c r="C9" s="8"/>
      <c r="D9" s="25"/>
      <c r="E9" s="26"/>
      <c r="F9" s="11"/>
      <c r="G9" s="22"/>
      <c r="H9" s="8"/>
      <c r="I9" s="11"/>
      <c r="J9" s="11"/>
      <c r="K9" s="85"/>
      <c r="L9" s="11"/>
      <c r="M9" s="8"/>
      <c r="N9" s="8"/>
      <c r="O9" s="8"/>
      <c r="P9" s="86" t="s">
        <v>57</v>
      </c>
      <c r="Q9" s="86"/>
      <c r="R9" s="86"/>
      <c r="S9" s="124">
        <v>643489.41</v>
      </c>
      <c r="T9" s="122"/>
    </row>
    <row r="10" s="1" customFormat="1" ht="27.9" customHeight="1" spans="1:20">
      <c r="A10" s="8"/>
      <c r="B10" s="23" t="s">
        <v>54</v>
      </c>
      <c r="C10" s="8"/>
      <c r="D10" s="25">
        <v>585400</v>
      </c>
      <c r="E10" s="26" t="s">
        <v>58</v>
      </c>
      <c r="F10" s="11"/>
      <c r="G10" s="22"/>
      <c r="H10" s="8"/>
      <c r="I10" s="11"/>
      <c r="J10" s="11"/>
      <c r="K10" s="85"/>
      <c r="L10" s="11"/>
      <c r="M10" s="8"/>
      <c r="N10" s="8"/>
      <c r="O10" s="8"/>
      <c r="P10" s="11"/>
      <c r="Q10" s="11"/>
      <c r="R10" s="11"/>
      <c r="S10" s="119"/>
      <c r="T10" s="122"/>
    </row>
    <row r="11" s="1" customFormat="1" ht="27.9" customHeight="1" spans="1:20">
      <c r="A11" s="8"/>
      <c r="B11" s="27">
        <v>43696</v>
      </c>
      <c r="C11" s="28">
        <v>10660000</v>
      </c>
      <c r="D11" s="28"/>
      <c r="E11" s="29" t="s">
        <v>59</v>
      </c>
      <c r="F11" s="30">
        <v>6.64180112000007e+16</v>
      </c>
      <c r="G11" s="22"/>
      <c r="H11" s="31"/>
      <c r="I11" s="11"/>
      <c r="J11" s="11"/>
      <c r="K11" s="85"/>
      <c r="L11" s="11"/>
      <c r="M11" s="8"/>
      <c r="N11" s="8"/>
      <c r="O11" s="87"/>
      <c r="P11" s="11"/>
      <c r="Q11" s="11"/>
      <c r="R11" s="11"/>
      <c r="S11" s="119"/>
      <c r="T11" s="122"/>
    </row>
    <row r="12" s="1" customFormat="1" ht="27.9" customHeight="1" spans="1:20">
      <c r="A12" s="8"/>
      <c r="B12" s="32"/>
      <c r="C12" s="28">
        <v>-10660000</v>
      </c>
      <c r="D12" s="28"/>
      <c r="E12" s="29"/>
      <c r="F12" s="30"/>
      <c r="G12" s="22"/>
      <c r="H12" s="31"/>
      <c r="I12" s="11"/>
      <c r="J12" s="11"/>
      <c r="K12" s="85"/>
      <c r="L12" s="11"/>
      <c r="M12" s="8"/>
      <c r="N12" s="8"/>
      <c r="O12" s="87"/>
      <c r="P12" s="11"/>
      <c r="Q12" s="11"/>
      <c r="R12" s="11"/>
      <c r="S12" s="119"/>
      <c r="T12" s="122"/>
    </row>
    <row r="13" s="2" customFormat="1" ht="23" customHeight="1" spans="1:20">
      <c r="A13" s="33">
        <v>1</v>
      </c>
      <c r="B13" s="34">
        <v>43734</v>
      </c>
      <c r="C13" s="35"/>
      <c r="D13" s="36">
        <v>1160000</v>
      </c>
      <c r="E13" s="29" t="s">
        <v>59</v>
      </c>
      <c r="F13" s="30">
        <v>6.64180112000007e+16</v>
      </c>
      <c r="G13" s="37"/>
      <c r="H13" s="31"/>
      <c r="I13" s="11"/>
      <c r="J13" s="37"/>
      <c r="K13" s="37"/>
      <c r="L13" s="37"/>
      <c r="M13" s="37"/>
      <c r="N13" s="37"/>
      <c r="O13" s="37"/>
      <c r="P13" s="88"/>
      <c r="Q13" s="125"/>
      <c r="R13" s="36"/>
      <c r="S13" s="62"/>
      <c r="T13" s="36"/>
    </row>
    <row r="14" s="2" customFormat="1" ht="28" customHeight="1" spans="1:20">
      <c r="A14" s="38"/>
      <c r="B14" s="34">
        <v>43734</v>
      </c>
      <c r="C14" s="35"/>
      <c r="D14" s="36"/>
      <c r="E14" s="39" t="s">
        <v>60</v>
      </c>
      <c r="F14" s="30">
        <v>226021856503</v>
      </c>
      <c r="G14" s="37"/>
      <c r="H14" s="37"/>
      <c r="I14" s="37"/>
      <c r="J14" s="37"/>
      <c r="K14" s="37"/>
      <c r="L14" s="37"/>
      <c r="M14" s="37"/>
      <c r="N14" s="88"/>
      <c r="O14" s="88"/>
      <c r="P14" s="89" t="s">
        <v>61</v>
      </c>
      <c r="Q14" s="125"/>
      <c r="R14" s="36"/>
      <c r="S14" s="126">
        <v>1160000</v>
      </c>
      <c r="T14" s="36"/>
    </row>
    <row r="15" s="2" customFormat="1" ht="20.1" customHeight="1" spans="1:20">
      <c r="A15" s="40">
        <v>2</v>
      </c>
      <c r="B15" s="34">
        <v>43747</v>
      </c>
      <c r="C15" s="41"/>
      <c r="D15" s="36">
        <v>1300000</v>
      </c>
      <c r="E15" s="29" t="s">
        <v>59</v>
      </c>
      <c r="F15" s="30">
        <v>6.64180112000007e+16</v>
      </c>
      <c r="G15" s="37"/>
      <c r="H15" s="31"/>
      <c r="I15" s="11"/>
      <c r="J15" s="37"/>
      <c r="K15" s="37"/>
      <c r="L15" s="37"/>
      <c r="M15" s="37"/>
      <c r="N15" s="37"/>
      <c r="O15" s="37"/>
      <c r="P15" s="88"/>
      <c r="Q15" s="125"/>
      <c r="R15" s="36"/>
      <c r="S15" s="127"/>
      <c r="T15" s="36"/>
    </row>
    <row r="16" ht="20.1" customHeight="1" spans="1:20">
      <c r="A16" s="42"/>
      <c r="B16" s="34">
        <v>43747</v>
      </c>
      <c r="C16" s="41"/>
      <c r="D16" s="36"/>
      <c r="E16" s="39" t="s">
        <v>60</v>
      </c>
      <c r="F16" s="30">
        <v>226021856503</v>
      </c>
      <c r="G16" s="37"/>
      <c r="H16" s="37"/>
      <c r="I16" s="37"/>
      <c r="J16" s="37"/>
      <c r="K16" s="37"/>
      <c r="L16" s="37"/>
      <c r="M16" s="29"/>
      <c r="N16" s="88"/>
      <c r="O16" s="88"/>
      <c r="P16" s="89" t="s">
        <v>61</v>
      </c>
      <c r="Q16" s="125"/>
      <c r="R16" s="36"/>
      <c r="S16" s="126">
        <v>1300000</v>
      </c>
      <c r="T16" s="36"/>
    </row>
    <row r="17" ht="20.1" customHeight="1" spans="1:20">
      <c r="A17" s="40">
        <v>3</v>
      </c>
      <c r="B17" s="34">
        <v>43752</v>
      </c>
      <c r="C17" s="41"/>
      <c r="D17" s="36">
        <v>1790000</v>
      </c>
      <c r="E17" s="29" t="s">
        <v>59</v>
      </c>
      <c r="F17" s="30">
        <v>6.64180112000007e+16</v>
      </c>
      <c r="G17" s="37"/>
      <c r="H17" s="31"/>
      <c r="I17" s="11"/>
      <c r="J17" s="37"/>
      <c r="K17" s="37"/>
      <c r="L17" s="37"/>
      <c r="M17" s="37"/>
      <c r="N17" s="37"/>
      <c r="O17" s="37"/>
      <c r="P17" s="88"/>
      <c r="Q17" s="125"/>
      <c r="R17" s="36"/>
      <c r="S17" s="127"/>
      <c r="T17" s="36"/>
    </row>
    <row r="18" ht="20.1" customHeight="1" spans="1:20">
      <c r="A18" s="42"/>
      <c r="B18" s="34">
        <v>43752</v>
      </c>
      <c r="C18" s="41"/>
      <c r="D18" s="36"/>
      <c r="E18" s="39" t="s">
        <v>60</v>
      </c>
      <c r="F18" s="30">
        <v>226021856503</v>
      </c>
      <c r="G18" s="37"/>
      <c r="H18" s="37"/>
      <c r="I18" s="37"/>
      <c r="J18" s="37"/>
      <c r="K18" s="37"/>
      <c r="L18" s="37"/>
      <c r="M18" s="37"/>
      <c r="N18" s="88"/>
      <c r="O18" s="88"/>
      <c r="P18" s="89" t="s">
        <v>61</v>
      </c>
      <c r="Q18" s="125"/>
      <c r="R18" s="36"/>
      <c r="S18" s="126">
        <v>1790000</v>
      </c>
      <c r="T18" s="36"/>
    </row>
    <row r="19" ht="20.1" customHeight="1" spans="1:20">
      <c r="A19" s="43">
        <v>4</v>
      </c>
      <c r="B19" s="34">
        <v>43754</v>
      </c>
      <c r="C19" s="28">
        <v>1066000</v>
      </c>
      <c r="D19" s="36"/>
      <c r="E19" s="29" t="s">
        <v>59</v>
      </c>
      <c r="F19" s="30">
        <v>6.64180112000007e+16</v>
      </c>
      <c r="G19" s="44"/>
      <c r="H19" s="45">
        <v>0.015</v>
      </c>
      <c r="I19" s="29">
        <f>C19*H19</f>
        <v>15990</v>
      </c>
      <c r="J19" s="29" t="s">
        <v>62</v>
      </c>
      <c r="K19" s="29"/>
      <c r="L19" s="37"/>
      <c r="M19" s="37"/>
      <c r="N19" s="88"/>
      <c r="O19" s="88"/>
      <c r="P19" s="89"/>
      <c r="Q19" s="125"/>
      <c r="R19" s="36"/>
      <c r="S19" s="127"/>
      <c r="T19" s="36"/>
    </row>
    <row r="20" ht="20.1" customHeight="1" spans="1:20">
      <c r="A20" s="42"/>
      <c r="B20" s="34">
        <v>43760</v>
      </c>
      <c r="C20" s="41"/>
      <c r="D20" s="41"/>
      <c r="E20" s="39" t="s">
        <v>60</v>
      </c>
      <c r="F20" s="30">
        <v>226021856503</v>
      </c>
      <c r="G20" s="44"/>
      <c r="H20" s="45"/>
      <c r="I20" s="29">
        <v>-15990</v>
      </c>
      <c r="J20" s="44" t="s">
        <v>63</v>
      </c>
      <c r="K20" s="37"/>
      <c r="L20" s="37"/>
      <c r="M20" s="37"/>
      <c r="N20" s="88"/>
      <c r="O20" s="88"/>
      <c r="P20" s="89" t="s">
        <v>61</v>
      </c>
      <c r="Q20" s="125"/>
      <c r="R20" s="36"/>
      <c r="S20" s="126">
        <v>1066000</v>
      </c>
      <c r="T20" s="36"/>
    </row>
    <row r="21" ht="20.1" customHeight="1" spans="1:20">
      <c r="A21" s="43">
        <v>5</v>
      </c>
      <c r="B21" s="34">
        <v>43762</v>
      </c>
      <c r="C21" s="41"/>
      <c r="D21" s="36">
        <v>1030000</v>
      </c>
      <c r="E21" s="29" t="s">
        <v>59</v>
      </c>
      <c r="F21" s="30">
        <v>6.64180112000007e+16</v>
      </c>
      <c r="G21" s="37"/>
      <c r="H21" s="46"/>
      <c r="I21" s="11"/>
      <c r="J21" s="37"/>
      <c r="K21" s="37"/>
      <c r="L21" s="37"/>
      <c r="M21" s="37"/>
      <c r="N21" s="64"/>
      <c r="O21" s="64"/>
      <c r="P21" s="88"/>
      <c r="Q21" s="125"/>
      <c r="R21" s="36"/>
      <c r="S21" s="127"/>
      <c r="T21" s="36"/>
    </row>
    <row r="22" ht="20.1" customHeight="1" spans="1:20">
      <c r="A22" s="42"/>
      <c r="B22" s="34">
        <v>43762</v>
      </c>
      <c r="C22" s="41"/>
      <c r="D22" s="36"/>
      <c r="E22" s="39" t="s">
        <v>60</v>
      </c>
      <c r="F22" s="30">
        <v>226021856503</v>
      </c>
      <c r="G22" s="37"/>
      <c r="H22" s="37"/>
      <c r="I22" s="37"/>
      <c r="J22" s="37"/>
      <c r="K22" s="37"/>
      <c r="L22" s="37"/>
      <c r="M22" s="37"/>
      <c r="N22" s="26"/>
      <c r="O22" s="26"/>
      <c r="P22" s="89" t="s">
        <v>61</v>
      </c>
      <c r="Q22" s="125"/>
      <c r="R22" s="36"/>
      <c r="S22" s="126">
        <v>1030000</v>
      </c>
      <c r="T22" s="36"/>
    </row>
    <row r="23" ht="20.1" customHeight="1" spans="1:20">
      <c r="A23" s="43">
        <v>6</v>
      </c>
      <c r="B23" s="34">
        <v>43780</v>
      </c>
      <c r="C23" s="41"/>
      <c r="D23" s="36">
        <v>1200000</v>
      </c>
      <c r="E23" s="29" t="s">
        <v>59</v>
      </c>
      <c r="F23" s="30">
        <v>6.64180112000007e+16</v>
      </c>
      <c r="G23" s="37"/>
      <c r="H23" s="47"/>
      <c r="I23" s="90"/>
      <c r="J23" s="91"/>
      <c r="K23" s="64"/>
      <c r="L23" s="64"/>
      <c r="M23" s="64"/>
      <c r="N23" s="26"/>
      <c r="O23" s="26"/>
      <c r="P23" s="89"/>
      <c r="Q23" s="125"/>
      <c r="R23" s="36"/>
      <c r="S23" s="127"/>
      <c r="T23" s="36"/>
    </row>
    <row r="24" ht="20.1" customHeight="1" spans="1:20">
      <c r="A24" s="42"/>
      <c r="B24" s="34">
        <v>43780</v>
      </c>
      <c r="C24" s="41"/>
      <c r="D24" s="41"/>
      <c r="E24" s="39" t="s">
        <v>64</v>
      </c>
      <c r="F24" s="30" t="s">
        <v>65</v>
      </c>
      <c r="G24" s="37"/>
      <c r="H24" s="47"/>
      <c r="I24" s="90"/>
      <c r="J24" s="91"/>
      <c r="K24" s="64"/>
      <c r="L24" s="64"/>
      <c r="M24" s="64"/>
      <c r="N24" s="26"/>
      <c r="O24" s="26"/>
      <c r="P24" s="89" t="s">
        <v>66</v>
      </c>
      <c r="Q24" s="125"/>
      <c r="R24" s="36"/>
      <c r="S24" s="126">
        <v>1200000</v>
      </c>
      <c r="T24" s="36"/>
    </row>
    <row r="25" s="2" customFormat="1" ht="20.1" customHeight="1" spans="1:20">
      <c r="A25" s="43">
        <v>7</v>
      </c>
      <c r="B25" s="34">
        <v>43782</v>
      </c>
      <c r="C25" s="41"/>
      <c r="D25" s="36">
        <v>1080000</v>
      </c>
      <c r="E25" s="29" t="s">
        <v>59</v>
      </c>
      <c r="F25" s="30">
        <v>6.64180112000007e+16</v>
      </c>
      <c r="G25" s="37"/>
      <c r="H25" s="47"/>
      <c r="I25" s="90"/>
      <c r="J25" s="91"/>
      <c r="K25" s="37"/>
      <c r="L25" s="37"/>
      <c r="M25" s="37"/>
      <c r="N25" s="88"/>
      <c r="O25" s="88"/>
      <c r="P25" s="89"/>
      <c r="Q25" s="125"/>
      <c r="R25" s="36"/>
      <c r="S25" s="127"/>
      <c r="T25" s="36"/>
    </row>
    <row r="26" s="2" customFormat="1" ht="20.1" customHeight="1" spans="1:20">
      <c r="A26" s="42"/>
      <c r="B26" s="34">
        <v>43782</v>
      </c>
      <c r="C26" s="41"/>
      <c r="D26" s="41"/>
      <c r="E26" s="39" t="s">
        <v>64</v>
      </c>
      <c r="F26" s="30" t="s">
        <v>65</v>
      </c>
      <c r="G26" s="37"/>
      <c r="H26" s="47"/>
      <c r="I26" s="90"/>
      <c r="J26" s="91"/>
      <c r="K26" s="37"/>
      <c r="L26" s="37"/>
      <c r="M26" s="37"/>
      <c r="N26" s="88"/>
      <c r="O26" s="88"/>
      <c r="P26" s="89" t="s">
        <v>66</v>
      </c>
      <c r="Q26" s="125"/>
      <c r="R26" s="36"/>
      <c r="S26" s="126">
        <v>1080000</v>
      </c>
      <c r="T26" s="36"/>
    </row>
    <row r="27" s="2" customFormat="1" ht="20.1" customHeight="1" spans="1:20">
      <c r="A27" s="43">
        <v>8</v>
      </c>
      <c r="B27" s="34">
        <v>43784</v>
      </c>
      <c r="C27" s="41"/>
      <c r="D27" s="36">
        <v>1080000</v>
      </c>
      <c r="E27" s="29" t="s">
        <v>59</v>
      </c>
      <c r="F27" s="30">
        <v>6.64180112000007e+16</v>
      </c>
      <c r="G27" s="37"/>
      <c r="H27" s="47"/>
      <c r="I27" s="90"/>
      <c r="J27" s="91"/>
      <c r="K27" s="37"/>
      <c r="L27" s="37"/>
      <c r="M27" s="37"/>
      <c r="N27" s="88"/>
      <c r="O27" s="88"/>
      <c r="P27" s="89"/>
      <c r="Q27" s="125"/>
      <c r="R27" s="36"/>
      <c r="S27" s="127"/>
      <c r="T27" s="36"/>
    </row>
    <row r="28" s="2" customFormat="1" ht="20.1" customHeight="1" spans="1:20">
      <c r="A28" s="43"/>
      <c r="B28" s="34">
        <v>43784</v>
      </c>
      <c r="C28" s="41"/>
      <c r="D28" s="36"/>
      <c r="E28" s="29" t="s">
        <v>67</v>
      </c>
      <c r="F28" s="30" t="s">
        <v>68</v>
      </c>
      <c r="G28" s="37"/>
      <c r="H28" s="47"/>
      <c r="I28" s="90"/>
      <c r="J28" s="91"/>
      <c r="K28" s="37"/>
      <c r="L28" s="37"/>
      <c r="M28" s="37"/>
      <c r="N28" s="88"/>
      <c r="O28" s="88"/>
      <c r="P28" s="89" t="s">
        <v>69</v>
      </c>
      <c r="Q28" s="125"/>
      <c r="R28" s="36"/>
      <c r="S28" s="126">
        <v>130200</v>
      </c>
      <c r="T28" s="36"/>
    </row>
    <row r="29" s="2" customFormat="1" ht="20.1" customHeight="1" spans="1:20">
      <c r="A29" s="42"/>
      <c r="B29" s="34">
        <v>43784</v>
      </c>
      <c r="C29" s="41"/>
      <c r="D29" s="41"/>
      <c r="E29" s="39" t="s">
        <v>64</v>
      </c>
      <c r="F29" s="30" t="s">
        <v>65</v>
      </c>
      <c r="G29" s="37"/>
      <c r="H29" s="47"/>
      <c r="I29" s="90"/>
      <c r="J29" s="91"/>
      <c r="K29" s="37"/>
      <c r="L29" s="37"/>
      <c r="M29" s="37"/>
      <c r="N29" s="88"/>
      <c r="O29" s="88"/>
      <c r="P29" s="89" t="s">
        <v>66</v>
      </c>
      <c r="Q29" s="125"/>
      <c r="R29" s="36"/>
      <c r="S29" s="126">
        <v>949800</v>
      </c>
      <c r="T29" s="36"/>
    </row>
    <row r="30" s="2" customFormat="1" ht="20.1" customHeight="1" spans="1:20">
      <c r="A30" s="48">
        <v>9</v>
      </c>
      <c r="B30" s="34">
        <v>43790</v>
      </c>
      <c r="C30" s="41"/>
      <c r="D30" s="36">
        <v>500000</v>
      </c>
      <c r="E30" s="29" t="s">
        <v>59</v>
      </c>
      <c r="F30" s="30">
        <v>6.64180112000007e+16</v>
      </c>
      <c r="G30" s="37"/>
      <c r="H30" s="47"/>
      <c r="I30" s="90"/>
      <c r="J30" s="91"/>
      <c r="K30" s="37"/>
      <c r="L30" s="37"/>
      <c r="M30" s="37"/>
      <c r="N30" s="88"/>
      <c r="O30" s="88"/>
      <c r="P30" s="89"/>
      <c r="Q30" s="125"/>
      <c r="R30" s="36"/>
      <c r="S30" s="127"/>
      <c r="T30" s="36"/>
    </row>
    <row r="31" s="2" customFormat="1" ht="20.1" customHeight="1" spans="1:20">
      <c r="A31" s="48"/>
      <c r="B31" s="34">
        <v>43790</v>
      </c>
      <c r="C31" s="41"/>
      <c r="D31" s="36"/>
      <c r="E31" s="29" t="s">
        <v>67</v>
      </c>
      <c r="F31" s="30" t="s">
        <v>68</v>
      </c>
      <c r="G31" s="37"/>
      <c r="H31" s="47"/>
      <c r="I31" s="90"/>
      <c r="J31" s="91"/>
      <c r="K31" s="37"/>
      <c r="L31" s="37"/>
      <c r="M31" s="37"/>
      <c r="N31" s="88"/>
      <c r="O31" s="88"/>
      <c r="P31" s="89" t="s">
        <v>69</v>
      </c>
      <c r="Q31" s="125"/>
      <c r="R31" s="36"/>
      <c r="S31" s="126">
        <v>500000</v>
      </c>
      <c r="T31" s="36"/>
    </row>
    <row r="32" s="2" customFormat="1" ht="20.1" customHeight="1" spans="1:20">
      <c r="A32" s="48">
        <v>10</v>
      </c>
      <c r="B32" s="34">
        <v>43794</v>
      </c>
      <c r="C32" s="41"/>
      <c r="D32" s="36">
        <v>460300</v>
      </c>
      <c r="E32" s="29" t="s">
        <v>59</v>
      </c>
      <c r="F32" s="30">
        <v>6.64180112000007e+16</v>
      </c>
      <c r="G32" s="37"/>
      <c r="H32" s="47"/>
      <c r="I32" s="90"/>
      <c r="J32" s="91"/>
      <c r="K32" s="37"/>
      <c r="L32" s="37"/>
      <c r="M32" s="37"/>
      <c r="N32" s="88"/>
      <c r="O32" s="88"/>
      <c r="P32" s="89"/>
      <c r="Q32" s="125"/>
      <c r="R32" s="36"/>
      <c r="S32" s="127"/>
      <c r="T32" s="36"/>
    </row>
    <row r="33" s="2" customFormat="1" ht="20.1" customHeight="1" spans="1:20">
      <c r="A33" s="48"/>
      <c r="B33" s="34">
        <v>43794</v>
      </c>
      <c r="C33" s="41"/>
      <c r="D33" s="36"/>
      <c r="E33" s="29" t="s">
        <v>67</v>
      </c>
      <c r="F33" s="30" t="s">
        <v>68</v>
      </c>
      <c r="G33" s="37"/>
      <c r="H33" s="47"/>
      <c r="I33" s="90"/>
      <c r="J33" s="91"/>
      <c r="K33" s="37"/>
      <c r="L33" s="37"/>
      <c r="M33" s="37"/>
      <c r="N33" s="88"/>
      <c r="O33" s="88"/>
      <c r="P33" s="89" t="s">
        <v>69</v>
      </c>
      <c r="Q33" s="125"/>
      <c r="R33" s="36"/>
      <c r="S33" s="126">
        <v>460300</v>
      </c>
      <c r="T33" s="36"/>
    </row>
    <row r="34" s="3" customFormat="1" ht="20.1" customHeight="1" spans="1:20">
      <c r="A34" s="40">
        <v>11</v>
      </c>
      <c r="B34" s="34">
        <v>43846</v>
      </c>
      <c r="C34" s="28">
        <v>857340.04</v>
      </c>
      <c r="D34" s="36"/>
      <c r="E34" s="29" t="s">
        <v>59</v>
      </c>
      <c r="F34" s="30">
        <v>6.64180112000007e+16</v>
      </c>
      <c r="G34" s="37"/>
      <c r="H34" s="45">
        <v>0.015</v>
      </c>
      <c r="I34" s="29">
        <v>12860</v>
      </c>
      <c r="J34" s="29" t="s">
        <v>62</v>
      </c>
      <c r="K34" s="37"/>
      <c r="L34" s="37"/>
      <c r="M34" s="37"/>
      <c r="N34" s="88"/>
      <c r="O34" s="88"/>
      <c r="P34" s="89"/>
      <c r="Q34" s="125"/>
      <c r="R34" s="36"/>
      <c r="S34" s="29"/>
      <c r="T34" s="36"/>
    </row>
    <row r="35" s="3" customFormat="1" ht="20.1" customHeight="1" spans="1:20">
      <c r="A35" s="42"/>
      <c r="B35" s="34">
        <v>43846</v>
      </c>
      <c r="C35" s="41"/>
      <c r="D35" s="36">
        <v>-857340</v>
      </c>
      <c r="E35" s="29" t="s">
        <v>70</v>
      </c>
      <c r="F35" s="30" t="s">
        <v>71</v>
      </c>
      <c r="G35" s="37"/>
      <c r="H35" s="45"/>
      <c r="I35" s="29">
        <v>-12860</v>
      </c>
      <c r="J35" s="44" t="s">
        <v>63</v>
      </c>
      <c r="K35" s="37"/>
      <c r="L35" s="37"/>
      <c r="M35" s="37"/>
      <c r="N35" s="88"/>
      <c r="O35" s="88"/>
      <c r="P35" s="89"/>
      <c r="Q35" s="125"/>
      <c r="R35" s="36"/>
      <c r="S35" s="29"/>
      <c r="T35" s="36"/>
    </row>
    <row r="36" s="3" customFormat="1" ht="20.1" customHeight="1" spans="1:20">
      <c r="A36" s="40">
        <v>12</v>
      </c>
      <c r="B36" s="34">
        <v>43851</v>
      </c>
      <c r="C36" s="28">
        <v>1058200</v>
      </c>
      <c r="D36" s="36"/>
      <c r="E36" s="29" t="s">
        <v>59</v>
      </c>
      <c r="F36" s="30">
        <v>6.64180112000007e+16</v>
      </c>
      <c r="G36" s="37"/>
      <c r="H36" s="45">
        <v>0.015</v>
      </c>
      <c r="I36" s="29">
        <v>15873</v>
      </c>
      <c r="J36" s="29" t="s">
        <v>62</v>
      </c>
      <c r="K36" s="37"/>
      <c r="L36" s="37"/>
      <c r="M36" s="37"/>
      <c r="N36" s="88"/>
      <c r="O36" s="88"/>
      <c r="P36" s="89"/>
      <c r="Q36" s="125"/>
      <c r="R36" s="36"/>
      <c r="S36" s="29"/>
      <c r="T36" s="36"/>
    </row>
    <row r="37" s="3" customFormat="1" ht="20.1" customHeight="1" spans="1:20">
      <c r="A37" s="42"/>
      <c r="B37" s="34">
        <v>43901</v>
      </c>
      <c r="C37" s="41"/>
      <c r="D37" s="36">
        <v>-1058200</v>
      </c>
      <c r="E37" s="29" t="s">
        <v>70</v>
      </c>
      <c r="F37" s="30" t="s">
        <v>71</v>
      </c>
      <c r="G37" s="37"/>
      <c r="H37" s="45"/>
      <c r="I37" s="29">
        <v>-15873</v>
      </c>
      <c r="J37" s="44" t="s">
        <v>63</v>
      </c>
      <c r="K37" s="37"/>
      <c r="L37" s="37"/>
      <c r="M37" s="37"/>
      <c r="N37" s="88"/>
      <c r="O37" s="88"/>
      <c r="P37" s="89"/>
      <c r="Q37" s="125"/>
      <c r="R37" s="36"/>
      <c r="S37" s="29"/>
      <c r="T37" s="36"/>
    </row>
    <row r="38" s="4" customFormat="1" ht="20.1" customHeight="1" spans="1:20">
      <c r="A38" s="40">
        <v>13</v>
      </c>
      <c r="B38" s="49">
        <v>44054</v>
      </c>
      <c r="C38" s="50">
        <v>32727</v>
      </c>
      <c r="D38" s="51"/>
      <c r="E38" s="52" t="s">
        <v>59</v>
      </c>
      <c r="F38" s="53">
        <v>6.64180112000007e+16</v>
      </c>
      <c r="G38" s="54"/>
      <c r="H38" s="55">
        <v>0.015</v>
      </c>
      <c r="I38" s="92">
        <v>500</v>
      </c>
      <c r="J38" s="52" t="s">
        <v>62</v>
      </c>
      <c r="K38" s="54"/>
      <c r="L38" s="54">
        <v>50</v>
      </c>
      <c r="M38" s="93" t="s">
        <v>72</v>
      </c>
      <c r="N38" s="94"/>
      <c r="O38" s="94"/>
      <c r="P38" s="95"/>
      <c r="Q38" s="128"/>
      <c r="R38" s="57"/>
      <c r="S38" s="52"/>
      <c r="T38" s="67"/>
    </row>
    <row r="39" s="4" customFormat="1" ht="20.1" customHeight="1" spans="1:20">
      <c r="A39" s="42"/>
      <c r="B39" s="49">
        <v>44054</v>
      </c>
      <c r="C39" s="56"/>
      <c r="D39" s="57">
        <v>-32727</v>
      </c>
      <c r="E39" s="52" t="s">
        <v>70</v>
      </c>
      <c r="F39" s="53" t="s">
        <v>71</v>
      </c>
      <c r="G39" s="54"/>
      <c r="H39" s="55"/>
      <c r="I39" s="92">
        <v>-500</v>
      </c>
      <c r="J39" s="96" t="s">
        <v>63</v>
      </c>
      <c r="K39" s="54"/>
      <c r="L39" s="54">
        <v>-50</v>
      </c>
      <c r="M39" s="97"/>
      <c r="N39" s="94"/>
      <c r="O39" s="94"/>
      <c r="P39" s="95"/>
      <c r="Q39" s="128"/>
      <c r="R39" s="57"/>
      <c r="S39" s="52"/>
      <c r="T39" s="67"/>
    </row>
    <row r="40" s="4" customFormat="1" ht="20.1" customHeight="1" spans="1:20">
      <c r="A40" s="58">
        <v>14</v>
      </c>
      <c r="B40" s="59">
        <v>44544</v>
      </c>
      <c r="C40" s="60">
        <v>803932</v>
      </c>
      <c r="D40" s="61"/>
      <c r="E40" s="62"/>
      <c r="F40" s="63"/>
      <c r="G40" s="64"/>
      <c r="H40" s="65"/>
      <c r="I40" s="98"/>
      <c r="J40" s="99"/>
      <c r="K40" s="64"/>
      <c r="L40" s="64"/>
      <c r="M40" s="100"/>
      <c r="N40" s="26"/>
      <c r="O40" s="26"/>
      <c r="P40" s="101"/>
      <c r="Q40" s="129"/>
      <c r="R40" s="67"/>
      <c r="S40" s="62"/>
      <c r="T40" s="67"/>
    </row>
    <row r="41" s="4" customFormat="1" ht="20.1" customHeight="1" spans="1:20">
      <c r="A41" s="58"/>
      <c r="B41" s="59"/>
      <c r="C41" s="66"/>
      <c r="D41" s="67"/>
      <c r="E41" s="62"/>
      <c r="F41" s="63"/>
      <c r="G41" s="64"/>
      <c r="H41" s="65"/>
      <c r="I41" s="98"/>
      <c r="J41" s="99"/>
      <c r="K41" s="64"/>
      <c r="L41" s="64"/>
      <c r="M41" s="100"/>
      <c r="N41" s="26"/>
      <c r="O41" s="26"/>
      <c r="P41" s="101"/>
      <c r="Q41" s="129"/>
      <c r="R41" s="67"/>
      <c r="S41" s="62"/>
      <c r="T41" s="67"/>
    </row>
    <row r="42" s="4" customFormat="1" ht="20.1" customHeight="1" spans="1:20">
      <c r="A42" s="58"/>
      <c r="B42" s="59"/>
      <c r="C42" s="66"/>
      <c r="D42" s="67"/>
      <c r="E42" s="62"/>
      <c r="F42" s="63"/>
      <c r="G42" s="64"/>
      <c r="H42" s="65"/>
      <c r="I42" s="98"/>
      <c r="J42" s="99"/>
      <c r="K42" s="64"/>
      <c r="L42" s="64"/>
      <c r="M42" s="100"/>
      <c r="N42" s="26"/>
      <c r="O42" s="26"/>
      <c r="P42" s="101"/>
      <c r="Q42" s="129"/>
      <c r="R42" s="67"/>
      <c r="S42" s="62"/>
      <c r="T42" s="67"/>
    </row>
    <row r="43" s="4" customFormat="1" ht="20.1" customHeight="1" spans="1:20">
      <c r="A43" s="58"/>
      <c r="B43" s="59"/>
      <c r="C43" s="66"/>
      <c r="D43" s="67"/>
      <c r="E43" s="62"/>
      <c r="F43" s="63"/>
      <c r="G43" s="64"/>
      <c r="H43" s="65"/>
      <c r="I43" s="98"/>
      <c r="J43" s="99"/>
      <c r="K43" s="64"/>
      <c r="L43" s="64"/>
      <c r="M43" s="100"/>
      <c r="N43" s="26"/>
      <c r="O43" s="26"/>
      <c r="P43" s="101"/>
      <c r="Q43" s="129"/>
      <c r="R43" s="67"/>
      <c r="S43" s="62"/>
      <c r="T43" s="67"/>
    </row>
    <row r="44" s="4" customFormat="1" ht="20.1" customHeight="1" spans="1:20">
      <c r="A44" s="58"/>
      <c r="B44" s="59"/>
      <c r="C44" s="66"/>
      <c r="D44" s="67"/>
      <c r="E44" s="62"/>
      <c r="F44" s="63"/>
      <c r="G44" s="64"/>
      <c r="H44" s="65"/>
      <c r="I44" s="98"/>
      <c r="J44" s="99"/>
      <c r="K44" s="64"/>
      <c r="L44" s="64"/>
      <c r="M44" s="100"/>
      <c r="N44" s="26"/>
      <c r="O44" s="26"/>
      <c r="P44" s="101"/>
      <c r="Q44" s="129"/>
      <c r="R44" s="67"/>
      <c r="S44" s="62"/>
      <c r="T44" s="67"/>
    </row>
    <row r="45" ht="20.1" customHeight="1" spans="1:20">
      <c r="A45" s="68"/>
      <c r="B45" s="69"/>
      <c r="C45" s="66"/>
      <c r="D45" s="66"/>
      <c r="E45" s="64"/>
      <c r="F45" s="64"/>
      <c r="G45" s="64"/>
      <c r="H45" s="64"/>
      <c r="I45" s="64"/>
      <c r="J45" s="102"/>
      <c r="K45" s="64"/>
      <c r="L45" s="64"/>
      <c r="M45" s="64"/>
      <c r="N45" s="26"/>
      <c r="O45" s="26"/>
      <c r="P45" s="26"/>
      <c r="Q45" s="129"/>
      <c r="R45" s="67"/>
      <c r="S45" s="62"/>
      <c r="T45" s="67"/>
    </row>
    <row r="46" ht="21" customHeight="1" spans="1:20">
      <c r="A46" s="70"/>
      <c r="B46" s="71"/>
      <c r="C46" s="41"/>
      <c r="D46" s="41"/>
      <c r="E46" s="37"/>
      <c r="F46" s="37"/>
      <c r="G46" s="37"/>
      <c r="H46" s="37"/>
      <c r="I46" s="37"/>
      <c r="J46" s="37"/>
      <c r="K46" s="37"/>
      <c r="L46" s="37"/>
      <c r="M46" s="37"/>
      <c r="N46" s="88"/>
      <c r="O46" s="88"/>
      <c r="P46" s="88"/>
      <c r="Q46" s="125"/>
      <c r="R46" s="36"/>
      <c r="S46" s="62"/>
      <c r="T46" s="36"/>
    </row>
    <row r="47" ht="30" customHeight="1" spans="1:20">
      <c r="A47" s="28" t="s">
        <v>73</v>
      </c>
      <c r="B47" s="28"/>
      <c r="C47" s="72">
        <f>SUM(C8:C46)</f>
        <v>5281519.04</v>
      </c>
      <c r="D47" s="73">
        <f>SUM(D8:D45)</f>
        <v>8237433</v>
      </c>
      <c r="E47" s="74"/>
      <c r="F47" s="74"/>
      <c r="G47" s="74"/>
      <c r="H47" s="74"/>
      <c r="I47" s="103">
        <f>SUM(I11:I46)</f>
        <v>0</v>
      </c>
      <c r="J47" s="104"/>
      <c r="K47" s="103">
        <f>SUM(K11:K46)</f>
        <v>0</v>
      </c>
      <c r="L47" s="103">
        <f>SUM(L11:L46)</f>
        <v>0</v>
      </c>
      <c r="M47" s="104"/>
      <c r="N47" s="105">
        <f>SUM(N11:N46)</f>
        <v>0</v>
      </c>
      <c r="O47" s="88"/>
      <c r="P47" s="106"/>
      <c r="Q47" s="130"/>
      <c r="R47" s="131"/>
      <c r="S47" s="132">
        <f>SUM(S8:S33)</f>
        <v>12685386.21</v>
      </c>
      <c r="T47" s="133">
        <f>C47+D47-I47-K47-L47-N47-S47</f>
        <v>833565.829999998</v>
      </c>
    </row>
    <row r="48" ht="30" customHeight="1" spans="1:20">
      <c r="A48" s="28" t="s">
        <v>74</v>
      </c>
      <c r="B48" s="28"/>
      <c r="C48" s="28" t="s">
        <v>75</v>
      </c>
      <c r="D48" s="28"/>
      <c r="E48" s="28"/>
      <c r="F48" s="75">
        <f>-D39</f>
        <v>32727</v>
      </c>
      <c r="G48" s="76"/>
      <c r="H48" s="76"/>
      <c r="I48" s="76"/>
      <c r="J48" s="76"/>
      <c r="K48" s="107"/>
      <c r="L48" s="108" t="s">
        <v>76</v>
      </c>
      <c r="M48" s="109"/>
      <c r="N48" s="109"/>
      <c r="O48" s="110" t="s">
        <v>77</v>
      </c>
      <c r="P48" s="111">
        <f>F48</f>
        <v>32727</v>
      </c>
      <c r="Q48" s="111"/>
      <c r="R48" s="111"/>
      <c r="S48" s="111"/>
      <c r="T48" s="111"/>
    </row>
    <row r="49" ht="30" customHeight="1" spans="1:20">
      <c r="A49" s="28"/>
      <c r="B49" s="28"/>
      <c r="C49" s="28" t="s">
        <v>78</v>
      </c>
      <c r="D49" s="28"/>
      <c r="E49" s="28"/>
      <c r="F49" s="75">
        <v>0</v>
      </c>
      <c r="G49" s="76"/>
      <c r="H49" s="76"/>
      <c r="I49" s="76"/>
      <c r="J49" s="76"/>
      <c r="K49" s="107"/>
      <c r="L49" s="112"/>
      <c r="M49" s="113"/>
      <c r="N49" s="113"/>
      <c r="O49" s="110" t="s">
        <v>79</v>
      </c>
      <c r="P49" s="114" t="str">
        <f>SUBSTITUTE(SUBSTITUTE(TEXT(INT(P48),"[DBNum2][$-804]G/通用格式元"&amp;IF(INT(F56)=F56,"整",""))&amp;TEXT(MID(F56,FIND(".",F56&amp;".0")+1,1),"[DBNum2][$-804]G/通用格式角")&amp;TEXT(MID(F56,FIND(".",F56&amp;".0")+2,1),"[DBNum2][$-804]G/通用格式分"),"零角","零"),"零分","")</f>
        <v>叁万贰仟柒佰贰拾柒元整</v>
      </c>
      <c r="Q49" s="114"/>
      <c r="R49" s="114"/>
      <c r="S49" s="114"/>
      <c r="T49" s="114"/>
    </row>
    <row r="54" ht="13.5" spans="2:11">
      <c r="B54" s="77"/>
      <c r="K54" s="6" t="s">
        <v>80</v>
      </c>
    </row>
  </sheetData>
  <mergeCells count="6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47:B47"/>
    <mergeCell ref="C48:E48"/>
    <mergeCell ref="F48:K48"/>
    <mergeCell ref="P48:T48"/>
    <mergeCell ref="C49:E49"/>
    <mergeCell ref="F49:K49"/>
    <mergeCell ref="P49:T49"/>
    <mergeCell ref="A5:A7"/>
    <mergeCell ref="A11:A12"/>
    <mergeCell ref="A13:A14"/>
    <mergeCell ref="A15:A16"/>
    <mergeCell ref="A17:A18"/>
    <mergeCell ref="A19:A20"/>
    <mergeCell ref="A21:A22"/>
    <mergeCell ref="A23:A24"/>
    <mergeCell ref="A25:A26"/>
    <mergeCell ref="A27:A29"/>
    <mergeCell ref="A30:A31"/>
    <mergeCell ref="A32:A33"/>
    <mergeCell ref="A34:A35"/>
    <mergeCell ref="A36:A37"/>
    <mergeCell ref="A38:A39"/>
    <mergeCell ref="B11:B12"/>
    <mergeCell ref="H19:H20"/>
    <mergeCell ref="H34:H35"/>
    <mergeCell ref="H36:H37"/>
    <mergeCell ref="H38:H39"/>
    <mergeCell ref="M38:M39"/>
    <mergeCell ref="S5:S7"/>
    <mergeCell ref="T5:T7"/>
    <mergeCell ref="A48:B49"/>
    <mergeCell ref="L48:N49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2021-12-16T05:27:43Z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9486BBA0E80F49739BE4FDCB9FD93004</vt:lpwstr>
  </property>
</Properties>
</file>