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1"/>
  </bookViews>
  <sheets>
    <sheet name="第1次" sheetId="1" r:id="rId1"/>
    <sheet name="新3次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<sst xmlns="http://schemas.openxmlformats.org/spreadsheetml/2006/main" count="230" uniqueCount="86">
  <si>
    <t xml:space="preserve">工程款支付证书 </t>
  </si>
  <si>
    <t>工程名称</t>
  </si>
  <si>
    <t>揭西县新龙公路改建工程施工</t>
  </si>
  <si>
    <t>建设单位</t>
  </si>
  <si>
    <t>揭西县金和镇人民政府</t>
  </si>
  <si>
    <t>ERP编号</t>
  </si>
  <si>
    <t>档案编号</t>
  </si>
  <si>
    <t>合同金额</t>
  </si>
  <si>
    <t>中标时间</t>
  </si>
  <si>
    <t>已提供工程资料</t>
  </si>
  <si>
    <t>保存地址</t>
  </si>
  <si>
    <t>责任单位</t>
  </si>
  <si>
    <t>第四大区广东省</t>
  </si>
  <si>
    <t>决算金额</t>
  </si>
  <si>
    <t>决算时间</t>
  </si>
  <si>
    <t>项目部印章</t>
  </si>
  <si>
    <t>施工人</t>
  </si>
  <si>
    <t>林锋伟</t>
  </si>
  <si>
    <t>区域责任人</t>
  </si>
  <si>
    <t>何昌宝</t>
  </si>
  <si>
    <t>省办负责人</t>
  </si>
  <si>
    <t>杨学良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</si>
  <si>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</si>
  <si>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</si>
  <si>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</si>
  <si>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</si>
  <si>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</si>
  <si>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</si>
  <si>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</si>
  <si>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</si>
  <si>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</si>
  <si>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</si>
  <si>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</si>
  <si>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</si>
  <si>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</si>
  <si>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</si>
  <si>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进项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</si>
  <si>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</si>
  <si>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</si>
  <si>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</si>
  <si>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</si>
  <si>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</si>
  <si>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</si>
  <si>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</si>
  <si>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</si>
  <si>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</si>
  <si>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</si>
  <si>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</si>
  <si>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</si>
  <si>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中行庐江县支行</t>
  </si>
  <si>
    <t>175202745165</t>
  </si>
  <si>
    <t>按进度款</t>
  </si>
  <si>
    <t>2018.1.31外经证</t>
  </si>
  <si>
    <t>1%损准</t>
  </si>
  <si>
    <t>招标代理费</t>
  </si>
  <si>
    <t>广东固信工程投资发展有限公司（劳务）</t>
  </si>
  <si>
    <t>梅州皇马水泥有限公司（水泥）</t>
  </si>
  <si>
    <t>罗志军（碎石代开）</t>
  </si>
  <si>
    <t>罗志军</t>
  </si>
  <si>
    <t>罗志军（汽油）</t>
  </si>
  <si>
    <t>杨佰恩（物流辅助服务）</t>
  </si>
  <si>
    <t>广东南粤银行揭阳分行</t>
  </si>
  <si>
    <t>6300 0123 0900 0073 41</t>
  </si>
  <si>
    <t>财务手续费</t>
  </si>
  <si>
    <t>暂扣企税</t>
  </si>
  <si>
    <t>中行揭阳揭西支行</t>
  </si>
  <si>
    <t>7029 5774 6544</t>
  </si>
  <si>
    <t>揭西县巨塔混凝土有限公司（混凝土）</t>
  </si>
  <si>
    <t>退暂扣企税</t>
  </si>
  <si>
    <t>（黄胜文）农业银行揭西金和支行</t>
  </si>
  <si>
    <t>6228481396708083770</t>
  </si>
  <si>
    <t>黄胜文（碎石）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</si>
  <si>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</si>
  <si>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</si>
  <si>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</si>
  <si>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</si>
  <si>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</si>
  <si>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</si>
  <si>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</si>
  <si>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</si>
  <si>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壹佰贰拾玖万壹仟叁佰陆拾元整</t>
  </si>
  <si>
    <t>新3</t>
  </si>
  <si>
    <t>差旅费</t>
  </si>
  <si>
    <t>外经证</t>
  </si>
  <si>
    <t>增值税及附加</t>
  </si>
  <si>
    <t>壹佰玖拾陆万捌仟陆佰叁拾肆元玖角伍分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</si>
</sst>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0_ "/>
    <numFmt numFmtId="180" formatCode="0.00_);[Red]\(0.00\)"/>
  </numFmts>
  <fonts count="36"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5" fillId="0" borderId="0">
      <protection locked="0"/>
    </xf>
    <xf numFmtId="44" fontId="5" fillId="0" borderId="0">
      <protection locked="0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4" borderId="1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7" applyNumberFormat="0" applyAlignment="0" applyProtection="0">
      <alignment vertical="center"/>
    </xf>
    <xf numFmtId="0" fontId="25" fillId="6" borderId="18" applyNumberFormat="0" applyAlignment="0" applyProtection="0">
      <alignment vertical="center"/>
    </xf>
    <xf numFmtId="0" fontId="26" fillId="6" borderId="17" applyNumberFormat="0" applyAlignment="0" applyProtection="0">
      <alignment vertical="center"/>
    </xf>
    <xf numFmtId="0" fontId="27" fillId="7" borderId="19" applyNumberFormat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0" borderId="0">
      <protection locked="0"/>
    </xf>
    <xf numFmtId="9" fontId="5" fillId="0" borderId="0">
      <protection locked="0"/>
    </xf>
  </cellStyleXfs>
  <cellXfs count="160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2" borderId="0" xfId="49" applyFont="1" applyFill="1" applyBorder="1" applyAlignment="1" applyProtection="1">
      <alignment horizontal="center" vertical="center"/>
    </xf>
    <xf numFmtId="0" fontId="2" fillId="2" borderId="0" xfId="49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176" fontId="1" fillId="2" borderId="0" xfId="49" applyNumberFormat="1" applyFont="1" applyFill="1" applyBorder="1" applyAlignment="1" applyProtection="1">
      <alignment horizontal="center" vertical="center"/>
    </xf>
    <xf numFmtId="177" fontId="1" fillId="2" borderId="0" xfId="49" applyNumberFormat="1" applyFont="1" applyFill="1" applyBorder="1" applyAlignment="1" applyProtection="1">
      <alignment horizontal="center" vertical="center"/>
    </xf>
    <xf numFmtId="0" fontId="3" fillId="2" borderId="1" xfId="49" applyFont="1" applyFill="1" applyBorder="1" applyAlignment="1" applyProtection="1">
      <alignment horizontal="center" vertical="center"/>
    </xf>
    <xf numFmtId="0" fontId="1" fillId="2" borderId="2" xfId="49" applyFont="1" applyFill="1" applyBorder="1" applyAlignment="1" applyProtection="1">
      <alignment horizontal="center" vertical="center" wrapText="1"/>
    </xf>
    <xf numFmtId="0" fontId="4" fillId="2" borderId="2" xfId="49" applyFont="1" applyFill="1" applyBorder="1" applyAlignment="1" applyProtection="1">
      <alignment horizontal="center" vertical="center" shrinkToFit="1"/>
    </xf>
    <xf numFmtId="177" fontId="1" fillId="2" borderId="2" xfId="49" applyNumberFormat="1" applyFont="1" applyFill="1" applyBorder="1" applyAlignment="1" applyProtection="1">
      <alignment horizontal="center" vertical="center" wrapText="1"/>
    </xf>
    <xf numFmtId="178" fontId="1" fillId="2" borderId="3" xfId="49" applyNumberFormat="1" applyFont="1" applyFill="1" applyBorder="1" applyAlignment="1" applyProtection="1">
      <alignment horizontal="center" vertical="center" wrapText="1"/>
    </xf>
    <xf numFmtId="177" fontId="1" fillId="2" borderId="2" xfId="49" applyNumberFormat="1" applyFont="1" applyFill="1" applyBorder="1" applyAlignment="1" applyProtection="1">
      <alignment horizontal="right" vertical="center" wrapText="1"/>
    </xf>
    <xf numFmtId="177" fontId="1" fillId="2" borderId="3" xfId="49" applyNumberFormat="1" applyFont="1" applyFill="1" applyBorder="1" applyAlignment="1" applyProtection="1">
      <alignment horizontal="center" vertical="center" wrapText="1"/>
    </xf>
    <xf numFmtId="0" fontId="1" fillId="3" borderId="4" xfId="49" applyFont="1" applyFill="1" applyBorder="1" applyAlignment="1" applyProtection="1">
      <alignment horizontal="center" vertical="center" wrapText="1"/>
    </xf>
    <xf numFmtId="0" fontId="1" fillId="3" borderId="5" xfId="49" applyFont="1" applyFill="1" applyBorder="1" applyAlignment="1" applyProtection="1">
      <alignment horizontal="center" vertical="center" wrapText="1"/>
    </xf>
    <xf numFmtId="0" fontId="1" fillId="3" borderId="3" xfId="49" applyFont="1" applyFill="1" applyBorder="1" applyAlignment="1" applyProtection="1">
      <alignment horizontal="center" vertical="center" wrapText="1"/>
    </xf>
    <xf numFmtId="0" fontId="1" fillId="3" borderId="2" xfId="49" applyFont="1" applyFill="1" applyBorder="1" applyAlignment="1" applyProtection="1">
      <alignment horizontal="center" vertical="center" wrapText="1"/>
    </xf>
    <xf numFmtId="0" fontId="1" fillId="2" borderId="4" xfId="49" applyFont="1" applyFill="1" applyBorder="1" applyAlignment="1" applyProtection="1">
      <alignment horizontal="center" vertical="center" wrapText="1"/>
    </xf>
    <xf numFmtId="0" fontId="1" fillId="2" borderId="5" xfId="49" applyFont="1" applyFill="1" applyBorder="1" applyAlignment="1" applyProtection="1">
      <alignment horizontal="center" vertical="center" wrapText="1"/>
    </xf>
    <xf numFmtId="0" fontId="1" fillId="2" borderId="3" xfId="49" applyFont="1" applyFill="1" applyBorder="1" applyAlignment="1" applyProtection="1">
      <alignment horizontal="center" vertical="center" wrapText="1"/>
    </xf>
    <xf numFmtId="176" fontId="1" fillId="2" borderId="2" xfId="49" applyNumberFormat="1" applyFont="1" applyFill="1" applyBorder="1" applyAlignment="1" applyProtection="1">
      <alignment horizontal="center" vertical="center" wrapText="1"/>
    </xf>
    <xf numFmtId="0" fontId="0" fillId="2" borderId="6" xfId="49" applyFont="1" applyFill="1" applyBorder="1" applyAlignment="1" applyProtection="1">
      <alignment horizontal="center" vertical="center" wrapText="1"/>
    </xf>
    <xf numFmtId="178" fontId="0" fillId="2" borderId="6" xfId="49" applyNumberFormat="1" applyFont="1" applyFill="1" applyBorder="1" applyAlignment="1" applyProtection="1">
      <alignment horizontal="center" vertical="center" wrapText="1"/>
    </xf>
    <xf numFmtId="43" fontId="5" fillId="0" borderId="2" xfId="1" applyFont="1" applyFill="1" applyBorder="1" applyAlignment="1">
      <alignment vertical="center"/>
      <protection locked="0"/>
    </xf>
    <xf numFmtId="43" fontId="0" fillId="2" borderId="2" xfId="1" applyFont="1" applyFill="1" applyBorder="1" applyAlignment="1" applyProtection="1">
      <alignment horizontal="center" vertical="center" wrapText="1"/>
    </xf>
    <xf numFmtId="177" fontId="0" fillId="2" borderId="2" xfId="49" applyNumberFormat="1" applyFont="1" applyFill="1" applyBorder="1" applyAlignment="1" applyProtection="1">
      <alignment horizontal="center" vertical="center" wrapText="1"/>
    </xf>
    <xf numFmtId="49" fontId="0" fillId="2" borderId="2" xfId="49" applyNumberFormat="1" applyFont="1" applyFill="1" applyBorder="1" applyAlignment="1" applyProtection="1">
      <alignment horizontal="center" vertical="center" wrapText="1"/>
    </xf>
    <xf numFmtId="176" fontId="0" fillId="2" borderId="2" xfId="49" applyNumberFormat="1" applyFont="1" applyFill="1" applyBorder="1" applyAlignment="1" applyProtection="1">
      <alignment horizontal="center" vertical="center" wrapText="1"/>
    </xf>
    <xf numFmtId="10" fontId="0" fillId="2" borderId="2" xfId="49" applyNumberFormat="1" applyFont="1" applyFill="1" applyBorder="1" applyAlignment="1" applyProtection="1">
      <alignment horizontal="center" vertical="center" wrapText="1"/>
    </xf>
    <xf numFmtId="0" fontId="0" fillId="2" borderId="7" xfId="49" applyFont="1" applyFill="1" applyBorder="1" applyAlignment="1" applyProtection="1">
      <alignment horizontal="center" vertical="center" wrapText="1"/>
    </xf>
    <xf numFmtId="43" fontId="0" fillId="2" borderId="2" xfId="1" applyFont="1" applyFill="1" applyBorder="1" applyAlignment="1" applyProtection="1">
      <alignment vertical="center" wrapText="1"/>
    </xf>
    <xf numFmtId="0" fontId="0" fillId="2" borderId="2" xfId="49" applyFont="1" applyFill="1" applyBorder="1" applyAlignment="1" applyProtection="1">
      <alignment horizontal="center" vertical="center" wrapText="1"/>
    </xf>
    <xf numFmtId="0" fontId="0" fillId="2" borderId="8" xfId="49" applyFont="1" applyFill="1" applyBorder="1" applyAlignment="1" applyProtection="1">
      <alignment horizontal="center" vertical="center" wrapText="1"/>
    </xf>
    <xf numFmtId="178" fontId="0" fillId="2" borderId="2" xfId="49" applyNumberFormat="1" applyFont="1" applyFill="1" applyBorder="1" applyAlignment="1" applyProtection="1">
      <alignment horizontal="center" vertical="center" shrinkToFit="1"/>
    </xf>
    <xf numFmtId="179" fontId="0" fillId="2" borderId="2" xfId="2" applyNumberFormat="1" applyFont="1" applyFill="1" applyBorder="1" applyAlignment="1" applyProtection="1">
      <alignment horizontal="center" vertical="center" wrapText="1"/>
    </xf>
    <xf numFmtId="177" fontId="0" fillId="2" borderId="2" xfId="49" applyNumberFormat="1" applyFont="1" applyFill="1" applyBorder="1" applyAlignment="1" applyProtection="1">
      <alignment vertical="center" shrinkToFit="1"/>
    </xf>
    <xf numFmtId="10" fontId="0" fillId="2" borderId="2" xfId="50" applyNumberFormat="1" applyFont="1" applyFill="1" applyBorder="1" applyAlignment="1" applyProtection="1">
      <alignment horizontal="center" vertical="center" wrapText="1"/>
    </xf>
    <xf numFmtId="177" fontId="0" fillId="2" borderId="2" xfId="49" applyNumberFormat="1" applyFont="1" applyFill="1" applyBorder="1" applyAlignment="1" applyProtection="1">
      <alignment horizontal="center" vertical="center" wrapText="1" shrinkToFit="1"/>
    </xf>
    <xf numFmtId="49" fontId="0" fillId="2" borderId="2" xfId="49" applyNumberFormat="1" applyFont="1" applyFill="1" applyBorder="1" applyAlignment="1" applyProtection="1">
      <alignment horizontal="center" vertical="center" wrapText="1" shrinkToFit="1"/>
    </xf>
    <xf numFmtId="0" fontId="1" fillId="2" borderId="2" xfId="49" applyFont="1" applyFill="1" applyBorder="1" applyAlignment="1" applyProtection="1">
      <alignment horizontal="center" vertical="center"/>
    </xf>
    <xf numFmtId="176" fontId="1" fillId="2" borderId="2" xfId="49" applyNumberFormat="1" applyFont="1" applyFill="1" applyBorder="1" applyAlignment="1" applyProtection="1">
      <alignment horizontal="center" vertical="center"/>
    </xf>
    <xf numFmtId="43" fontId="0" fillId="0" borderId="2" xfId="1" applyFont="1" applyFill="1" applyBorder="1" applyAlignment="1">
      <alignment vertical="center"/>
      <protection locked="0"/>
    </xf>
    <xf numFmtId="49" fontId="1" fillId="2" borderId="2" xfId="49" applyNumberFormat="1" applyFont="1" applyFill="1" applyBorder="1" applyAlignment="1" applyProtection="1">
      <alignment horizontal="center" vertical="center" wrapText="1" shrinkToFit="1"/>
    </xf>
    <xf numFmtId="0" fontId="6" fillId="2" borderId="2" xfId="49" applyFont="1" applyFill="1" applyBorder="1" applyAlignment="1" applyProtection="1">
      <alignment horizontal="center" vertical="center" wrapText="1"/>
    </xf>
    <xf numFmtId="178" fontId="6" fillId="2" borderId="2" xfId="49" applyNumberFormat="1" applyFont="1" applyFill="1" applyBorder="1" applyAlignment="1" applyProtection="1">
      <alignment horizontal="center" vertical="center" shrinkToFit="1"/>
    </xf>
    <xf numFmtId="43" fontId="6" fillId="0" borderId="2" xfId="1" applyFont="1" applyFill="1" applyBorder="1" applyAlignment="1">
      <alignment vertical="center"/>
      <protection locked="0"/>
    </xf>
    <xf numFmtId="179" fontId="6" fillId="2" borderId="2" xfId="2" applyNumberFormat="1" applyFont="1" applyFill="1" applyBorder="1" applyAlignment="1" applyProtection="1">
      <alignment horizontal="center" vertical="center" wrapText="1"/>
    </xf>
    <xf numFmtId="177" fontId="6" fillId="2" borderId="2" xfId="49" applyNumberFormat="1" applyFont="1" applyFill="1" applyBorder="1" applyAlignment="1" applyProtection="1">
      <alignment horizontal="center" vertical="center" wrapText="1"/>
    </xf>
    <xf numFmtId="49" fontId="6" fillId="2" borderId="2" xfId="49" applyNumberFormat="1" applyFont="1" applyFill="1" applyBorder="1" applyAlignment="1" applyProtection="1">
      <alignment horizontal="center" vertical="center" wrapText="1"/>
    </xf>
    <xf numFmtId="177" fontId="6" fillId="2" borderId="2" xfId="49" applyNumberFormat="1" applyFont="1" applyFill="1" applyBorder="1" applyAlignment="1" applyProtection="1">
      <alignment vertical="center" shrinkToFit="1"/>
    </xf>
    <xf numFmtId="10" fontId="6" fillId="2" borderId="2" xfId="50" applyNumberFormat="1" applyFont="1" applyFill="1" applyBorder="1" applyAlignment="1" applyProtection="1">
      <alignment horizontal="center" vertical="center" wrapText="1"/>
    </xf>
    <xf numFmtId="0" fontId="6" fillId="0" borderId="2" xfId="0" applyFont="1" applyBorder="1">
      <alignment vertical="center"/>
    </xf>
    <xf numFmtId="177" fontId="6" fillId="2" borderId="2" xfId="49" applyNumberFormat="1" applyFont="1" applyFill="1" applyBorder="1" applyAlignment="1" applyProtection="1">
      <alignment horizontal="center" vertical="center" wrapText="1" shrinkToFit="1"/>
    </xf>
    <xf numFmtId="49" fontId="6" fillId="2" borderId="2" xfId="49" applyNumberFormat="1" applyFont="1" applyFill="1" applyBorder="1" applyAlignment="1" applyProtection="1">
      <alignment horizontal="center" vertical="center" wrapText="1" shrinkToFit="1"/>
    </xf>
    <xf numFmtId="14" fontId="1" fillId="2" borderId="2" xfId="49" applyNumberFormat="1" applyFont="1" applyFill="1" applyBorder="1" applyAlignment="1" applyProtection="1">
      <alignment horizontal="center" vertical="center" wrapText="1"/>
    </xf>
    <xf numFmtId="43" fontId="1" fillId="2" borderId="2" xfId="49" applyNumberFormat="1" applyFont="1" applyFill="1" applyBorder="1" applyAlignment="1" applyProtection="1">
      <alignment horizontal="center" vertical="center" shrinkToFit="1"/>
    </xf>
    <xf numFmtId="0" fontId="1" fillId="2" borderId="2" xfId="49" applyFont="1" applyFill="1" applyBorder="1" applyAlignment="1" applyProtection="1">
      <alignment horizontal="center" vertical="center" shrinkToFit="1"/>
    </xf>
    <xf numFmtId="177" fontId="7" fillId="2" borderId="4" xfId="49" applyNumberFormat="1" applyFont="1" applyFill="1" applyBorder="1" applyAlignment="1" applyProtection="1">
      <alignment horizontal="center" vertical="center" shrinkToFit="1"/>
    </xf>
    <xf numFmtId="177" fontId="7" fillId="2" borderId="5" xfId="49" applyNumberFormat="1" applyFont="1" applyFill="1" applyBorder="1" applyAlignment="1" applyProtection="1">
      <alignment horizontal="center" vertical="center" shrinkToFit="1"/>
    </xf>
    <xf numFmtId="0" fontId="7" fillId="2" borderId="9" xfId="49" applyFont="1" applyFill="1" applyBorder="1" applyAlignment="1" applyProtection="1">
      <alignment horizontal="center" vertical="center" wrapText="1"/>
    </xf>
    <xf numFmtId="180" fontId="7" fillId="2" borderId="4" xfId="49" applyNumberFormat="1" applyFont="1" applyFill="1" applyBorder="1" applyAlignment="1" applyProtection="1">
      <alignment horizontal="center" vertical="center" shrinkToFit="1"/>
    </xf>
    <xf numFmtId="180" fontId="7" fillId="2" borderId="5" xfId="49" applyNumberFormat="1" applyFont="1" applyFill="1" applyBorder="1" applyAlignment="1" applyProtection="1">
      <alignment horizontal="center" vertical="center" shrinkToFit="1"/>
    </xf>
    <xf numFmtId="0" fontId="7" fillId="2" borderId="10" xfId="49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1" fillId="2" borderId="2" xfId="49" applyNumberFormat="1" applyFont="1" applyFill="1" applyBorder="1" applyAlignment="1" applyProtection="1">
      <alignment horizontal="center" vertical="center" shrinkToFit="1"/>
    </xf>
    <xf numFmtId="177" fontId="1" fillId="3" borderId="4" xfId="49" applyNumberFormat="1" applyFont="1" applyFill="1" applyBorder="1" applyAlignment="1" applyProtection="1">
      <alignment horizontal="center" vertical="center" wrapText="1"/>
    </xf>
    <xf numFmtId="177" fontId="1" fillId="2" borderId="4" xfId="49" applyNumberFormat="1" applyFont="1" applyFill="1" applyBorder="1" applyAlignment="1" applyProtection="1">
      <alignment horizontal="center" vertical="center" wrapText="1"/>
    </xf>
    <xf numFmtId="177" fontId="1" fillId="2" borderId="2" xfId="49" applyNumberFormat="1" applyFont="1" applyFill="1" applyBorder="1" applyAlignment="1" applyProtection="1">
      <alignment horizontal="center" vertical="center" shrinkToFit="1"/>
    </xf>
    <xf numFmtId="177" fontId="0" fillId="2" borderId="2" xfId="49" applyNumberFormat="1" applyFont="1" applyFill="1" applyBorder="1" applyAlignment="1" applyProtection="1">
      <alignment horizontal="center" vertical="center" shrinkToFit="1"/>
    </xf>
    <xf numFmtId="43" fontId="5" fillId="0" borderId="0" xfId="1" applyFont="1" applyFill="1" applyAlignment="1">
      <alignment horizontal="center" vertical="center"/>
      <protection locked="0"/>
    </xf>
    <xf numFmtId="177" fontId="0" fillId="2" borderId="2" xfId="49" applyNumberFormat="1" applyFont="1" applyFill="1" applyBorder="1" applyAlignment="1" applyProtection="1">
      <alignment horizontal="left" vertical="center" wrapText="1"/>
    </xf>
    <xf numFmtId="177" fontId="0" fillId="2" borderId="2" xfId="49" applyNumberFormat="1" applyFont="1" applyFill="1" applyBorder="1" applyAlignment="1" applyProtection="1">
      <alignment horizontal="right" vertical="center" shrinkToFit="1"/>
    </xf>
    <xf numFmtId="10" fontId="0" fillId="0" borderId="2" xfId="0" applyNumberFormat="1" applyFont="1" applyBorder="1">
      <alignment vertical="center"/>
    </xf>
    <xf numFmtId="177" fontId="6" fillId="2" borderId="2" xfId="49" applyNumberFormat="1" applyFont="1" applyFill="1" applyBorder="1" applyAlignment="1" applyProtection="1">
      <alignment horizontal="right" vertical="center" shrinkToFit="1"/>
    </xf>
    <xf numFmtId="177" fontId="6" fillId="2" borderId="2" xfId="49" applyNumberFormat="1" applyFont="1" applyFill="1" applyBorder="1" applyAlignment="1" applyProtection="1">
      <alignment horizontal="center" vertical="center" shrinkToFit="1"/>
    </xf>
    <xf numFmtId="10" fontId="6" fillId="0" borderId="2" xfId="0" applyNumberFormat="1" applyFont="1" applyBorder="1">
      <alignment vertical="center"/>
    </xf>
    <xf numFmtId="177" fontId="8" fillId="2" borderId="2" xfId="49" applyNumberFormat="1" applyFont="1" applyFill="1" applyBorder="1" applyAlignment="1" applyProtection="1">
      <alignment horizontal="center" vertical="center" shrinkToFit="1"/>
    </xf>
    <xf numFmtId="0" fontId="8" fillId="2" borderId="2" xfId="49" applyFont="1" applyFill="1" applyBorder="1" applyAlignment="1" applyProtection="1">
      <alignment horizontal="center" vertical="center" wrapText="1"/>
    </xf>
    <xf numFmtId="0" fontId="9" fillId="2" borderId="2" xfId="49" applyFont="1" applyFill="1" applyBorder="1" applyAlignment="1" applyProtection="1">
      <alignment horizontal="center" vertical="center" shrinkToFit="1"/>
    </xf>
    <xf numFmtId="0" fontId="9" fillId="2" borderId="2" xfId="49" applyFont="1" applyFill="1" applyBorder="1" applyAlignment="1" applyProtection="1">
      <alignment horizontal="center" vertical="center" wrapText="1" shrinkToFit="1"/>
    </xf>
    <xf numFmtId="0" fontId="7" fillId="2" borderId="11" xfId="49" applyFont="1" applyFill="1" applyBorder="1" applyAlignment="1" applyProtection="1">
      <alignment horizontal="center" vertical="center" wrapText="1"/>
    </xf>
    <xf numFmtId="0" fontId="7" fillId="2" borderId="12" xfId="49" applyFont="1" applyFill="1" applyBorder="1" applyAlignment="1" applyProtection="1">
      <alignment horizontal="center" vertical="center" wrapText="1"/>
    </xf>
    <xf numFmtId="0" fontId="7" fillId="2" borderId="1" xfId="49" applyFont="1" applyFill="1" applyBorder="1" applyAlignment="1" applyProtection="1">
      <alignment horizontal="center" vertical="center" wrapText="1"/>
    </xf>
    <xf numFmtId="0" fontId="7" fillId="2" borderId="13" xfId="49" applyFont="1" applyFill="1" applyBorder="1" applyAlignment="1" applyProtection="1">
      <alignment horizontal="center" vertical="center" wrapText="1"/>
    </xf>
    <xf numFmtId="0" fontId="7" fillId="2" borderId="4" xfId="49" applyFont="1" applyFill="1" applyBorder="1" applyAlignment="1" applyProtection="1">
      <alignment horizontal="center" vertical="center" shrinkToFit="1"/>
    </xf>
    <xf numFmtId="0" fontId="7" fillId="2" borderId="5" xfId="49" applyFont="1" applyFill="1" applyBorder="1" applyAlignment="1" applyProtection="1">
      <alignment horizontal="center" vertical="center" shrinkToFit="1"/>
    </xf>
    <xf numFmtId="49" fontId="0" fillId="2" borderId="2" xfId="49" applyNumberFormat="1" applyFont="1" applyFill="1" applyBorder="1" applyAlignment="1">
      <alignment horizontal="center" vertical="center"/>
      <protection locked="0"/>
    </xf>
    <xf numFmtId="0" fontId="4" fillId="2" borderId="4" xfId="49" applyFont="1" applyFill="1" applyBorder="1" applyAlignment="1" applyProtection="1">
      <alignment horizontal="center" vertical="center" wrapText="1"/>
    </xf>
    <xf numFmtId="0" fontId="4" fillId="2" borderId="5" xfId="49" applyFont="1" applyFill="1" applyBorder="1" applyAlignment="1" applyProtection="1">
      <alignment horizontal="center" vertical="center" wrapText="1"/>
    </xf>
    <xf numFmtId="0" fontId="4" fillId="2" borderId="3" xfId="49" applyFont="1" applyFill="1" applyBorder="1" applyAlignment="1" applyProtection="1">
      <alignment horizontal="center" vertical="center" wrapText="1"/>
    </xf>
    <xf numFmtId="177" fontId="4" fillId="2" borderId="2" xfId="49" applyNumberFormat="1" applyFont="1" applyFill="1" applyBorder="1" applyAlignment="1" applyProtection="1">
      <alignment horizontal="center" vertical="center" wrapText="1"/>
    </xf>
    <xf numFmtId="177" fontId="1" fillId="3" borderId="5" xfId="49" applyNumberFormat="1" applyFont="1" applyFill="1" applyBorder="1" applyAlignment="1" applyProtection="1">
      <alignment horizontal="center" vertical="center" wrapText="1"/>
    </xf>
    <xf numFmtId="0" fontId="4" fillId="2" borderId="2" xfId="49" applyFont="1" applyFill="1" applyBorder="1" applyAlignment="1" applyProtection="1">
      <alignment horizontal="center" vertical="center"/>
    </xf>
    <xf numFmtId="177" fontId="1" fillId="2" borderId="5" xfId="49" applyNumberFormat="1" applyFont="1" applyFill="1" applyBorder="1" applyAlignment="1" applyProtection="1">
      <alignment horizontal="center" vertical="center" wrapText="1"/>
    </xf>
    <xf numFmtId="43" fontId="5" fillId="0" borderId="2" xfId="1" applyFont="1" applyFill="1" applyBorder="1" applyAlignment="1">
      <alignment vertical="center"/>
      <protection locked="0"/>
    </xf>
    <xf numFmtId="0" fontId="0" fillId="2" borderId="2" xfId="49" applyFont="1" applyFill="1" applyBorder="1" applyAlignment="1" applyProtection="1">
      <alignment horizontal="center" vertical="center"/>
    </xf>
    <xf numFmtId="179" fontId="0" fillId="2" borderId="2" xfId="49" applyNumberFormat="1" applyFont="1" applyFill="1" applyBorder="1" applyAlignment="1" applyProtection="1">
      <alignment horizontal="center" vertical="center"/>
    </xf>
    <xf numFmtId="179" fontId="6" fillId="2" borderId="2" xfId="49" applyNumberFormat="1" applyFont="1" applyFill="1" applyBorder="1" applyAlignment="1" applyProtection="1">
      <alignment horizontal="center" vertical="center"/>
    </xf>
    <xf numFmtId="179" fontId="1" fillId="2" borderId="2" xfId="49" applyNumberFormat="1" applyFont="1" applyFill="1" applyBorder="1" applyAlignment="1" applyProtection="1">
      <alignment horizontal="center" vertical="center" shrinkToFit="1"/>
    </xf>
    <xf numFmtId="179" fontId="1" fillId="2" borderId="2" xfId="49" applyNumberFormat="1" applyFont="1" applyFill="1" applyBorder="1" applyAlignment="1" applyProtection="1">
      <alignment horizontal="right" vertical="center"/>
    </xf>
    <xf numFmtId="177" fontId="7" fillId="2" borderId="3" xfId="49" applyNumberFormat="1" applyFont="1" applyFill="1" applyBorder="1" applyAlignment="1" applyProtection="1">
      <alignment horizontal="center" vertical="center" shrinkToFit="1"/>
    </xf>
    <xf numFmtId="0" fontId="7" fillId="2" borderId="3" xfId="49" applyFont="1" applyFill="1" applyBorder="1" applyAlignment="1" applyProtection="1">
      <alignment horizontal="center" vertical="center" shrinkToFit="1"/>
    </xf>
    <xf numFmtId="0" fontId="6" fillId="0" borderId="0" xfId="0" applyFont="1">
      <alignment vertical="center"/>
    </xf>
    <xf numFmtId="0" fontId="9" fillId="2" borderId="0" xfId="49" applyFont="1" applyFill="1" applyBorder="1" applyAlignment="1" applyProtection="1">
      <alignment horizontal="center" vertical="center"/>
    </xf>
    <xf numFmtId="0" fontId="10" fillId="2" borderId="1" xfId="49" applyFont="1" applyFill="1" applyBorder="1" applyAlignment="1" applyProtection="1">
      <alignment horizontal="center" vertical="center"/>
    </xf>
    <xf numFmtId="0" fontId="11" fillId="2" borderId="2" xfId="49" applyFont="1" applyFill="1" applyBorder="1" applyAlignment="1" applyProtection="1">
      <alignment horizontal="center" vertical="center" wrapText="1"/>
    </xf>
    <xf numFmtId="0" fontId="12" fillId="2" borderId="2" xfId="49" applyFont="1" applyFill="1" applyBorder="1" applyAlignment="1" applyProtection="1">
      <alignment horizontal="center" vertical="center" shrinkToFit="1"/>
    </xf>
    <xf numFmtId="177" fontId="11" fillId="2" borderId="2" xfId="49" applyNumberFormat="1" applyFont="1" applyFill="1" applyBorder="1" applyAlignment="1" applyProtection="1">
      <alignment horizontal="center" vertical="center" wrapText="1"/>
    </xf>
    <xf numFmtId="0" fontId="11" fillId="3" borderId="4" xfId="49" applyFont="1" applyFill="1" applyBorder="1" applyAlignment="1" applyProtection="1">
      <alignment horizontal="center" vertical="center" wrapText="1"/>
    </xf>
    <xf numFmtId="0" fontId="11" fillId="3" borderId="5" xfId="49" applyFont="1" applyFill="1" applyBorder="1" applyAlignment="1" applyProtection="1">
      <alignment horizontal="center" vertical="center" wrapText="1"/>
    </xf>
    <xf numFmtId="0" fontId="11" fillId="3" borderId="3" xfId="49" applyFont="1" applyFill="1" applyBorder="1" applyAlignment="1" applyProtection="1">
      <alignment horizontal="center" vertical="center" wrapText="1"/>
    </xf>
    <xf numFmtId="0" fontId="11" fillId="3" borderId="2" xfId="49" applyFont="1" applyFill="1" applyBorder="1" applyAlignment="1" applyProtection="1">
      <alignment horizontal="center" vertical="center" wrapText="1"/>
    </xf>
    <xf numFmtId="0" fontId="11" fillId="2" borderId="4" xfId="49" applyFont="1" applyFill="1" applyBorder="1" applyAlignment="1" applyProtection="1">
      <alignment horizontal="center" vertical="center" wrapText="1"/>
    </xf>
    <xf numFmtId="0" fontId="11" fillId="2" borderId="5" xfId="49" applyFont="1" applyFill="1" applyBorder="1" applyAlignment="1" applyProtection="1">
      <alignment horizontal="center" vertical="center" wrapText="1"/>
    </xf>
    <xf numFmtId="0" fontId="11" fillId="2" borderId="3" xfId="49" applyFont="1" applyFill="1" applyBorder="1" applyAlignment="1" applyProtection="1">
      <alignment horizontal="center" vertical="center" wrapText="1"/>
    </xf>
    <xf numFmtId="176" fontId="11" fillId="2" borderId="2" xfId="49" applyNumberFormat="1" applyFont="1" applyFill="1" applyBorder="1" applyAlignment="1" applyProtection="1">
      <alignment horizontal="center" vertical="center" wrapText="1"/>
    </xf>
    <xf numFmtId="43" fontId="5" fillId="0" borderId="2" xfId="1" applyFill="1" applyBorder="1" applyAlignment="1">
      <alignment vertical="center"/>
      <protection locked="0"/>
    </xf>
    <xf numFmtId="0" fontId="8" fillId="2" borderId="2" xfId="49" applyFont="1" applyFill="1" applyBorder="1" applyAlignment="1" applyProtection="1">
      <alignment horizontal="center" vertical="center" wrapText="1"/>
    </xf>
    <xf numFmtId="178" fontId="8" fillId="2" borderId="2" xfId="49" applyNumberFormat="1" applyFont="1" applyFill="1" applyBorder="1" applyAlignment="1" applyProtection="1">
      <alignment horizontal="center" vertical="center" shrinkToFit="1"/>
    </xf>
    <xf numFmtId="43" fontId="8" fillId="0" borderId="2" xfId="1" applyFont="1" applyFill="1" applyBorder="1" applyAlignment="1">
      <alignment vertical="center"/>
      <protection locked="0"/>
    </xf>
    <xf numFmtId="179" fontId="8" fillId="2" borderId="2" xfId="2" applyNumberFormat="1" applyFont="1" applyFill="1" applyBorder="1" applyAlignment="1" applyProtection="1">
      <alignment horizontal="center" vertical="center" wrapText="1"/>
    </xf>
    <xf numFmtId="177" fontId="8" fillId="2" borderId="2" xfId="49" applyNumberFormat="1" applyFont="1" applyFill="1" applyBorder="1" applyAlignment="1" applyProtection="1">
      <alignment vertical="center" shrinkToFit="1"/>
    </xf>
    <xf numFmtId="10" fontId="8" fillId="2" borderId="2" xfId="50" applyNumberFormat="1" applyFont="1" applyFill="1" applyBorder="1" applyAlignment="1" applyProtection="1">
      <alignment horizontal="center" vertical="center" wrapText="1"/>
    </xf>
    <xf numFmtId="0" fontId="11" fillId="2" borderId="2" xfId="49" applyFont="1" applyFill="1" applyBorder="1" applyAlignment="1" applyProtection="1">
      <alignment horizontal="center" vertical="center" shrinkToFit="1"/>
    </xf>
    <xf numFmtId="0" fontId="13" fillId="2" borderId="2" xfId="49" applyFont="1" applyFill="1" applyBorder="1" applyAlignment="1" applyProtection="1">
      <alignment horizontal="center" vertical="center" wrapText="1"/>
    </xf>
    <xf numFmtId="177" fontId="14" fillId="2" borderId="4" xfId="49" applyNumberFormat="1" applyFont="1" applyFill="1" applyBorder="1" applyAlignment="1" applyProtection="1">
      <alignment horizontal="center" vertical="center" shrinkToFit="1"/>
    </xf>
    <xf numFmtId="177" fontId="14" fillId="2" borderId="5" xfId="49" applyNumberFormat="1" applyFont="1" applyFill="1" applyBorder="1" applyAlignment="1" applyProtection="1">
      <alignment horizontal="center" vertical="center" shrinkToFit="1"/>
    </xf>
    <xf numFmtId="0" fontId="14" fillId="2" borderId="9" xfId="49" applyFont="1" applyFill="1" applyBorder="1" applyAlignment="1" applyProtection="1">
      <alignment horizontal="center" vertical="center" wrapText="1"/>
    </xf>
    <xf numFmtId="180" fontId="14" fillId="2" borderId="4" xfId="49" applyNumberFormat="1" applyFont="1" applyFill="1" applyBorder="1" applyAlignment="1" applyProtection="1">
      <alignment horizontal="center" vertical="center" shrinkToFit="1"/>
    </xf>
    <xf numFmtId="180" fontId="14" fillId="2" borderId="5" xfId="49" applyNumberFormat="1" applyFont="1" applyFill="1" applyBorder="1" applyAlignment="1" applyProtection="1">
      <alignment horizontal="center" vertical="center" shrinkToFit="1"/>
    </xf>
    <xf numFmtId="0" fontId="14" fillId="2" borderId="10" xfId="49" applyFont="1" applyFill="1" applyBorder="1" applyAlignment="1" applyProtection="1">
      <alignment horizontal="center" vertical="center" wrapText="1"/>
    </xf>
    <xf numFmtId="0" fontId="11" fillId="2" borderId="2" xfId="49" applyFont="1" applyFill="1" applyBorder="1" applyAlignment="1" applyProtection="1">
      <alignment horizontal="center" vertical="center"/>
    </xf>
    <xf numFmtId="0" fontId="11" fillId="2" borderId="2" xfId="49" applyNumberFormat="1" applyFont="1" applyFill="1" applyBorder="1" applyAlignment="1" applyProtection="1">
      <alignment horizontal="center" vertical="center" shrinkToFit="1"/>
    </xf>
    <xf numFmtId="177" fontId="11" fillId="3" borderId="4" xfId="49" applyNumberFormat="1" applyFont="1" applyFill="1" applyBorder="1" applyAlignment="1" applyProtection="1">
      <alignment horizontal="center" vertical="center" wrapText="1"/>
    </xf>
    <xf numFmtId="177" fontId="11" fillId="2" borderId="4" xfId="49" applyNumberFormat="1" applyFont="1" applyFill="1" applyBorder="1" applyAlignment="1" applyProtection="1">
      <alignment horizontal="center" vertical="center" wrapText="1"/>
    </xf>
    <xf numFmtId="177" fontId="11" fillId="2" borderId="2" xfId="49" applyNumberFormat="1" applyFont="1" applyFill="1" applyBorder="1" applyAlignment="1" applyProtection="1">
      <alignment horizontal="center" vertical="center" shrinkToFit="1"/>
    </xf>
    <xf numFmtId="43" fontId="5" fillId="0" borderId="0" xfId="1" applyFill="1" applyAlignment="1">
      <alignment horizontal="center" vertical="center"/>
      <protection locked="0"/>
    </xf>
    <xf numFmtId="177" fontId="8" fillId="2" borderId="2" xfId="49" applyNumberFormat="1" applyFont="1" applyFill="1" applyBorder="1" applyAlignment="1" applyProtection="1">
      <alignment horizontal="right" vertical="center" shrinkToFit="1"/>
    </xf>
    <xf numFmtId="177" fontId="8" fillId="2" borderId="2" xfId="49" applyNumberFormat="1" applyFont="1" applyFill="1" applyBorder="1" applyAlignment="1" applyProtection="1">
      <alignment horizontal="center" vertical="center" wrapText="1"/>
    </xf>
    <xf numFmtId="10" fontId="8" fillId="0" borderId="2" xfId="0" applyNumberFormat="1" applyFont="1" applyBorder="1">
      <alignment vertical="center"/>
    </xf>
    <xf numFmtId="177" fontId="8" fillId="2" borderId="2" xfId="49" applyNumberFormat="1" applyFont="1" applyFill="1" applyBorder="1" applyAlignment="1" applyProtection="1">
      <alignment horizontal="center" vertical="center" shrinkToFit="1"/>
    </xf>
    <xf numFmtId="0" fontId="14" fillId="2" borderId="11" xfId="49" applyFont="1" applyFill="1" applyBorder="1" applyAlignment="1" applyProtection="1">
      <alignment horizontal="center" vertical="center" wrapText="1"/>
    </xf>
    <xf numFmtId="0" fontId="14" fillId="2" borderId="12" xfId="49" applyFont="1" applyFill="1" applyBorder="1" applyAlignment="1" applyProtection="1">
      <alignment horizontal="center" vertical="center" wrapText="1"/>
    </xf>
    <xf numFmtId="0" fontId="14" fillId="2" borderId="1" xfId="49" applyFont="1" applyFill="1" applyBorder="1" applyAlignment="1" applyProtection="1">
      <alignment horizontal="center" vertical="center" wrapText="1"/>
    </xf>
    <xf numFmtId="0" fontId="14" fillId="2" borderId="13" xfId="49" applyFont="1" applyFill="1" applyBorder="1" applyAlignment="1" applyProtection="1">
      <alignment horizontal="center" vertical="center" wrapText="1"/>
    </xf>
    <xf numFmtId="0" fontId="14" fillId="2" borderId="4" xfId="49" applyFont="1" applyFill="1" applyBorder="1" applyAlignment="1" applyProtection="1">
      <alignment horizontal="center" vertical="center" shrinkToFit="1"/>
    </xf>
    <xf numFmtId="0" fontId="14" fillId="2" borderId="5" xfId="49" applyFont="1" applyFill="1" applyBorder="1" applyAlignment="1" applyProtection="1">
      <alignment horizontal="center" vertical="center" shrinkToFit="1"/>
    </xf>
    <xf numFmtId="0" fontId="12" fillId="2" borderId="4" xfId="49" applyFont="1" applyFill="1" applyBorder="1" applyAlignment="1" applyProtection="1">
      <alignment horizontal="center" vertical="center" wrapText="1"/>
    </xf>
    <xf numFmtId="0" fontId="12" fillId="2" borderId="5" xfId="49" applyFont="1" applyFill="1" applyBorder="1" applyAlignment="1" applyProtection="1">
      <alignment horizontal="center" vertical="center" wrapText="1"/>
    </xf>
    <xf numFmtId="177" fontId="12" fillId="2" borderId="2" xfId="49" applyNumberFormat="1" applyFont="1" applyFill="1" applyBorder="1" applyAlignment="1" applyProtection="1">
      <alignment horizontal="center" vertical="center" wrapText="1"/>
    </xf>
    <xf numFmtId="177" fontId="11" fillId="3" borderId="5" xfId="49" applyNumberFormat="1" applyFont="1" applyFill="1" applyBorder="1" applyAlignment="1" applyProtection="1">
      <alignment horizontal="center" vertical="center" wrapText="1"/>
    </xf>
    <xf numFmtId="0" fontId="12" fillId="2" borderId="2" xfId="49" applyFont="1" applyFill="1" applyBorder="1" applyAlignment="1" applyProtection="1">
      <alignment horizontal="center" vertical="center"/>
    </xf>
    <xf numFmtId="177" fontId="11" fillId="2" borderId="5" xfId="49" applyNumberFormat="1" applyFont="1" applyFill="1" applyBorder="1" applyAlignment="1" applyProtection="1">
      <alignment horizontal="center" vertical="center" wrapText="1"/>
    </xf>
    <xf numFmtId="179" fontId="8" fillId="2" borderId="2" xfId="49" applyNumberFormat="1" applyFont="1" applyFill="1" applyBorder="1" applyAlignment="1" applyProtection="1">
      <alignment horizontal="center" vertical="center"/>
    </xf>
    <xf numFmtId="179" fontId="11" fillId="2" borderId="2" xfId="49" applyNumberFormat="1" applyFont="1" applyFill="1" applyBorder="1" applyAlignment="1" applyProtection="1">
      <alignment horizontal="center" vertical="center" shrinkToFit="1"/>
    </xf>
    <xf numFmtId="179" fontId="11" fillId="2" borderId="2" xfId="49" applyNumberFormat="1" applyFont="1" applyFill="1" applyBorder="1" applyAlignment="1" applyProtection="1">
      <alignment horizontal="right" vertical="center"/>
    </xf>
    <xf numFmtId="177" fontId="14" fillId="2" borderId="3" xfId="49" applyNumberFormat="1" applyFont="1" applyFill="1" applyBorder="1" applyAlignment="1" applyProtection="1">
      <alignment horizontal="center" vertical="center" shrinkToFit="1"/>
    </xf>
    <xf numFmtId="0" fontId="14" fillId="2" borderId="3" xfId="49" applyFont="1" applyFill="1" applyBorder="1" applyAlignment="1" applyProtection="1">
      <alignment horizontal="center" vertical="center" shrinkToFit="1"/>
    </xf>
    <xf numFmtId="0" fontId="8" fillId="0" borderId="0" xfId="0" applyFo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百分比 2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36081</xdr:colOff>
      <xdr:row>27</xdr:row>
      <xdr:rowOff>126578</xdr:rowOff>
    </xdr:from>
    <xdr:to>
      <xdr:col>8</xdr:col>
      <xdr:colOff>839381</xdr:colOff>
      <xdr:row>61</xdr:row>
      <xdr:rowOff>12055</xdr:rowOff>
    </xdr:to>
    <xdr:pic>
      <xdr:nvPicPr>
        <xdr:cNvPr id="2" name="图片 1" descr="C412DED66AC001DB3D828F3711A91E30"/>
        <xdr:cNvPicPr/>
      </xdr:nvPicPr>
      <xdr:blipFill>
        <a:blip r:embed="rId1"/>
        <a:srcRect/>
        <a:stretch>
          <a:fillRect/>
        </a:stretch>
      </xdr:blipFill>
      <xdr:spPr>
        <a:xfrm>
          <a:off x="35560" y="8148320"/>
          <a:ext cx="8557260" cy="5714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17</xdr:col>
      <xdr:colOff>474920</xdr:colOff>
      <xdr:row>63</xdr:row>
      <xdr:rowOff>50229</xdr:rowOff>
    </xdr:to>
    <xdr:pic>
      <xdr:nvPicPr>
        <xdr:cNvPr id="3" name="图片 2" descr="C412DED66AC001DB3D828F3711A91E30"/>
        <xdr:cNvPicPr/>
      </xdr:nvPicPr>
      <xdr:blipFill>
        <a:blip r:embed="rId2"/>
        <a:srcRect/>
        <a:stretch>
          <a:fillRect/>
        </a:stretch>
      </xdr:blipFill>
      <xdr:spPr>
        <a:xfrm>
          <a:off x="9709785" y="10079355"/>
          <a:ext cx="9955530" cy="416496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36073</xdr:colOff>
      <xdr:row>33</xdr:row>
      <xdr:rowOff>126578</xdr:rowOff>
    </xdr:from>
    <xdr:to>
      <xdr:col>8</xdr:col>
      <xdr:colOff>230519</xdr:colOff>
      <xdr:row>67</xdr:row>
      <xdr:rowOff>12055</xdr:rowOff>
    </xdr:to>
    <xdr:pic>
      <xdr:nvPicPr>
        <xdr:cNvPr id="2" name="图片 1" descr="C412DED66AC001DB3D828F3711A91E30"/>
        <xdr:cNvPicPr/>
      </xdr:nvPicPr>
      <xdr:blipFill>
        <a:blip r:embed="rId1"/>
        <a:srcRect/>
        <a:stretch>
          <a:fillRect/>
        </a:stretch>
      </xdr:blipFill>
      <xdr:spPr>
        <a:xfrm>
          <a:off x="35560" y="12280265"/>
          <a:ext cx="8938895" cy="5714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15</xdr:col>
      <xdr:colOff>474013</xdr:colOff>
      <xdr:row>37</xdr:row>
      <xdr:rowOff>0</xdr:rowOff>
    </xdr:from>
    <xdr:to>
      <xdr:col>20</xdr:col>
      <xdr:colOff>256510</xdr:colOff>
      <xdr:row>77</xdr:row>
      <xdr:rowOff>101128</xdr:rowOff>
    </xdr:to>
    <xdr:pic>
      <xdr:nvPicPr>
        <xdr:cNvPr id="3" name="图片 3" descr="C412DED66AC001DB3D828F3711A91E30"/>
        <xdr:cNvPicPr/>
      </xdr:nvPicPr>
      <xdr:blipFill>
        <a:blip r:embed="rId2"/>
        <a:srcRect/>
        <a:stretch>
          <a:fillRect/>
        </a:stretch>
      </xdr:blipFill>
      <xdr:spPr>
        <a:xfrm>
          <a:off x="15237460" y="12839700"/>
          <a:ext cx="7202170" cy="6958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21</xdr:col>
      <xdr:colOff>0</xdr:colOff>
      <xdr:row>31</xdr:row>
      <xdr:rowOff>0</xdr:rowOff>
    </xdr:from>
    <xdr:to>
      <xdr:col>29</xdr:col>
      <xdr:colOff>433941</xdr:colOff>
      <xdr:row>38</xdr:row>
      <xdr:rowOff>152027</xdr:rowOff>
    </xdr:to>
    <xdr:pic>
      <xdr:nvPicPr>
        <xdr:cNvPr id="4" name="图片 4" descr="C412DED66AC001DB3D828F3711A91E30"/>
        <xdr:cNvPicPr/>
      </xdr:nvPicPr>
      <xdr:blipFill>
        <a:blip r:embed="rId3"/>
        <a:srcRect/>
        <a:stretch>
          <a:fillRect/>
        </a:stretch>
      </xdr:blipFill>
      <xdr:spPr>
        <a:xfrm>
          <a:off x="22869525" y="11811000"/>
          <a:ext cx="5920105" cy="135191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151578</xdr:colOff>
      <xdr:row>36</xdr:row>
      <xdr:rowOff>139303</xdr:rowOff>
    </xdr:from>
    <xdr:to>
      <xdr:col>14</xdr:col>
      <xdr:colOff>205819</xdr:colOff>
      <xdr:row>76</xdr:row>
      <xdr:rowOff>101128</xdr:rowOff>
    </xdr:to>
    <xdr:pic>
      <xdr:nvPicPr>
        <xdr:cNvPr id="5" name="图片 7" descr="C412DED66AC001DB3D828F3711A91E30"/>
        <xdr:cNvPicPr/>
      </xdr:nvPicPr>
      <xdr:blipFill>
        <a:blip r:embed="rId4"/>
        <a:srcRect/>
        <a:stretch>
          <a:fillRect/>
        </a:stretch>
      </xdr:blipFill>
      <xdr:spPr>
        <a:xfrm>
          <a:off x="9771380" y="12807315"/>
          <a:ext cx="4436110" cy="68199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37"/>
  <sheetViews>
    <sheetView zoomScale="85" zoomScaleNormal="85" topLeftCell="A7" workbookViewId="0">
      <selection activeCell="M34" sqref="M34"/>
    </sheetView>
  </sheetViews>
  <sheetFormatPr defaultColWidth="9" defaultRowHeight="13.5"/>
  <cols>
    <col min="1" max="1" width="3.21666666666667" style="2" customWidth="1"/>
    <col min="2" max="2" width="14.6666666666667" style="5" customWidth="1"/>
    <col min="3" max="3" width="16" style="2" customWidth="1"/>
    <col min="4" max="4" width="12.1083333333333" style="2" customWidth="1"/>
    <col min="5" max="5" width="20.2166666666667" style="6" customWidth="1"/>
    <col min="6" max="6" width="19.6666666666667" style="6" customWidth="1"/>
    <col min="7" max="7" width="9.775" style="6" customWidth="1"/>
    <col min="8" max="8" width="6.10833333333333" style="2" customWidth="1"/>
    <col min="9" max="9" width="14" style="6" customWidth="1"/>
    <col min="10" max="10" width="11.6666666666667" style="6" customWidth="1"/>
    <col min="11" max="11" width="14.4416666666667" style="2" customWidth="1"/>
    <col min="12" max="12" width="12.4416666666667" style="6" customWidth="1"/>
    <col min="13" max="13" width="17.2166666666667" style="2" customWidth="1"/>
    <col min="14" max="14" width="14.4416666666667" style="2" customWidth="1"/>
    <col min="15" max="15" width="11.1083333333333" style="2" customWidth="1"/>
    <col min="16" max="16" width="38.4416666666667" style="2" customWidth="1"/>
    <col min="17" max="17" width="16.3333333333333" style="2" customWidth="1"/>
    <col min="18" max="18" width="16" style="2" customWidth="1"/>
    <col min="19" max="19" width="16.4416666666667" style="6" customWidth="1"/>
    <col min="20" max="20" width="15.4416666666667" style="2" customWidth="1"/>
    <col min="21" max="16361" width="9" style="2" customWidth="1"/>
  </cols>
  <sheetData>
    <row r="1" ht="24.9" customHeight="1" spans="1:19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ht="27.9" customHeight="1" spans="1:20">
      <c r="A2" s="106" t="s">
        <v>1</v>
      </c>
      <c r="B2" s="106"/>
      <c r="C2" s="9" t="s">
        <v>2</v>
      </c>
      <c r="D2" s="9"/>
      <c r="E2" s="9"/>
      <c r="F2" s="9"/>
      <c r="G2" s="9"/>
      <c r="H2" s="107" t="s">
        <v>3</v>
      </c>
      <c r="I2" s="107"/>
      <c r="J2" s="9" t="s">
        <v>4</v>
      </c>
      <c r="K2" s="9"/>
      <c r="L2" s="9"/>
      <c r="M2" s="9"/>
      <c r="N2" s="132" t="s">
        <v>5</v>
      </c>
      <c r="O2" s="132"/>
      <c r="P2" s="133">
        <v>8911</v>
      </c>
      <c r="Q2" s="136" t="s">
        <v>6</v>
      </c>
      <c r="R2" s="136"/>
      <c r="S2" s="87"/>
      <c r="T2" s="87"/>
    </row>
    <row r="3" ht="27.9" customHeight="1" spans="1:20">
      <c r="A3" s="106" t="s">
        <v>7</v>
      </c>
      <c r="B3" s="106"/>
      <c r="C3" s="10">
        <v>24854186</v>
      </c>
      <c r="D3" s="10"/>
      <c r="E3" s="10"/>
      <c r="F3" s="108" t="s">
        <v>8</v>
      </c>
      <c r="G3" s="11">
        <v>43077</v>
      </c>
      <c r="H3" s="106" t="s">
        <v>9</v>
      </c>
      <c r="I3" s="106"/>
      <c r="J3" s="8"/>
      <c r="K3" s="8"/>
      <c r="L3" s="8"/>
      <c r="M3" s="8"/>
      <c r="N3" s="106" t="s">
        <v>10</v>
      </c>
      <c r="O3" s="106"/>
      <c r="P3" s="8"/>
      <c r="Q3" s="148" t="s">
        <v>11</v>
      </c>
      <c r="R3" s="149"/>
      <c r="S3" s="89" t="s">
        <v>12</v>
      </c>
      <c r="T3" s="90"/>
    </row>
    <row r="4" ht="27.9" customHeight="1" spans="1:20">
      <c r="A4" s="106" t="s">
        <v>13</v>
      </c>
      <c r="B4" s="106"/>
      <c r="C4" s="12"/>
      <c r="D4" s="12"/>
      <c r="E4" s="12"/>
      <c r="F4" s="108" t="s">
        <v>14</v>
      </c>
      <c r="G4" s="13"/>
      <c r="H4" s="106" t="s">
        <v>15</v>
      </c>
      <c r="I4" s="106"/>
      <c r="J4" s="8"/>
      <c r="K4" s="8"/>
      <c r="L4" s="8"/>
      <c r="M4" s="8"/>
      <c r="N4" s="106" t="s">
        <v>16</v>
      </c>
      <c r="O4" s="106"/>
      <c r="P4" s="10" t="s">
        <v>17</v>
      </c>
      <c r="Q4" s="108" t="s">
        <v>18</v>
      </c>
      <c r="R4" s="10" t="s">
        <v>19</v>
      </c>
      <c r="S4" s="150" t="s">
        <v>20</v>
      </c>
      <c r="T4" s="91" t="s">
        <v>21</v>
      </c>
    </row>
    <row r="5" ht="27.9" customHeight="1" spans="1:20">
      <c r="A5" s="106" t="s">
        <v>22</v>
      </c>
      <c r="B5" s="109" t="s">
        <v>23</v>
      </c>
      <c r="C5" s="110"/>
      <c r="D5" s="110"/>
      <c r="E5" s="110"/>
      <c r="F5" s="111"/>
      <c r="G5" s="112" t="s">
        <v>24</v>
      </c>
      <c r="H5" s="109" t="s">
        <v>23</v>
      </c>
      <c r="I5" s="110"/>
      <c r="J5" s="111"/>
      <c r="K5" s="112" t="s">
        <v>25</v>
      </c>
      <c r="L5" s="109" t="s">
        <v>26</v>
      </c>
      <c r="M5" s="111"/>
      <c r="N5" s="109" t="s">
        <v>27</v>
      </c>
      <c r="O5" s="111"/>
      <c r="P5" s="134" t="s">
        <v>28</v>
      </c>
      <c r="Q5" s="151"/>
      <c r="R5" s="151"/>
      <c r="S5" s="150" t="s">
        <v>29</v>
      </c>
      <c r="T5" s="152" t="s">
        <v>30</v>
      </c>
    </row>
    <row r="6" ht="27.9" customHeight="1" spans="1:20">
      <c r="A6" s="106"/>
      <c r="B6" s="113" t="s">
        <v>31</v>
      </c>
      <c r="C6" s="114"/>
      <c r="D6" s="114"/>
      <c r="E6" s="114"/>
      <c r="F6" s="115"/>
      <c r="G6" s="106"/>
      <c r="H6" s="113" t="s">
        <v>32</v>
      </c>
      <c r="I6" s="114"/>
      <c r="J6" s="115"/>
      <c r="K6" s="106" t="s">
        <v>33</v>
      </c>
      <c r="L6" s="113" t="s">
        <v>34</v>
      </c>
      <c r="M6" s="115"/>
      <c r="N6" s="113" t="s">
        <v>35</v>
      </c>
      <c r="O6" s="115"/>
      <c r="P6" s="135" t="s">
        <v>36</v>
      </c>
      <c r="Q6" s="153"/>
      <c r="R6" s="153"/>
      <c r="S6" s="150"/>
      <c r="T6" s="152"/>
    </row>
    <row r="7" ht="27.9" customHeight="1" spans="1:20">
      <c r="A7" s="106"/>
      <c r="B7" s="116" t="s">
        <v>37</v>
      </c>
      <c r="C7" s="106" t="s">
        <v>38</v>
      </c>
      <c r="D7" s="106" t="s">
        <v>39</v>
      </c>
      <c r="E7" s="108" t="s">
        <v>40</v>
      </c>
      <c r="F7" s="108" t="s">
        <v>41</v>
      </c>
      <c r="G7" s="116" t="s">
        <v>42</v>
      </c>
      <c r="H7" s="106" t="s">
        <v>43</v>
      </c>
      <c r="I7" s="108" t="s">
        <v>44</v>
      </c>
      <c r="J7" s="108" t="s">
        <v>45</v>
      </c>
      <c r="K7" s="136" t="s">
        <v>44</v>
      </c>
      <c r="L7" s="108" t="s">
        <v>44</v>
      </c>
      <c r="M7" s="106" t="s">
        <v>45</v>
      </c>
      <c r="N7" s="106" t="s">
        <v>44</v>
      </c>
      <c r="O7" s="106" t="s">
        <v>45</v>
      </c>
      <c r="P7" s="108" t="s">
        <v>46</v>
      </c>
      <c r="Q7" s="108" t="s">
        <v>47</v>
      </c>
      <c r="R7" s="108" t="s">
        <v>48</v>
      </c>
      <c r="S7" s="150"/>
      <c r="T7" s="152"/>
    </row>
    <row r="8" s="1" customFormat="1" ht="22.05" customHeight="1" spans="1:20">
      <c r="A8" s="22">
        <v>1</v>
      </c>
      <c r="B8" s="23">
        <v>43304</v>
      </c>
      <c r="C8" s="117">
        <v>2400000</v>
      </c>
      <c r="D8" s="25"/>
      <c r="E8" s="26" t="s">
        <v>49</v>
      </c>
      <c r="F8" s="27" t="s">
        <v>50</v>
      </c>
      <c r="G8" s="28"/>
      <c r="H8" s="29">
        <v>0.005</v>
      </c>
      <c r="I8" s="26">
        <f>C8*H8</f>
        <v>12000</v>
      </c>
      <c r="J8" s="26" t="s">
        <v>51</v>
      </c>
      <c r="K8" s="69">
        <v>1399</v>
      </c>
      <c r="L8" s="26">
        <v>500</v>
      </c>
      <c r="M8" s="32" t="s">
        <v>52</v>
      </c>
      <c r="N8" s="137">
        <v>24000</v>
      </c>
      <c r="O8" s="32" t="s">
        <v>53</v>
      </c>
      <c r="P8" s="71" t="s">
        <v>54</v>
      </c>
      <c r="Q8" s="26"/>
      <c r="R8" s="26">
        <v>166000</v>
      </c>
      <c r="S8" s="95"/>
      <c r="T8" s="96"/>
    </row>
    <row r="9" s="1" customFormat="1" ht="22.05" customHeight="1" spans="1:20">
      <c r="A9" s="30"/>
      <c r="B9" s="23"/>
      <c r="C9" s="117"/>
      <c r="D9" s="31"/>
      <c r="E9" s="26"/>
      <c r="F9" s="27"/>
      <c r="G9" s="28"/>
      <c r="H9" s="29"/>
      <c r="I9" s="26"/>
      <c r="J9" s="26"/>
      <c r="K9" s="69"/>
      <c r="L9" s="26"/>
      <c r="M9" s="32"/>
      <c r="N9" s="32"/>
      <c r="O9" s="32"/>
      <c r="P9" s="71" t="s">
        <v>55</v>
      </c>
      <c r="Q9" s="26">
        <v>720000</v>
      </c>
      <c r="R9" s="26">
        <v>720000</v>
      </c>
      <c r="S9" s="95">
        <v>720000</v>
      </c>
      <c r="T9" s="96"/>
    </row>
    <row r="10" s="1" customFormat="1" ht="22.05" customHeight="1" spans="1:20">
      <c r="A10" s="30"/>
      <c r="B10" s="23"/>
      <c r="C10" s="117"/>
      <c r="D10" s="32"/>
      <c r="E10" s="26"/>
      <c r="F10" s="27"/>
      <c r="G10" s="28"/>
      <c r="H10" s="29"/>
      <c r="I10" s="26"/>
      <c r="J10" s="26"/>
      <c r="K10" s="69"/>
      <c r="L10" s="26"/>
      <c r="M10" s="32"/>
      <c r="N10" s="32"/>
      <c r="O10" s="32"/>
      <c r="P10" s="71" t="s">
        <v>56</v>
      </c>
      <c r="Q10" s="26">
        <v>1200600</v>
      </c>
      <c r="R10" s="26">
        <v>1200600</v>
      </c>
      <c r="S10" s="95">
        <v>1200600</v>
      </c>
      <c r="T10" s="96"/>
    </row>
    <row r="11" s="1" customFormat="1" ht="22.05" customHeight="1" spans="1:20">
      <c r="A11" s="30"/>
      <c r="B11" s="23"/>
      <c r="C11" s="117"/>
      <c r="D11" s="32"/>
      <c r="E11" s="26"/>
      <c r="F11" s="27"/>
      <c r="G11" s="28"/>
      <c r="H11" s="29"/>
      <c r="I11" s="26"/>
      <c r="J11" s="26"/>
      <c r="K11" s="69"/>
      <c r="L11" s="26"/>
      <c r="M11" s="32"/>
      <c r="N11" s="32"/>
      <c r="O11" s="32"/>
      <c r="P11" s="71" t="s">
        <v>57</v>
      </c>
      <c r="Q11" s="26"/>
      <c r="R11" s="26">
        <v>400000</v>
      </c>
      <c r="S11" s="95">
        <v>400000</v>
      </c>
      <c r="T11" s="96"/>
    </row>
    <row r="12" s="1" customFormat="1" ht="22.05" customHeight="1" spans="1:20">
      <c r="A12" s="30"/>
      <c r="B12" s="23"/>
      <c r="C12" s="117"/>
      <c r="D12" s="32"/>
      <c r="E12" s="26"/>
      <c r="F12" s="27"/>
      <c r="G12" s="28"/>
      <c r="H12" s="29"/>
      <c r="I12" s="26"/>
      <c r="J12" s="26"/>
      <c r="K12" s="69"/>
      <c r="L12" s="26"/>
      <c r="M12" s="32"/>
      <c r="N12" s="26"/>
      <c r="O12" s="32"/>
      <c r="P12" s="71" t="s">
        <v>58</v>
      </c>
      <c r="Q12" s="26"/>
      <c r="R12" s="26">
        <v>41501</v>
      </c>
      <c r="S12" s="95">
        <v>41501</v>
      </c>
      <c r="T12" s="96"/>
    </row>
    <row r="13" s="1" customFormat="1" ht="22.05" customHeight="1" spans="1:20">
      <c r="A13" s="30"/>
      <c r="B13" s="23"/>
      <c r="C13" s="117"/>
      <c r="D13" s="25"/>
      <c r="E13" s="26"/>
      <c r="F13" s="27"/>
      <c r="G13" s="28"/>
      <c r="H13" s="29"/>
      <c r="I13" s="26"/>
      <c r="J13" s="26"/>
      <c r="K13" s="69"/>
      <c r="L13" s="26"/>
      <c r="M13" s="32"/>
      <c r="N13" s="32"/>
      <c r="O13" s="32"/>
      <c r="P13" s="71" t="s">
        <v>59</v>
      </c>
      <c r="Q13" s="26"/>
      <c r="R13" s="26">
        <v>300</v>
      </c>
      <c r="S13" s="95"/>
      <c r="T13" s="96"/>
    </row>
    <row r="14" s="1" customFormat="1" ht="22.05" customHeight="1" spans="1:20">
      <c r="A14" s="33"/>
      <c r="B14" s="23"/>
      <c r="C14" s="117"/>
      <c r="D14" s="32"/>
      <c r="E14" s="26"/>
      <c r="F14" s="27"/>
      <c r="G14" s="28"/>
      <c r="H14" s="29"/>
      <c r="I14" s="26"/>
      <c r="J14" s="26"/>
      <c r="K14" s="69"/>
      <c r="L14" s="26"/>
      <c r="M14" s="32"/>
      <c r="N14" s="32"/>
      <c r="O14" s="32"/>
      <c r="P14" s="71" t="s">
        <v>60</v>
      </c>
      <c r="Q14" s="26"/>
      <c r="R14" s="26">
        <v>4203</v>
      </c>
      <c r="S14" s="95"/>
      <c r="T14" s="96"/>
    </row>
    <row r="15" ht="21" customHeight="1" spans="1:20">
      <c r="A15" s="22">
        <v>2</v>
      </c>
      <c r="B15" s="34">
        <v>43790</v>
      </c>
      <c r="C15" s="117">
        <v>4200000</v>
      </c>
      <c r="D15" s="35"/>
      <c r="E15" s="26" t="s">
        <v>49</v>
      </c>
      <c r="F15" s="27" t="s">
        <v>50</v>
      </c>
      <c r="G15" s="36"/>
      <c r="H15" s="37">
        <v>0.005</v>
      </c>
      <c r="I15" s="72">
        <f>C15*H15</f>
        <v>21000</v>
      </c>
      <c r="J15" s="72" t="s">
        <v>51</v>
      </c>
      <c r="K15" s="72">
        <v>2447</v>
      </c>
      <c r="L15" s="26"/>
      <c r="M15" s="32"/>
      <c r="N15" s="26">
        <v>42000</v>
      </c>
      <c r="O15" s="32" t="s">
        <v>53</v>
      </c>
      <c r="P15" s="73"/>
      <c r="Q15" s="26"/>
      <c r="R15" s="26"/>
      <c r="S15" s="95"/>
      <c r="T15" s="97"/>
    </row>
    <row r="16" ht="21" customHeight="1" spans="1:20">
      <c r="A16" s="33"/>
      <c r="B16" s="34">
        <v>43803</v>
      </c>
      <c r="C16" s="117"/>
      <c r="D16" s="35"/>
      <c r="E16" s="38" t="s">
        <v>61</v>
      </c>
      <c r="F16" s="39" t="s">
        <v>62</v>
      </c>
      <c r="G16" s="36"/>
      <c r="H16" s="37"/>
      <c r="I16" s="72"/>
      <c r="J16" s="72"/>
      <c r="K16" s="72"/>
      <c r="L16" s="26">
        <v>200</v>
      </c>
      <c r="M16" s="32" t="s">
        <v>63</v>
      </c>
      <c r="N16" s="72">
        <v>960600</v>
      </c>
      <c r="O16" s="26" t="s">
        <v>64</v>
      </c>
      <c r="P16" s="73" t="s">
        <v>55</v>
      </c>
      <c r="Q16" s="26">
        <v>6707704</v>
      </c>
      <c r="R16" s="26"/>
      <c r="S16" s="95">
        <v>1260000</v>
      </c>
      <c r="T16" s="97"/>
    </row>
    <row r="17" ht="21" customHeight="1" spans="1:20">
      <c r="A17" s="32">
        <v>3</v>
      </c>
      <c r="B17" s="34">
        <v>43805</v>
      </c>
      <c r="C17" s="117"/>
      <c r="D17" s="35"/>
      <c r="E17" s="38" t="s">
        <v>65</v>
      </c>
      <c r="F17" s="39" t="s">
        <v>66</v>
      </c>
      <c r="G17" s="36"/>
      <c r="H17" s="37"/>
      <c r="I17" s="72"/>
      <c r="J17" s="72"/>
      <c r="K17" s="72"/>
      <c r="L17" s="26">
        <v>200</v>
      </c>
      <c r="M17" s="32" t="s">
        <v>63</v>
      </c>
      <c r="N17" s="72"/>
      <c r="O17" s="26"/>
      <c r="P17" s="73" t="s">
        <v>67</v>
      </c>
      <c r="Q17" s="26">
        <v>1648640</v>
      </c>
      <c r="R17" s="26"/>
      <c r="S17" s="95">
        <v>1648640</v>
      </c>
      <c r="T17" s="97"/>
    </row>
    <row r="18" ht="21" customHeight="1" spans="1:20">
      <c r="A18" s="40"/>
      <c r="B18" s="41"/>
      <c r="C18" s="117"/>
      <c r="D18" s="35"/>
      <c r="E18" s="38"/>
      <c r="F18" s="39"/>
      <c r="G18" s="36"/>
      <c r="H18" s="37"/>
      <c r="I18" s="72"/>
      <c r="J18" s="72"/>
      <c r="K18" s="72"/>
      <c r="L18" s="26">
        <v>100</v>
      </c>
      <c r="M18" s="32" t="s">
        <v>63</v>
      </c>
      <c r="N18" s="72">
        <v>-727160</v>
      </c>
      <c r="O18" s="26" t="s">
        <v>68</v>
      </c>
      <c r="P18" s="73"/>
      <c r="Q18" s="26"/>
      <c r="R18" s="26"/>
      <c r="S18" s="95"/>
      <c r="T18" s="97"/>
    </row>
    <row r="19" s="104" customFormat="1" ht="21" customHeight="1" spans="1:16384">
      <c r="A19" s="118">
        <v>4</v>
      </c>
      <c r="B19" s="119">
        <v>43844</v>
      </c>
      <c r="C19" s="120"/>
      <c r="D19" s="121">
        <v>66147</v>
      </c>
      <c r="E19" s="122" t="s">
        <v>69</v>
      </c>
      <c r="F19" s="43" t="s">
        <v>70</v>
      </c>
      <c r="G19" s="122"/>
      <c r="H19" s="123"/>
      <c r="I19" s="138"/>
      <c r="J19" s="138"/>
      <c r="K19" s="138"/>
      <c r="L19" s="139">
        <v>100</v>
      </c>
      <c r="M19" s="118" t="s">
        <v>63</v>
      </c>
      <c r="N19" s="138">
        <v>-233440</v>
      </c>
      <c r="O19" s="139" t="s">
        <v>68</v>
      </c>
      <c r="P19" s="140" t="s">
        <v>71</v>
      </c>
      <c r="Q19" s="139"/>
      <c r="R19" s="139"/>
      <c r="S19" s="120">
        <v>774760</v>
      </c>
      <c r="T19" s="154"/>
      <c r="XEO19" s="159"/>
      <c r="XEP19" s="159"/>
      <c r="XEQ19" s="159"/>
      <c r="XER19" s="159"/>
      <c r="XES19" s="159"/>
      <c r="XET19" s="159"/>
      <c r="XEU19" s="159"/>
      <c r="XEV19" s="159"/>
      <c r="XEW19" s="159"/>
      <c r="XEX19" s="159"/>
      <c r="XEY19" s="159"/>
      <c r="XEZ19" s="159"/>
      <c r="XFA19" s="159"/>
      <c r="XFB19" s="159"/>
      <c r="XFC19" s="159"/>
      <c r="XFD19" s="159"/>
    </row>
    <row r="20" s="104" customFormat="1" ht="21" customHeight="1" spans="1:16384">
      <c r="A20" s="118"/>
      <c r="B20" s="119"/>
      <c r="C20" s="120"/>
      <c r="D20" s="121"/>
      <c r="E20" s="122" t="s">
        <v>69</v>
      </c>
      <c r="F20" s="43" t="s">
        <v>70</v>
      </c>
      <c r="G20" s="122"/>
      <c r="H20" s="123"/>
      <c r="I20" s="138"/>
      <c r="J20" s="138"/>
      <c r="K20" s="138"/>
      <c r="L20" s="141">
        <v>100</v>
      </c>
      <c r="M20" s="118" t="s">
        <v>63</v>
      </c>
      <c r="N20" s="138"/>
      <c r="O20" s="139"/>
      <c r="P20" s="140" t="s">
        <v>71</v>
      </c>
      <c r="Q20" s="139"/>
      <c r="R20" s="139"/>
      <c r="S20" s="120">
        <v>516600</v>
      </c>
      <c r="T20" s="154"/>
      <c r="XEO20" s="159"/>
      <c r="XEP20" s="159"/>
      <c r="XEQ20" s="159"/>
      <c r="XER20" s="159"/>
      <c r="XES20" s="159"/>
      <c r="XET20" s="159"/>
      <c r="XEU20" s="159"/>
      <c r="XEV20" s="159"/>
      <c r="XEW20" s="159"/>
      <c r="XEX20" s="159"/>
      <c r="XEY20" s="159"/>
      <c r="XEZ20" s="159"/>
      <c r="XFA20" s="159"/>
      <c r="XFB20" s="159"/>
      <c r="XFC20" s="159"/>
      <c r="XFD20" s="159"/>
    </row>
    <row r="21" s="104" customFormat="1" ht="21" customHeight="1" spans="1:16384">
      <c r="A21" s="118"/>
      <c r="B21" s="119"/>
      <c r="C21" s="120"/>
      <c r="D21" s="121"/>
      <c r="E21" s="122"/>
      <c r="F21" s="43"/>
      <c r="G21" s="122"/>
      <c r="H21" s="123"/>
      <c r="I21" s="138"/>
      <c r="J21" s="138"/>
      <c r="K21" s="138"/>
      <c r="L21" s="141"/>
      <c r="M21" s="118"/>
      <c r="N21" s="138"/>
      <c r="O21" s="139"/>
      <c r="P21" s="140"/>
      <c r="Q21" s="139"/>
      <c r="R21" s="139"/>
      <c r="S21" s="120"/>
      <c r="T21" s="154"/>
      <c r="XEO21" s="159"/>
      <c r="XEP21" s="159"/>
      <c r="XEQ21" s="159"/>
      <c r="XER21" s="159"/>
      <c r="XES21" s="159"/>
      <c r="XET21" s="159"/>
      <c r="XEU21" s="159"/>
      <c r="XEV21" s="159"/>
      <c r="XEW21" s="159"/>
      <c r="XEX21" s="159"/>
      <c r="XEY21" s="159"/>
      <c r="XEZ21" s="159"/>
      <c r="XFA21" s="159"/>
      <c r="XFB21" s="159"/>
      <c r="XFC21" s="159"/>
      <c r="XFD21" s="159"/>
    </row>
    <row r="22" s="104" customFormat="1" ht="21" customHeight="1" spans="1:16384">
      <c r="A22" s="118"/>
      <c r="B22" s="119"/>
      <c r="C22" s="120"/>
      <c r="D22" s="121"/>
      <c r="E22" s="122"/>
      <c r="F22" s="43"/>
      <c r="G22" s="122"/>
      <c r="H22" s="123"/>
      <c r="I22" s="138"/>
      <c r="J22" s="138"/>
      <c r="K22" s="138"/>
      <c r="L22" s="141"/>
      <c r="M22" s="118"/>
      <c r="N22" s="138"/>
      <c r="O22" s="139"/>
      <c r="P22" s="140"/>
      <c r="Q22" s="139"/>
      <c r="R22" s="139"/>
      <c r="S22" s="120"/>
      <c r="T22" s="154"/>
      <c r="XEO22" s="159"/>
      <c r="XEP22" s="159"/>
      <c r="XEQ22" s="159"/>
      <c r="XER22" s="159"/>
      <c r="XES22" s="159"/>
      <c r="XET22" s="159"/>
      <c r="XEU22" s="159"/>
      <c r="XEV22" s="159"/>
      <c r="XEW22" s="159"/>
      <c r="XEX22" s="159"/>
      <c r="XEY22" s="159"/>
      <c r="XEZ22" s="159"/>
      <c r="XFA22" s="159"/>
      <c r="XFB22" s="159"/>
      <c r="XFC22" s="159"/>
      <c r="XFD22" s="159"/>
    </row>
    <row r="23" ht="30" customHeight="1" spans="1:20">
      <c r="A23" s="106" t="s">
        <v>72</v>
      </c>
      <c r="B23" s="106"/>
      <c r="C23" s="124">
        <f>SUM(C8:C20)</f>
        <v>6600000</v>
      </c>
      <c r="D23" s="124">
        <f>SUM(D8:D20)</f>
        <v>66147</v>
      </c>
      <c r="E23" s="124" t="s">
        <v>73</v>
      </c>
      <c r="F23" s="124" t="s">
        <v>73</v>
      </c>
      <c r="G23" s="124" t="s">
        <v>73</v>
      </c>
      <c r="H23" s="124" t="s">
        <v>73</v>
      </c>
      <c r="I23" s="124">
        <f>SUM(I8:I20)</f>
        <v>33000</v>
      </c>
      <c r="J23" s="124" t="s">
        <v>73</v>
      </c>
      <c r="K23" s="124">
        <f>SUM(K8:K20)</f>
        <v>3846</v>
      </c>
      <c r="L23" s="124">
        <f>SUM(L8:L20)</f>
        <v>1200</v>
      </c>
      <c r="M23" s="124" t="s">
        <v>73</v>
      </c>
      <c r="N23" s="124">
        <f>SUM(N8:N20)</f>
        <v>66000</v>
      </c>
      <c r="O23" s="124" t="s">
        <v>73</v>
      </c>
      <c r="P23" s="124" t="s">
        <v>73</v>
      </c>
      <c r="Q23" s="155">
        <f>SUM(Q8:Q20)</f>
        <v>10276944</v>
      </c>
      <c r="R23" s="155">
        <f>SUM(R8:R20)</f>
        <v>2532604</v>
      </c>
      <c r="S23" s="124">
        <f>SUM(S8:S20)</f>
        <v>6562101</v>
      </c>
      <c r="T23" s="156">
        <f>C23+D23-I23-K23-L23-N23-S23</f>
        <v>0</v>
      </c>
    </row>
    <row r="24" ht="30" customHeight="1" spans="1:20">
      <c r="A24" s="125" t="s">
        <v>74</v>
      </c>
      <c r="B24" s="125"/>
      <c r="C24" s="125" t="s">
        <v>75</v>
      </c>
      <c r="D24" s="125"/>
      <c r="E24" s="125"/>
      <c r="F24" s="126">
        <v>1291360</v>
      </c>
      <c r="G24" s="127"/>
      <c r="H24" s="128" t="s">
        <v>76</v>
      </c>
      <c r="I24" s="142"/>
      <c r="J24" s="142"/>
      <c r="K24" s="142"/>
      <c r="L24" s="143"/>
      <c r="M24" s="125" t="s">
        <v>77</v>
      </c>
      <c r="N24" s="126">
        <v>1291360</v>
      </c>
      <c r="O24" s="127"/>
      <c r="P24" s="127"/>
      <c r="Q24" s="127"/>
      <c r="R24" s="127"/>
      <c r="S24" s="127"/>
      <c r="T24" s="157"/>
    </row>
    <row r="25" ht="30" customHeight="1" spans="1:20">
      <c r="A25" s="125"/>
      <c r="B25" s="125"/>
      <c r="C25" s="125" t="s">
        <v>78</v>
      </c>
      <c r="D25" s="125"/>
      <c r="E25" s="125"/>
      <c r="F25" s="129">
        <v>0</v>
      </c>
      <c r="G25" s="130"/>
      <c r="H25" s="131"/>
      <c r="I25" s="144"/>
      <c r="J25" s="144"/>
      <c r="K25" s="144"/>
      <c r="L25" s="145"/>
      <c r="M25" s="125" t="s">
        <v>79</v>
      </c>
      <c r="N25" s="146" t="s">
        <v>80</v>
      </c>
      <c r="O25" s="147"/>
      <c r="P25" s="147"/>
      <c r="Q25" s="147"/>
      <c r="R25" s="147"/>
      <c r="S25" s="147"/>
      <c r="T25" s="158"/>
    </row>
    <row r="31" spans="2:19">
      <c r="B31" s="64"/>
      <c r="S31" s="6">
        <f>S19+S20</f>
        <v>1291360</v>
      </c>
    </row>
    <row r="34" spans="18:18">
      <c r="R34" s="2">
        <v>772800</v>
      </c>
    </row>
    <row r="35" spans="18:19">
      <c r="R35" s="2">
        <v>516600</v>
      </c>
      <c r="S35" s="6">
        <f>S19-R34</f>
        <v>1960</v>
      </c>
    </row>
    <row r="37" spans="18:18">
      <c r="R37" s="2">
        <f>R34+R35</f>
        <v>1289400</v>
      </c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3:B23"/>
    <mergeCell ref="C24:E24"/>
    <mergeCell ref="F24:G24"/>
    <mergeCell ref="N24:T24"/>
    <mergeCell ref="C25:E25"/>
    <mergeCell ref="F25:G25"/>
    <mergeCell ref="N25:T25"/>
    <mergeCell ref="A5:A7"/>
    <mergeCell ref="A8:A14"/>
    <mergeCell ref="A15:A16"/>
    <mergeCell ref="S5:S7"/>
    <mergeCell ref="T5:T7"/>
    <mergeCell ref="H24:L25"/>
    <mergeCell ref="A24:B25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43"/>
  <sheetViews>
    <sheetView tabSelected="1" topLeftCell="A14" workbookViewId="0">
      <selection activeCell="G26" sqref="G26"/>
    </sheetView>
  </sheetViews>
  <sheetFormatPr defaultColWidth="9" defaultRowHeight="13.5"/>
  <cols>
    <col min="1" max="1" width="3.875" style="2" customWidth="1"/>
    <col min="2" max="2" width="15.625" style="5" customWidth="1"/>
    <col min="3" max="3" width="16" style="2" customWidth="1"/>
    <col min="4" max="4" width="10.375" style="2" customWidth="1"/>
    <col min="5" max="5" width="31.625" style="6" customWidth="1"/>
    <col min="6" max="6" width="19.625" style="6" customWidth="1"/>
    <col min="7" max="7" width="11.25" style="6" customWidth="1"/>
    <col min="8" max="8" width="6.375" style="2" customWidth="1"/>
    <col min="9" max="9" width="11.5" style="6" customWidth="1"/>
    <col min="10" max="10" width="8.875" style="6" customWidth="1"/>
    <col min="11" max="11" width="10.375" style="2" customWidth="1"/>
    <col min="12" max="12" width="9.25" style="6" customWidth="1"/>
    <col min="13" max="13" width="15.25" style="2" customWidth="1"/>
    <col min="14" max="14" width="13.75" style="2" customWidth="1"/>
    <col min="15" max="15" width="10" style="2" customWidth="1"/>
    <col min="16" max="16" width="37.875" style="2" customWidth="1"/>
    <col min="17" max="18" width="14.875" style="2" customWidth="1"/>
    <col min="19" max="19" width="16" style="6" customWidth="1"/>
    <col min="20" max="20" width="13.75" style="2" customWidth="1"/>
    <col min="21" max="16361" width="9" style="2" customWidth="1"/>
    <col min="16362" max="16384" width="9" style="4"/>
  </cols>
  <sheetData>
    <row r="1" ht="30" customHeight="1" spans="1:19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30" customHeight="1" spans="1:20">
      <c r="A2" s="8" t="s">
        <v>1</v>
      </c>
      <c r="B2" s="8"/>
      <c r="C2" s="9" t="s">
        <v>2</v>
      </c>
      <c r="D2" s="9"/>
      <c r="E2" s="9"/>
      <c r="F2" s="9"/>
      <c r="G2" s="9"/>
      <c r="H2" s="9" t="s">
        <v>3</v>
      </c>
      <c r="I2" s="9"/>
      <c r="J2" s="9" t="s">
        <v>4</v>
      </c>
      <c r="K2" s="9"/>
      <c r="L2" s="9"/>
      <c r="M2" s="9"/>
      <c r="N2" s="40" t="s">
        <v>5</v>
      </c>
      <c r="O2" s="40"/>
      <c r="P2" s="65">
        <v>8911</v>
      </c>
      <c r="Q2" s="68" t="s">
        <v>6</v>
      </c>
      <c r="R2" s="68"/>
      <c r="S2" s="87"/>
      <c r="T2" s="87"/>
    </row>
    <row r="3" ht="30" customHeight="1" spans="1:20">
      <c r="A3" s="8" t="s">
        <v>7</v>
      </c>
      <c r="B3" s="8"/>
      <c r="C3" s="10">
        <v>24854186</v>
      </c>
      <c r="D3" s="10"/>
      <c r="E3" s="10"/>
      <c r="F3" s="10" t="s">
        <v>8</v>
      </c>
      <c r="G3" s="11">
        <v>43077</v>
      </c>
      <c r="H3" s="8" t="s">
        <v>9</v>
      </c>
      <c r="I3" s="8"/>
      <c r="J3" s="8"/>
      <c r="K3" s="8"/>
      <c r="L3" s="8"/>
      <c r="M3" s="8"/>
      <c r="N3" s="8" t="s">
        <v>10</v>
      </c>
      <c r="O3" s="8"/>
      <c r="P3" s="8"/>
      <c r="Q3" s="88" t="s">
        <v>11</v>
      </c>
      <c r="R3" s="89"/>
      <c r="S3" s="89" t="s">
        <v>12</v>
      </c>
      <c r="T3" s="90"/>
    </row>
    <row r="4" ht="30" customHeight="1" spans="1:20">
      <c r="A4" s="8" t="s">
        <v>13</v>
      </c>
      <c r="B4" s="8"/>
      <c r="C4" s="12"/>
      <c r="D4" s="12"/>
      <c r="E4" s="12"/>
      <c r="F4" s="10" t="s">
        <v>14</v>
      </c>
      <c r="G4" s="13"/>
      <c r="H4" s="8" t="s">
        <v>15</v>
      </c>
      <c r="I4" s="8"/>
      <c r="J4" s="8"/>
      <c r="K4" s="8"/>
      <c r="L4" s="8"/>
      <c r="M4" s="8"/>
      <c r="N4" s="8" t="s">
        <v>16</v>
      </c>
      <c r="O4" s="8"/>
      <c r="P4" s="10" t="s">
        <v>17</v>
      </c>
      <c r="Q4" s="10" t="s">
        <v>18</v>
      </c>
      <c r="R4" s="10" t="s">
        <v>19</v>
      </c>
      <c r="S4" s="91" t="s">
        <v>20</v>
      </c>
      <c r="T4" s="91" t="s">
        <v>21</v>
      </c>
    </row>
    <row r="5" ht="30" customHeight="1" spans="1:20">
      <c r="A5" s="8" t="s">
        <v>22</v>
      </c>
      <c r="B5" s="14" t="s">
        <v>23</v>
      </c>
      <c r="C5" s="15"/>
      <c r="D5" s="15"/>
      <c r="E5" s="15"/>
      <c r="F5" s="16"/>
      <c r="G5" s="17" t="s">
        <v>24</v>
      </c>
      <c r="H5" s="14" t="s">
        <v>23</v>
      </c>
      <c r="I5" s="15"/>
      <c r="J5" s="16"/>
      <c r="K5" s="17" t="s">
        <v>25</v>
      </c>
      <c r="L5" s="14" t="s">
        <v>26</v>
      </c>
      <c r="M5" s="16"/>
      <c r="N5" s="14" t="s">
        <v>27</v>
      </c>
      <c r="O5" s="16"/>
      <c r="P5" s="66" t="s">
        <v>28</v>
      </c>
      <c r="Q5" s="92"/>
      <c r="R5" s="92"/>
      <c r="S5" s="91" t="s">
        <v>29</v>
      </c>
      <c r="T5" s="93" t="s">
        <v>30</v>
      </c>
    </row>
    <row r="6" ht="30" customHeight="1" spans="1:20">
      <c r="A6" s="8"/>
      <c r="B6" s="18" t="s">
        <v>31</v>
      </c>
      <c r="C6" s="19"/>
      <c r="D6" s="19"/>
      <c r="E6" s="19"/>
      <c r="F6" s="20"/>
      <c r="G6" s="8"/>
      <c r="H6" s="18" t="s">
        <v>32</v>
      </c>
      <c r="I6" s="19"/>
      <c r="J6" s="20"/>
      <c r="K6" s="8" t="s">
        <v>33</v>
      </c>
      <c r="L6" s="18" t="s">
        <v>34</v>
      </c>
      <c r="M6" s="20"/>
      <c r="N6" s="18" t="s">
        <v>35</v>
      </c>
      <c r="O6" s="20"/>
      <c r="P6" s="67" t="s">
        <v>36</v>
      </c>
      <c r="Q6" s="94"/>
      <c r="R6" s="94"/>
      <c r="S6" s="91"/>
      <c r="T6" s="93"/>
    </row>
    <row r="7" ht="30" customHeight="1" spans="1:20">
      <c r="A7" s="8"/>
      <c r="B7" s="21" t="s">
        <v>37</v>
      </c>
      <c r="C7" s="8" t="s">
        <v>38</v>
      </c>
      <c r="D7" s="8" t="s">
        <v>39</v>
      </c>
      <c r="E7" s="10" t="s">
        <v>40</v>
      </c>
      <c r="F7" s="10" t="s">
        <v>41</v>
      </c>
      <c r="G7" s="21" t="s">
        <v>42</v>
      </c>
      <c r="H7" s="8" t="s">
        <v>43</v>
      </c>
      <c r="I7" s="10" t="s">
        <v>44</v>
      </c>
      <c r="J7" s="10" t="s">
        <v>45</v>
      </c>
      <c r="K7" s="68" t="s">
        <v>44</v>
      </c>
      <c r="L7" s="10" t="s">
        <v>44</v>
      </c>
      <c r="M7" s="8" t="s">
        <v>45</v>
      </c>
      <c r="N7" s="8" t="s">
        <v>44</v>
      </c>
      <c r="O7" s="8" t="s">
        <v>45</v>
      </c>
      <c r="P7" s="10" t="s">
        <v>46</v>
      </c>
      <c r="Q7" s="10" t="s">
        <v>47</v>
      </c>
      <c r="R7" s="10" t="s">
        <v>48</v>
      </c>
      <c r="S7" s="91"/>
      <c r="T7" s="93"/>
    </row>
    <row r="8" s="1" customFormat="1" ht="30" customHeight="1" spans="1:20">
      <c r="A8" s="22">
        <v>1</v>
      </c>
      <c r="B8" s="23">
        <v>43304</v>
      </c>
      <c r="C8" s="24">
        <v>2400000</v>
      </c>
      <c r="D8" s="25"/>
      <c r="E8" s="26" t="s">
        <v>49</v>
      </c>
      <c r="F8" s="27" t="s">
        <v>50</v>
      </c>
      <c r="G8" s="28"/>
      <c r="H8" s="29">
        <v>0.005</v>
      </c>
      <c r="I8" s="26">
        <f>C8*H8</f>
        <v>12000</v>
      </c>
      <c r="J8" s="26" t="s">
        <v>51</v>
      </c>
      <c r="K8" s="69">
        <v>1399</v>
      </c>
      <c r="L8" s="26">
        <v>500</v>
      </c>
      <c r="M8" s="32" t="s">
        <v>52</v>
      </c>
      <c r="N8" s="70">
        <v>24000</v>
      </c>
      <c r="O8" s="32" t="s">
        <v>53</v>
      </c>
      <c r="P8" s="71" t="s">
        <v>54</v>
      </c>
      <c r="Q8" s="26"/>
      <c r="R8" s="26">
        <v>166000</v>
      </c>
      <c r="S8" s="95"/>
      <c r="T8" s="96"/>
    </row>
    <row r="9" s="1" customFormat="1" ht="30" customHeight="1" spans="1:20">
      <c r="A9" s="30"/>
      <c r="B9" s="23"/>
      <c r="C9" s="24"/>
      <c r="D9" s="31"/>
      <c r="E9" s="26"/>
      <c r="F9" s="27"/>
      <c r="G9" s="28"/>
      <c r="H9" s="29"/>
      <c r="I9" s="26"/>
      <c r="J9" s="26"/>
      <c r="K9" s="69"/>
      <c r="L9" s="26"/>
      <c r="M9" s="32"/>
      <c r="N9" s="32"/>
      <c r="O9" s="32"/>
      <c r="P9" s="71" t="s">
        <v>55</v>
      </c>
      <c r="Q9" s="26">
        <v>720000</v>
      </c>
      <c r="R9" s="26">
        <v>720000</v>
      </c>
      <c r="S9" s="95">
        <v>720000</v>
      </c>
      <c r="T9" s="96"/>
    </row>
    <row r="10" s="1" customFormat="1" ht="30" customHeight="1" spans="1:20">
      <c r="A10" s="30"/>
      <c r="B10" s="23"/>
      <c r="C10" s="24"/>
      <c r="D10" s="32"/>
      <c r="E10" s="26"/>
      <c r="F10" s="27"/>
      <c r="G10" s="28"/>
      <c r="H10" s="29"/>
      <c r="I10" s="26"/>
      <c r="J10" s="26"/>
      <c r="K10" s="69"/>
      <c r="L10" s="26"/>
      <c r="M10" s="32"/>
      <c r="N10" s="32"/>
      <c r="O10" s="32"/>
      <c r="P10" s="71" t="s">
        <v>56</v>
      </c>
      <c r="Q10" s="26">
        <v>1200600</v>
      </c>
      <c r="R10" s="26">
        <v>1200600</v>
      </c>
      <c r="S10" s="95">
        <v>1200600</v>
      </c>
      <c r="T10" s="96"/>
    </row>
    <row r="11" s="1" customFormat="1" ht="30" customHeight="1" spans="1:20">
      <c r="A11" s="30"/>
      <c r="B11" s="23"/>
      <c r="C11" s="24"/>
      <c r="D11" s="32"/>
      <c r="E11" s="26"/>
      <c r="F11" s="27"/>
      <c r="G11" s="28"/>
      <c r="H11" s="29"/>
      <c r="I11" s="26"/>
      <c r="J11" s="26"/>
      <c r="K11" s="69"/>
      <c r="L11" s="26"/>
      <c r="M11" s="32"/>
      <c r="N11" s="32"/>
      <c r="O11" s="32"/>
      <c r="P11" s="71" t="s">
        <v>57</v>
      </c>
      <c r="Q11" s="26"/>
      <c r="R11" s="26">
        <v>400000</v>
      </c>
      <c r="S11" s="95">
        <v>400000</v>
      </c>
      <c r="T11" s="96"/>
    </row>
    <row r="12" s="1" customFormat="1" ht="30" customHeight="1" spans="1:20">
      <c r="A12" s="30"/>
      <c r="B12" s="23"/>
      <c r="C12" s="24"/>
      <c r="D12" s="32"/>
      <c r="E12" s="26"/>
      <c r="F12" s="27"/>
      <c r="G12" s="28"/>
      <c r="H12" s="29"/>
      <c r="I12" s="26"/>
      <c r="J12" s="26"/>
      <c r="K12" s="69"/>
      <c r="L12" s="26"/>
      <c r="M12" s="32"/>
      <c r="N12" s="26"/>
      <c r="O12" s="32"/>
      <c r="P12" s="71" t="s">
        <v>58</v>
      </c>
      <c r="Q12" s="26"/>
      <c r="R12" s="26">
        <v>41501</v>
      </c>
      <c r="S12" s="95">
        <v>41501</v>
      </c>
      <c r="T12" s="96"/>
    </row>
    <row r="13" s="1" customFormat="1" ht="30" customHeight="1" spans="1:20">
      <c r="A13" s="30"/>
      <c r="B13" s="23"/>
      <c r="C13" s="24"/>
      <c r="D13" s="25"/>
      <c r="E13" s="26"/>
      <c r="F13" s="27"/>
      <c r="G13" s="28"/>
      <c r="H13" s="29"/>
      <c r="I13" s="26"/>
      <c r="J13" s="26"/>
      <c r="K13" s="69"/>
      <c r="L13" s="26"/>
      <c r="M13" s="32"/>
      <c r="N13" s="32"/>
      <c r="O13" s="32"/>
      <c r="P13" s="71" t="s">
        <v>59</v>
      </c>
      <c r="Q13" s="26"/>
      <c r="R13" s="26">
        <v>300</v>
      </c>
      <c r="S13" s="95"/>
      <c r="T13" s="96"/>
    </row>
    <row r="14" s="1" customFormat="1" ht="30" customHeight="1" spans="1:20">
      <c r="A14" s="33"/>
      <c r="B14" s="23"/>
      <c r="C14" s="24"/>
      <c r="D14" s="32"/>
      <c r="E14" s="26"/>
      <c r="F14" s="27"/>
      <c r="G14" s="28"/>
      <c r="H14" s="29"/>
      <c r="I14" s="26"/>
      <c r="J14" s="26"/>
      <c r="K14" s="69"/>
      <c r="L14" s="26"/>
      <c r="M14" s="32"/>
      <c r="N14" s="32"/>
      <c r="O14" s="32"/>
      <c r="P14" s="71" t="s">
        <v>60</v>
      </c>
      <c r="Q14" s="26"/>
      <c r="R14" s="26">
        <v>4203</v>
      </c>
      <c r="S14" s="95"/>
      <c r="T14" s="96"/>
    </row>
    <row r="15" ht="30" customHeight="1" spans="1:20">
      <c r="A15" s="22">
        <v>2</v>
      </c>
      <c r="B15" s="34">
        <v>43790</v>
      </c>
      <c r="C15" s="24">
        <v>4200000</v>
      </c>
      <c r="D15" s="35"/>
      <c r="E15" s="26" t="s">
        <v>49</v>
      </c>
      <c r="F15" s="27" t="s">
        <v>50</v>
      </c>
      <c r="G15" s="36"/>
      <c r="H15" s="37">
        <v>0.005</v>
      </c>
      <c r="I15" s="72">
        <f>C15*H15</f>
        <v>21000</v>
      </c>
      <c r="J15" s="72" t="s">
        <v>51</v>
      </c>
      <c r="K15" s="72">
        <v>2447</v>
      </c>
      <c r="L15" s="26"/>
      <c r="M15" s="32"/>
      <c r="N15" s="26">
        <v>42000</v>
      </c>
      <c r="O15" s="32" t="s">
        <v>53</v>
      </c>
      <c r="P15" s="73"/>
      <c r="Q15" s="26"/>
      <c r="R15" s="26"/>
      <c r="S15" s="95"/>
      <c r="T15" s="97"/>
    </row>
    <row r="16" ht="30" customHeight="1" spans="1:20">
      <c r="A16" s="33"/>
      <c r="B16" s="34">
        <v>43803</v>
      </c>
      <c r="C16" s="24"/>
      <c r="D16" s="35"/>
      <c r="E16" s="38" t="s">
        <v>61</v>
      </c>
      <c r="F16" s="39" t="s">
        <v>62</v>
      </c>
      <c r="G16" s="36"/>
      <c r="H16" s="37"/>
      <c r="I16" s="72"/>
      <c r="J16" s="72"/>
      <c r="K16" s="72"/>
      <c r="L16" s="26">
        <v>200</v>
      </c>
      <c r="M16" s="32" t="s">
        <v>63</v>
      </c>
      <c r="N16" s="72">
        <v>960600</v>
      </c>
      <c r="O16" s="26" t="s">
        <v>64</v>
      </c>
      <c r="P16" s="73" t="s">
        <v>55</v>
      </c>
      <c r="Q16" s="26">
        <v>6707704</v>
      </c>
      <c r="R16" s="26"/>
      <c r="S16" s="95">
        <v>1260000</v>
      </c>
      <c r="T16" s="97"/>
    </row>
    <row r="17" ht="30" customHeight="1" spans="1:20">
      <c r="A17" s="32">
        <v>3</v>
      </c>
      <c r="B17" s="34">
        <v>43805</v>
      </c>
      <c r="C17" s="24"/>
      <c r="D17" s="35"/>
      <c r="E17" s="38" t="s">
        <v>65</v>
      </c>
      <c r="F17" s="39" t="s">
        <v>66</v>
      </c>
      <c r="G17" s="36"/>
      <c r="H17" s="37"/>
      <c r="I17" s="72"/>
      <c r="J17" s="72"/>
      <c r="K17" s="72"/>
      <c r="L17" s="26">
        <v>200</v>
      </c>
      <c r="M17" s="32" t="s">
        <v>63</v>
      </c>
      <c r="N17" s="72"/>
      <c r="O17" s="26"/>
      <c r="P17" s="73" t="s">
        <v>67</v>
      </c>
      <c r="Q17" s="26">
        <v>1648640</v>
      </c>
      <c r="R17" s="26"/>
      <c r="S17" s="95">
        <v>1648640</v>
      </c>
      <c r="T17" s="97"/>
    </row>
    <row r="18" ht="30" customHeight="1" spans="1:20">
      <c r="A18" s="40"/>
      <c r="B18" s="41"/>
      <c r="C18" s="24"/>
      <c r="D18" s="35"/>
      <c r="E18" s="38"/>
      <c r="F18" s="39"/>
      <c r="G18" s="36"/>
      <c r="H18" s="37"/>
      <c r="I18" s="72"/>
      <c r="J18" s="72"/>
      <c r="K18" s="72"/>
      <c r="L18" s="26">
        <v>100</v>
      </c>
      <c r="M18" s="32" t="s">
        <v>63</v>
      </c>
      <c r="N18" s="72">
        <v>-727160</v>
      </c>
      <c r="O18" s="26" t="s">
        <v>68</v>
      </c>
      <c r="P18" s="73"/>
      <c r="Q18" s="26"/>
      <c r="R18" s="26"/>
      <c r="S18" s="95"/>
      <c r="T18" s="97"/>
    </row>
    <row r="19" s="2" customFormat="1" ht="30" customHeight="1" spans="1:16384">
      <c r="A19" s="32">
        <v>4</v>
      </c>
      <c r="B19" s="34">
        <v>43844</v>
      </c>
      <c r="C19" s="42"/>
      <c r="D19" s="35">
        <v>66147</v>
      </c>
      <c r="E19" s="36" t="s">
        <v>69</v>
      </c>
      <c r="F19" s="43" t="s">
        <v>70</v>
      </c>
      <c r="G19" s="36"/>
      <c r="H19" s="1"/>
      <c r="I19" s="72"/>
      <c r="J19" s="72"/>
      <c r="K19" s="72"/>
      <c r="L19" s="26">
        <v>100</v>
      </c>
      <c r="M19" s="32" t="s">
        <v>63</v>
      </c>
      <c r="N19" s="72">
        <v>-233440</v>
      </c>
      <c r="O19" s="26" t="s">
        <v>68</v>
      </c>
      <c r="P19" s="73" t="s">
        <v>71</v>
      </c>
      <c r="Q19" s="26"/>
      <c r="R19" s="26"/>
      <c r="S19" s="42">
        <v>774760</v>
      </c>
      <c r="T19" s="97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ht="30" customHeight="1" spans="1:16384">
      <c r="A20" s="32"/>
      <c r="B20" s="34"/>
      <c r="C20" s="42"/>
      <c r="D20" s="35"/>
      <c r="E20" s="36" t="s">
        <v>69</v>
      </c>
      <c r="F20" s="43" t="s">
        <v>70</v>
      </c>
      <c r="G20" s="36"/>
      <c r="H20" s="37"/>
      <c r="I20" s="72"/>
      <c r="J20" s="72"/>
      <c r="K20" s="72"/>
      <c r="L20" s="69">
        <v>100</v>
      </c>
      <c r="M20" s="32" t="s">
        <v>63</v>
      </c>
      <c r="N20" s="72"/>
      <c r="O20" s="26"/>
      <c r="P20" s="73" t="s">
        <v>71</v>
      </c>
      <c r="Q20" s="26"/>
      <c r="R20" s="26"/>
      <c r="S20" s="42">
        <v>516600</v>
      </c>
      <c r="T20" s="97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3" customFormat="1" ht="30" customHeight="1" spans="1:16384">
      <c r="A21" s="44" t="s">
        <v>81</v>
      </c>
      <c r="B21" s="45">
        <v>43938</v>
      </c>
      <c r="C21" s="46">
        <v>2000000</v>
      </c>
      <c r="D21" s="47"/>
      <c r="E21" s="48" t="s">
        <v>49</v>
      </c>
      <c r="F21" s="49" t="s">
        <v>50</v>
      </c>
      <c r="G21" s="50"/>
      <c r="H21" s="51"/>
      <c r="I21" s="74"/>
      <c r="J21" s="74"/>
      <c r="K21" s="74"/>
      <c r="L21" s="75"/>
      <c r="M21" s="44"/>
      <c r="N21" s="74"/>
      <c r="O21" s="48"/>
      <c r="P21" s="76"/>
      <c r="Q21" s="48"/>
      <c r="R21" s="48"/>
      <c r="S21" s="46"/>
      <c r="T21" s="98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O21" s="103"/>
      <c r="XEP21" s="103"/>
      <c r="XEQ21" s="103"/>
      <c r="XER21" s="103"/>
      <c r="XES21" s="103"/>
      <c r="XET21" s="103"/>
      <c r="XEU21" s="103"/>
      <c r="XEV21" s="103"/>
      <c r="XEW21" s="103"/>
      <c r="XEX21" s="103"/>
      <c r="XEY21" s="103"/>
      <c r="XEZ21" s="103"/>
      <c r="XFA21" s="103"/>
      <c r="XFB21" s="103"/>
      <c r="XFC21" s="103"/>
      <c r="XFD21" s="103"/>
    </row>
    <row r="22" s="3" customFormat="1" ht="30" customHeight="1" spans="1:16384">
      <c r="A22" s="52"/>
      <c r="B22" s="52"/>
      <c r="C22" s="52"/>
      <c r="D22" s="47"/>
      <c r="E22" s="53" t="s">
        <v>61</v>
      </c>
      <c r="F22" s="54" t="s">
        <v>62</v>
      </c>
      <c r="G22" s="50"/>
      <c r="H22" s="51">
        <v>0.005</v>
      </c>
      <c r="I22" s="74">
        <f>C21*H22</f>
        <v>10000</v>
      </c>
      <c r="J22" s="74" t="s">
        <v>51</v>
      </c>
      <c r="K22" s="74">
        <v>1165.05</v>
      </c>
      <c r="L22" s="48">
        <v>100</v>
      </c>
      <c r="M22" s="44" t="s">
        <v>63</v>
      </c>
      <c r="N22" s="74">
        <v>20000</v>
      </c>
      <c r="O22" s="48" t="s">
        <v>53</v>
      </c>
      <c r="P22" s="76" t="s">
        <v>55</v>
      </c>
      <c r="Q22" s="48"/>
      <c r="R22" s="48"/>
      <c r="S22" s="46">
        <v>699324.75</v>
      </c>
      <c r="T22" s="98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O22" s="103"/>
      <c r="XEP22" s="103"/>
      <c r="XEQ22" s="103"/>
      <c r="XER22" s="103"/>
      <c r="XES22" s="103"/>
      <c r="XET22" s="103"/>
      <c r="XEU22" s="103"/>
      <c r="XEV22" s="103"/>
      <c r="XEW22" s="103"/>
      <c r="XEX22" s="103"/>
      <c r="XEY22" s="103"/>
      <c r="XEZ22" s="103"/>
      <c r="XFA22" s="103"/>
      <c r="XFB22" s="103"/>
      <c r="XFC22" s="103"/>
      <c r="XFD22" s="103"/>
    </row>
    <row r="23" s="3" customFormat="1" ht="30" customHeight="1" spans="1:16384">
      <c r="A23" s="44"/>
      <c r="B23" s="45"/>
      <c r="C23" s="46"/>
      <c r="D23" s="47"/>
      <c r="E23" s="53" t="s">
        <v>65</v>
      </c>
      <c r="F23" s="54" t="s">
        <v>66</v>
      </c>
      <c r="G23" s="50"/>
      <c r="H23" s="51"/>
      <c r="I23" s="74"/>
      <c r="J23" s="74"/>
      <c r="K23" s="74"/>
      <c r="L23" s="75">
        <v>100</v>
      </c>
      <c r="M23" s="44" t="s">
        <v>63</v>
      </c>
      <c r="N23" s="74"/>
      <c r="O23" s="48"/>
      <c r="P23" s="76" t="s">
        <v>67</v>
      </c>
      <c r="Q23" s="48"/>
      <c r="R23" s="48"/>
      <c r="S23" s="46">
        <v>1269310.2</v>
      </c>
      <c r="T23" s="98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O23" s="103"/>
      <c r="XEP23" s="103"/>
      <c r="XEQ23" s="103"/>
      <c r="XER23" s="103"/>
      <c r="XES23" s="103"/>
      <c r="XET23" s="103"/>
      <c r="XEU23" s="103"/>
      <c r="XEV23" s="103"/>
      <c r="XEW23" s="103"/>
      <c r="XEX23" s="103"/>
      <c r="XEY23" s="103"/>
      <c r="XEZ23" s="103"/>
      <c r="XFA23" s="103"/>
      <c r="XFB23" s="103"/>
      <c r="XFC23" s="103"/>
      <c r="XFD23" s="103"/>
    </row>
    <row r="24" s="4" customFormat="1" ht="30" customHeight="1" spans="1:20">
      <c r="A24" s="8">
        <v>5</v>
      </c>
      <c r="B24" s="55">
        <v>45560</v>
      </c>
      <c r="C24" s="56">
        <v>1000000</v>
      </c>
      <c r="D24" s="57"/>
      <c r="E24" s="57"/>
      <c r="F24" s="57"/>
      <c r="G24" s="57"/>
      <c r="H24" s="57"/>
      <c r="I24" s="68"/>
      <c r="J24" s="57"/>
      <c r="K24" s="57"/>
      <c r="L24" s="77">
        <v>1465.9</v>
      </c>
      <c r="M24" s="78" t="s">
        <v>82</v>
      </c>
      <c r="N24" s="56"/>
      <c r="O24" s="57"/>
      <c r="P24" s="57"/>
      <c r="Q24" s="99"/>
      <c r="R24" s="99"/>
      <c r="S24" s="56"/>
      <c r="T24" s="100"/>
    </row>
    <row r="25" s="4" customFormat="1" ht="30" customHeight="1" spans="1:20">
      <c r="A25" s="8"/>
      <c r="B25" s="8"/>
      <c r="C25" s="56"/>
      <c r="D25" s="57"/>
      <c r="E25" s="57"/>
      <c r="F25" s="57"/>
      <c r="G25" s="57"/>
      <c r="H25" s="57"/>
      <c r="I25" s="68"/>
      <c r="J25" s="57"/>
      <c r="K25" s="57"/>
      <c r="L25" s="79">
        <v>500</v>
      </c>
      <c r="M25" s="79" t="s">
        <v>83</v>
      </c>
      <c r="N25" s="56"/>
      <c r="O25" s="57"/>
      <c r="P25" s="57"/>
      <c r="Q25" s="99"/>
      <c r="R25" s="99"/>
      <c r="S25" s="56"/>
      <c r="T25" s="100"/>
    </row>
    <row r="26" s="4" customFormat="1" ht="30" customHeight="1" spans="1:20">
      <c r="A26" s="8"/>
      <c r="B26" s="8"/>
      <c r="C26" s="56"/>
      <c r="D26" s="57"/>
      <c r="E26" s="57"/>
      <c r="F26" s="57"/>
      <c r="G26" s="57"/>
      <c r="H26" s="57"/>
      <c r="I26" s="68"/>
      <c r="J26" s="57"/>
      <c r="K26" s="57"/>
      <c r="L26" s="80">
        <v>882.52</v>
      </c>
      <c r="M26" s="79" t="s">
        <v>84</v>
      </c>
      <c r="N26" s="56"/>
      <c r="O26" s="57"/>
      <c r="P26" s="57"/>
      <c r="Q26" s="99"/>
      <c r="R26" s="99"/>
      <c r="S26" s="56"/>
      <c r="T26" s="100"/>
    </row>
    <row r="27" s="4" customFormat="1" ht="30" customHeight="1" spans="1:20">
      <c r="A27" s="8"/>
      <c r="B27" s="8"/>
      <c r="C27" s="56"/>
      <c r="D27" s="57"/>
      <c r="E27" s="57"/>
      <c r="F27" s="57"/>
      <c r="G27" s="57"/>
      <c r="H27" s="57"/>
      <c r="I27" s="68"/>
      <c r="J27" s="57"/>
      <c r="K27" s="57"/>
      <c r="L27" s="68"/>
      <c r="M27" s="57"/>
      <c r="N27" s="56"/>
      <c r="O27" s="57"/>
      <c r="P27" s="57"/>
      <c r="Q27" s="99"/>
      <c r="R27" s="99"/>
      <c r="S27" s="56"/>
      <c r="T27" s="100"/>
    </row>
    <row r="28" s="4" customFormat="1" ht="30" customHeight="1" spans="1:20">
      <c r="A28" s="8"/>
      <c r="B28" s="8"/>
      <c r="C28" s="56"/>
      <c r="D28" s="57"/>
      <c r="E28" s="57"/>
      <c r="F28" s="57"/>
      <c r="G28" s="57"/>
      <c r="H28" s="57"/>
      <c r="I28" s="68"/>
      <c r="J28" s="57"/>
      <c r="K28" s="57"/>
      <c r="L28" s="68"/>
      <c r="M28" s="57"/>
      <c r="N28" s="56"/>
      <c r="O28" s="57"/>
      <c r="P28" s="57"/>
      <c r="Q28" s="99"/>
      <c r="R28" s="99"/>
      <c r="S28" s="56"/>
      <c r="T28" s="100"/>
    </row>
    <row r="29" ht="30" customHeight="1" spans="1:20">
      <c r="A29" s="8" t="s">
        <v>72</v>
      </c>
      <c r="B29" s="8"/>
      <c r="C29" s="56">
        <f>SUM(C8:C28)</f>
        <v>9600000</v>
      </c>
      <c r="D29" s="57">
        <f>SUM(D8:D28)</f>
        <v>66147</v>
      </c>
      <c r="E29" s="57" t="s">
        <v>73</v>
      </c>
      <c r="F29" s="57" t="s">
        <v>73</v>
      </c>
      <c r="G29" s="57" t="s">
        <v>73</v>
      </c>
      <c r="H29" s="57" t="s">
        <v>73</v>
      </c>
      <c r="I29" s="68">
        <f>SUM(I8:I28)</f>
        <v>43000</v>
      </c>
      <c r="J29" s="57" t="s">
        <v>73</v>
      </c>
      <c r="K29" s="57">
        <f>SUM(K8:K23)</f>
        <v>5011.05</v>
      </c>
      <c r="L29" s="68">
        <f>SUM(L8:L28)</f>
        <v>4248.42</v>
      </c>
      <c r="M29" s="57" t="s">
        <v>73</v>
      </c>
      <c r="N29" s="56">
        <f>SUM(N8:N28)</f>
        <v>86000</v>
      </c>
      <c r="O29" s="57" t="s">
        <v>73</v>
      </c>
      <c r="P29" s="57" t="s">
        <v>73</v>
      </c>
      <c r="Q29" s="99">
        <f>SUM(Q8:Q28)</f>
        <v>10276944</v>
      </c>
      <c r="R29" s="99">
        <f>SUM(R8:R28)</f>
        <v>2532604</v>
      </c>
      <c r="S29" s="56">
        <f>SUM(S8:S28)</f>
        <v>8530735.95</v>
      </c>
      <c r="T29" s="100">
        <f>C29+D29-I29-K29-L29-N29-S29</f>
        <v>997151.58</v>
      </c>
    </row>
    <row r="30" ht="30" customHeight="1" spans="1:20">
      <c r="A30" s="32" t="s">
        <v>74</v>
      </c>
      <c r="B30" s="32"/>
      <c r="C30" s="32" t="s">
        <v>75</v>
      </c>
      <c r="D30" s="32"/>
      <c r="E30" s="32"/>
      <c r="F30" s="58">
        <v>1968634.95</v>
      </c>
      <c r="G30" s="59"/>
      <c r="H30" s="60" t="s">
        <v>76</v>
      </c>
      <c r="I30" s="81"/>
      <c r="J30" s="81"/>
      <c r="K30" s="81"/>
      <c r="L30" s="82"/>
      <c r="M30" s="32" t="s">
        <v>77</v>
      </c>
      <c r="N30" s="58">
        <f>S22+S23</f>
        <v>1968634.95</v>
      </c>
      <c r="O30" s="59"/>
      <c r="P30" s="59"/>
      <c r="Q30" s="59"/>
      <c r="R30" s="59"/>
      <c r="S30" s="59"/>
      <c r="T30" s="101"/>
    </row>
    <row r="31" ht="30" customHeight="1" spans="1:20">
      <c r="A31" s="32"/>
      <c r="B31" s="32"/>
      <c r="C31" s="32" t="s">
        <v>78</v>
      </c>
      <c r="D31" s="32"/>
      <c r="E31" s="32"/>
      <c r="F31" s="61">
        <v>0</v>
      </c>
      <c r="G31" s="62"/>
      <c r="H31" s="63"/>
      <c r="I31" s="83"/>
      <c r="J31" s="83"/>
      <c r="K31" s="83"/>
      <c r="L31" s="84"/>
      <c r="M31" s="32" t="s">
        <v>79</v>
      </c>
      <c r="N31" s="85" t="s">
        <v>85</v>
      </c>
      <c r="O31" s="86"/>
      <c r="P31" s="86"/>
      <c r="Q31" s="86"/>
      <c r="R31" s="86"/>
      <c r="S31" s="86"/>
      <c r="T31" s="102"/>
    </row>
    <row r="37" spans="2:19">
      <c r="B37" s="64"/>
      <c r="S37" s="6">
        <f>S19+S20</f>
        <v>1291360</v>
      </c>
    </row>
    <row r="40" spans="18:18">
      <c r="R40" s="2">
        <v>772800</v>
      </c>
    </row>
    <row r="41" spans="18:19">
      <c r="R41" s="2">
        <v>516600</v>
      </c>
      <c r="S41" s="6">
        <f>S19-R40</f>
        <v>1960</v>
      </c>
    </row>
    <row r="42" spans="23:23">
      <c r="W42" s="4"/>
    </row>
    <row r="43" spans="18:18">
      <c r="R43" s="2">
        <f>R40+R41</f>
        <v>1289400</v>
      </c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9:B29"/>
    <mergeCell ref="C30:E30"/>
    <mergeCell ref="F30:G30"/>
    <mergeCell ref="N30:T30"/>
    <mergeCell ref="C31:E31"/>
    <mergeCell ref="F31:G31"/>
    <mergeCell ref="N31:T31"/>
    <mergeCell ref="A5:A7"/>
    <mergeCell ref="A8:A14"/>
    <mergeCell ref="A15:A16"/>
    <mergeCell ref="S5:S7"/>
    <mergeCell ref="T5:T7"/>
    <mergeCell ref="H30:L31"/>
    <mergeCell ref="A30:B31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第1次</vt:lpstr>
      <vt:lpstr>新3次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--霞歌</cp:lastModifiedBy>
  <dcterms:created xsi:type="dcterms:W3CDTF">2017-01-09T12:48:00Z</dcterms:created>
  <dcterms:modified xsi:type="dcterms:W3CDTF">2024-09-25T08:15:50Z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86B940421F984643B265F84A487205B4_12</vt:lpwstr>
  </property>
</Properties>
</file>