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 activeTab="1"/>
  </bookViews>
  <sheets>
    <sheet name="第一次" sheetId="2" r:id="rId1"/>
    <sheet name="第二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<sst xmlns="http://schemas.openxmlformats.org/spreadsheetml/2006/main" count="166" uniqueCount="72">
  <si>
    <t xml:space="preserve">工程款支付证书 </t>
  </si>
  <si>
    <t>工程名称</t>
  </si>
  <si>
    <t>新站区濛河路交通工程</t>
  </si>
  <si>
    <t>建设单位</t>
  </si>
  <si>
    <t>合肥新创投资建设有限责任公司</t>
  </si>
  <si>
    <t>ERP编号</t>
  </si>
  <si>
    <t>档案编号</t>
  </si>
  <si>
    <t>合同金额</t>
  </si>
  <si>
    <t>中标时间</t>
  </si>
  <si>
    <t>2016.11.22%</t>
  </si>
  <si>
    <t>已提供工程资料</t>
  </si>
  <si>
    <t>合同 中标通知书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</si>
  <si>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</si>
  <si>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</si>
  <si>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</si>
  <si>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</si>
  <si>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</si>
  <si>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</si>
  <si>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</si>
  <si>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</si>
  <si>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</si>
  <si>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</si>
  <si>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</si>
  <si>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</si>
  <si>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</si>
  <si>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</si>
  <si>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</si>
  <si>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</si>
  <si>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</si>
  <si>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</si>
  <si>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</si>
  <si>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</si>
  <si>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</si>
  <si>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</si>
  <si>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</si>
  <si>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</si>
  <si>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</si>
  <si>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</si>
  <si>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</si>
  <si>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</si>
  <si>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</si>
  <si>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</si>
  <si>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</si>
  <si>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</si>
  <si>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</si>
  <si>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</si>
  <si>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</si>
  <si>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</si>
  <si>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</si>
  <si>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</si>
  <si>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</si>
  <si>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17.8.29</t>
  </si>
  <si>
    <t>中国银行庐江支行</t>
  </si>
  <si>
    <t>175 202 745 165</t>
  </si>
  <si>
    <t>王玲子</t>
  </si>
  <si>
    <t>本次</t>
  </si>
  <si>
    <t>20.1.19</t>
  </si>
  <si>
    <t>开票金额549238.52</t>
  </si>
  <si>
    <t>手续费</t>
  </si>
  <si>
    <t>安徽融畅智能科技有限公司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</si>
  <si>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</si>
  <si>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</si>
  <si>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</si>
  <si>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</si>
  <si>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</si>
  <si>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</si>
  <si>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</si>
  <si>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</si>
  <si>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2016.11.22</t>
  </si>
  <si>
    <t>合同 中标通知书  移交书  审计报告</t>
  </si>
  <si>
    <t>中国银行蜀山支行</t>
  </si>
  <si>
    <t>175 257 190 682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</si>
</sst>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0.00_ "/>
    <numFmt numFmtId="179" formatCode="0.0%"/>
    <numFmt numFmtId="180" formatCode="yyyy&quot;年&quot;m&quot;月&quot;d&quot;日&quot;;@"/>
    <numFmt numFmtId="181" formatCode="0.00_);[Red]\(0.00\)"/>
    <numFmt numFmtId="182" formatCode="#,##0_ "/>
  </numFmts>
  <fonts count="28">
    <font>
      <sz val="1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118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9" fontId="1" fillId="2" borderId="3" xfId="50" applyNumberFormat="1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7" fontId="2" fillId="0" borderId="2" xfId="50" applyNumberFormat="1" applyFont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8" fontId="3" fillId="0" borderId="2" xfId="0" applyNumberFormat="1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9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80" fontId="3" fillId="0" borderId="6" xfId="0" applyNumberFormat="1" applyFont="1" applyBorder="1" applyAlignment="1">
      <alignment horizontal="center" vertical="center"/>
    </xf>
    <xf numFmtId="176" fontId="1" fillId="2" borderId="6" xfId="50" applyNumberFormat="1" applyFont="1" applyFill="1" applyBorder="1" applyAlignment="1" applyProtection="1">
      <alignment horizontal="right" vertical="center" shrinkToFit="1"/>
    </xf>
    <xf numFmtId="178" fontId="3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79" fontId="1" fillId="2" borderId="6" xfId="49" applyNumberFormat="1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180" fontId="3" fillId="0" borderId="7" xfId="0" applyNumberFormat="1" applyFont="1" applyBorder="1" applyAlignment="1">
      <alignment horizontal="center" vertical="center"/>
    </xf>
    <xf numFmtId="176" fontId="1" fillId="2" borderId="7" xfId="50" applyNumberFormat="1" applyFont="1" applyFill="1" applyBorder="1" applyAlignment="1" applyProtection="1">
      <alignment horizontal="right" vertical="center" shrinkToFit="1"/>
    </xf>
    <xf numFmtId="178" fontId="3" fillId="0" borderId="7" xfId="0" applyNumberFormat="1" applyFont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79" fontId="1" fillId="2" borderId="7" xfId="49" applyNumberFormat="1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80" fontId="4" fillId="4" borderId="2" xfId="0" applyNumberFormat="1" applyFont="1" applyFill="1" applyBorder="1" applyAlignment="1">
      <alignment horizontal="center" vertical="center"/>
    </xf>
    <xf numFmtId="176" fontId="1" fillId="4" borderId="3" xfId="50" applyNumberFormat="1" applyFont="1" applyFill="1" applyBorder="1" applyAlignment="1" applyProtection="1">
      <alignment horizontal="right" vertical="center" shrinkToFit="1"/>
    </xf>
    <xf numFmtId="178" fontId="3" fillId="4" borderId="2" xfId="0" applyNumberFormat="1" applyFont="1" applyFill="1" applyBorder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horizontal="center" vertical="center" shrinkToFit="1"/>
    </xf>
    <xf numFmtId="179" fontId="1" fillId="4" borderId="2" xfId="4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80" fontId="5" fillId="0" borderId="2" xfId="0" applyNumberFormat="1" applyFont="1" applyBorder="1" applyAlignment="1">
      <alignment horizontal="center" vertical="center"/>
    </xf>
    <xf numFmtId="176" fontId="5" fillId="2" borderId="3" xfId="50" applyNumberFormat="1" applyFont="1" applyFill="1" applyBorder="1" applyAlignment="1" applyProtection="1">
      <alignment horizontal="right" vertical="center" shrinkToFit="1"/>
    </xf>
    <xf numFmtId="178" fontId="5" fillId="0" borderId="2" xfId="0" applyNumberFormat="1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9" fontId="5" fillId="2" borderId="2" xfId="50" applyNumberFormat="1" applyFont="1" applyFill="1" applyBorder="1" applyAlignment="1" applyProtection="1">
      <alignment horizontal="center" vertical="center" wrapText="1" shrinkToFit="1"/>
    </xf>
    <xf numFmtId="179" fontId="5" fillId="2" borderId="2" xfId="49" applyNumberFormat="1" applyFont="1" applyFill="1" applyBorder="1" applyAlignment="1" applyProtection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176" fontId="1" fillId="2" borderId="3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8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2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6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7" xfId="50" applyNumberFormat="1" applyFont="1" applyFill="1" applyBorder="1" applyAlignment="1" applyProtection="1">
      <alignment horizontal="center" vertical="center" shrinkToFit="1"/>
    </xf>
    <xf numFmtId="176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6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left"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left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82" fontId="5" fillId="2" borderId="2" xfId="50" applyNumberFormat="1" applyFont="1" applyFill="1" applyBorder="1" applyAlignment="1" applyProtection="1">
      <alignment vertical="center" shrinkToFit="1"/>
    </xf>
    <xf numFmtId="176" fontId="5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shrinkToFit="1"/>
    </xf>
    <xf numFmtId="176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0" xfId="50" applyFont="1" applyFill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6" fontId="1" fillId="3" borderId="5" xfId="50" applyNumberFormat="1" applyFont="1" applyFill="1" applyBorder="1" applyAlignment="1" applyProtection="1">
      <alignment horizontal="center" vertical="center" wrapText="1"/>
    </xf>
    <xf numFmtId="176" fontId="1" fillId="2" borderId="5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/>
    </xf>
    <xf numFmtId="178" fontId="1" fillId="2" borderId="2" xfId="0" applyNumberFormat="1" applyFont="1" applyFill="1" applyBorder="1">
      <alignment vertical="center"/>
    </xf>
    <xf numFmtId="178" fontId="1" fillId="2" borderId="2" xfId="50" applyNumberFormat="1" applyFont="1" applyFill="1" applyBorder="1" applyAlignment="1" applyProtection="1">
      <alignment horizontal="right" vertical="center"/>
    </xf>
    <xf numFmtId="176" fontId="1" fillId="2" borderId="3" xfId="50" applyNumberFormat="1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9" fontId="1" fillId="4" borderId="2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38100</xdr:rowOff>
    </xdr:from>
    <xdr:to>
      <xdr:col>6</xdr:col>
      <xdr:colOff>543560</xdr:colOff>
      <xdr:row>49</xdr:row>
      <xdr:rowOff>161925</xdr:rowOff>
    </xdr:to>
    <xdr:pic>
      <xdr:nvPicPr>
        <xdr:cNvPr id="2" name="图片 1" descr="濛河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429500"/>
          <a:ext cx="7296150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topLeftCell="A2" workbookViewId="0">
      <selection activeCell="S11" sqref="S8:S1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5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103" t="s">
        <v>3</v>
      </c>
      <c r="I2" s="104"/>
      <c r="J2" s="104" t="s">
        <v>4</v>
      </c>
      <c r="K2" s="104"/>
      <c r="L2" s="104"/>
      <c r="M2" s="115"/>
      <c r="N2" s="65" t="s">
        <v>5</v>
      </c>
      <c r="O2" s="65"/>
      <c r="P2" s="3">
        <v>5684</v>
      </c>
      <c r="Q2" s="69" t="s">
        <v>6</v>
      </c>
      <c r="R2" s="69"/>
      <c r="S2" s="106"/>
      <c r="T2" s="106"/>
    </row>
    <row r="3" ht="29.1" customHeight="1" spans="1:20">
      <c r="A3" s="2" t="s">
        <v>7</v>
      </c>
      <c r="B3" s="2"/>
      <c r="C3" s="4">
        <v>1196311.8</v>
      </c>
      <c r="D3" s="4"/>
      <c r="E3" s="4"/>
      <c r="F3" s="4" t="s">
        <v>8</v>
      </c>
      <c r="G3" s="5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0" t="s">
        <v>14</v>
      </c>
      <c r="R3" s="11"/>
      <c r="S3" s="11" t="s">
        <v>15</v>
      </c>
      <c r="T3" s="12"/>
    </row>
    <row r="4" ht="29.1" customHeight="1" spans="1:20">
      <c r="A4" s="2" t="s">
        <v>16</v>
      </c>
      <c r="B4" s="2"/>
      <c r="C4" s="116"/>
      <c r="D4" s="116"/>
      <c r="E4" s="116"/>
      <c r="F4" s="4" t="s">
        <v>17</v>
      </c>
      <c r="G4" s="5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6" t="s">
        <v>25</v>
      </c>
      <c r="C5" s="7"/>
      <c r="D5" s="7"/>
      <c r="E5" s="7"/>
      <c r="F5" s="8"/>
      <c r="G5" s="9" t="s">
        <v>26</v>
      </c>
      <c r="H5" s="6" t="s">
        <v>25</v>
      </c>
      <c r="I5" s="7"/>
      <c r="J5" s="8"/>
      <c r="K5" s="66" t="s">
        <v>27</v>
      </c>
      <c r="L5" s="6" t="s">
        <v>28</v>
      </c>
      <c r="M5" s="8"/>
      <c r="N5" s="6" t="s">
        <v>29</v>
      </c>
      <c r="O5" s="8"/>
      <c r="P5" s="67" t="s">
        <v>30</v>
      </c>
      <c r="Q5" s="107"/>
      <c r="R5" s="107"/>
      <c r="S5" s="4" t="s">
        <v>31</v>
      </c>
      <c r="T5" s="65" t="s">
        <v>32</v>
      </c>
    </row>
    <row r="6" ht="29.1" customHeight="1" spans="1:20">
      <c r="A6" s="2"/>
      <c r="B6" s="10" t="s">
        <v>33</v>
      </c>
      <c r="C6" s="11"/>
      <c r="D6" s="11"/>
      <c r="E6" s="11"/>
      <c r="F6" s="12"/>
      <c r="G6" s="13"/>
      <c r="H6" s="10" t="s">
        <v>34</v>
      </c>
      <c r="I6" s="11"/>
      <c r="J6" s="12"/>
      <c r="K6" s="2" t="s">
        <v>35</v>
      </c>
      <c r="L6" s="10" t="s">
        <v>36</v>
      </c>
      <c r="M6" s="12"/>
      <c r="N6" s="10" t="s">
        <v>37</v>
      </c>
      <c r="O6" s="12"/>
      <c r="P6" s="68" t="s">
        <v>38</v>
      </c>
      <c r="Q6" s="108"/>
      <c r="R6" s="108"/>
      <c r="S6" s="4"/>
      <c r="T6" s="65"/>
    </row>
    <row r="7" ht="29.1" customHeight="1" spans="1:20">
      <c r="A7" s="2"/>
      <c r="B7" s="14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3" t="s">
        <v>44</v>
      </c>
      <c r="H7" s="2" t="s">
        <v>45</v>
      </c>
      <c r="I7" s="4" t="s">
        <v>46</v>
      </c>
      <c r="J7" s="4" t="s">
        <v>47</v>
      </c>
      <c r="K7" s="69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5"/>
    </row>
    <row r="8" ht="29.1" customHeight="1" spans="1:20">
      <c r="A8" s="15">
        <v>1</v>
      </c>
      <c r="B8" s="16" t="s">
        <v>51</v>
      </c>
      <c r="C8" s="17">
        <v>520000</v>
      </c>
      <c r="D8" s="18"/>
      <c r="E8" s="19" t="s">
        <v>52</v>
      </c>
      <c r="F8" s="19" t="s">
        <v>53</v>
      </c>
      <c r="G8" s="60">
        <v>0.8</v>
      </c>
      <c r="H8" s="21"/>
      <c r="I8" s="17"/>
      <c r="J8" s="70"/>
      <c r="K8" s="65">
        <v>281.09</v>
      </c>
      <c r="L8" s="17"/>
      <c r="M8" s="4"/>
      <c r="N8" s="17"/>
      <c r="O8" s="4"/>
      <c r="P8" s="71" t="s">
        <v>54</v>
      </c>
      <c r="Q8" s="4"/>
      <c r="R8" s="4"/>
      <c r="S8" s="109">
        <f>C8+D8-I8-K8-L8-N8</f>
        <v>519718.91</v>
      </c>
      <c r="T8" s="110">
        <f>C8+D8-I8-K8-L8-N8-S8</f>
        <v>0</v>
      </c>
    </row>
    <row r="9" ht="29.1" customHeight="1" spans="1:20">
      <c r="A9" s="34"/>
      <c r="B9" s="35" t="s">
        <v>55</v>
      </c>
      <c r="C9" s="36"/>
      <c r="D9" s="37"/>
      <c r="E9" s="38"/>
      <c r="F9" s="38"/>
      <c r="G9" s="117"/>
      <c r="H9" s="40"/>
      <c r="I9" s="82"/>
      <c r="J9" s="83"/>
      <c r="K9" s="84"/>
      <c r="L9" s="82"/>
      <c r="M9" s="85"/>
      <c r="N9" s="82"/>
      <c r="O9" s="85"/>
      <c r="P9" s="86"/>
      <c r="Q9" s="85"/>
      <c r="R9" s="85"/>
      <c r="S9" s="82"/>
      <c r="T9" s="84"/>
    </row>
    <row r="10" ht="29.1" customHeight="1" spans="1:20">
      <c r="A10" s="22">
        <v>2</v>
      </c>
      <c r="B10" s="23" t="s">
        <v>56</v>
      </c>
      <c r="C10" s="72">
        <v>463699.44</v>
      </c>
      <c r="D10" s="25"/>
      <c r="E10" s="25" t="s">
        <v>52</v>
      </c>
      <c r="F10" s="25" t="s">
        <v>53</v>
      </c>
      <c r="G10" s="26">
        <v>1</v>
      </c>
      <c r="H10" s="27"/>
      <c r="I10" s="72"/>
      <c r="J10" s="73" t="s">
        <v>57</v>
      </c>
      <c r="K10" s="74">
        <v>11552.65</v>
      </c>
      <c r="L10" s="72">
        <v>150</v>
      </c>
      <c r="M10" s="75" t="s">
        <v>58</v>
      </c>
      <c r="N10" s="76"/>
      <c r="O10" s="75"/>
      <c r="P10" s="71" t="s">
        <v>59</v>
      </c>
      <c r="Q10" s="4"/>
      <c r="R10" s="4"/>
      <c r="S10" s="17">
        <v>427000</v>
      </c>
      <c r="T10" s="74"/>
    </row>
    <row r="11" ht="29.1" customHeight="1" spans="1:20">
      <c r="A11" s="28"/>
      <c r="B11" s="29"/>
      <c r="C11" s="77"/>
      <c r="D11" s="31"/>
      <c r="E11" s="31"/>
      <c r="F11" s="31"/>
      <c r="G11" s="32"/>
      <c r="H11" s="33"/>
      <c r="I11" s="77"/>
      <c r="J11" s="78"/>
      <c r="K11" s="79"/>
      <c r="L11" s="77"/>
      <c r="M11" s="80"/>
      <c r="N11" s="81"/>
      <c r="O11" s="80"/>
      <c r="P11" s="71" t="s">
        <v>54</v>
      </c>
      <c r="Q11" s="4"/>
      <c r="R11" s="4"/>
      <c r="S11" s="17">
        <f>C10+D10-I10-K10-L10-S10</f>
        <v>24996.79</v>
      </c>
      <c r="T11" s="79"/>
    </row>
    <row r="12" ht="29.1" customHeight="1" spans="1:20">
      <c r="A12" s="2">
        <v>3</v>
      </c>
      <c r="B12" s="48"/>
      <c r="C12" s="49"/>
      <c r="D12" s="18"/>
      <c r="E12" s="19"/>
      <c r="F12" s="19"/>
      <c r="G12" s="50"/>
      <c r="H12" s="21"/>
      <c r="I12" s="17"/>
      <c r="J12" s="70"/>
      <c r="K12" s="65"/>
      <c r="L12" s="17"/>
      <c r="M12" s="4"/>
      <c r="N12" s="94"/>
      <c r="O12" s="95"/>
      <c r="P12" s="71"/>
      <c r="Q12" s="4"/>
      <c r="R12" s="4"/>
      <c r="S12" s="17"/>
      <c r="T12" s="65"/>
    </row>
    <row r="13" ht="29.1" customHeight="1" spans="1:20">
      <c r="A13" s="2"/>
      <c r="B13" s="48"/>
      <c r="C13" s="49"/>
      <c r="D13" s="18"/>
      <c r="E13" s="19"/>
      <c r="F13" s="19"/>
      <c r="G13" s="50"/>
      <c r="H13" s="21"/>
      <c r="I13" s="17"/>
      <c r="J13" s="70"/>
      <c r="K13" s="65"/>
      <c r="L13" s="17"/>
      <c r="M13" s="4"/>
      <c r="N13" s="94"/>
      <c r="O13" s="95"/>
      <c r="P13" s="71"/>
      <c r="Q13" s="4"/>
      <c r="R13" s="4"/>
      <c r="S13" s="17"/>
      <c r="T13" s="65"/>
    </row>
    <row r="14" ht="29.1" customHeight="1" spans="1:20">
      <c r="A14" s="2">
        <v>4</v>
      </c>
      <c r="B14" s="29"/>
      <c r="C14" s="49"/>
      <c r="D14" s="18"/>
      <c r="E14" s="19"/>
      <c r="F14" s="19"/>
      <c r="G14" s="50"/>
      <c r="H14" s="21"/>
      <c r="I14" s="17"/>
      <c r="J14" s="70"/>
      <c r="K14" s="65"/>
      <c r="L14" s="17"/>
      <c r="M14" s="4"/>
      <c r="N14" s="17"/>
      <c r="O14" s="4"/>
      <c r="P14" s="96"/>
      <c r="Q14" s="4"/>
      <c r="R14" s="4"/>
      <c r="S14" s="17"/>
      <c r="T14" s="111"/>
    </row>
    <row r="15" ht="29.1" customHeight="1" spans="1:20">
      <c r="A15" s="2"/>
      <c r="B15" s="51"/>
      <c r="C15" s="17"/>
      <c r="D15" s="17"/>
      <c r="E15" s="19"/>
      <c r="F15" s="19"/>
      <c r="G15" s="50"/>
      <c r="H15" s="21"/>
      <c r="I15" s="17"/>
      <c r="J15" s="70"/>
      <c r="K15" s="65"/>
      <c r="L15" s="17"/>
      <c r="M15" s="4"/>
      <c r="N15" s="17"/>
      <c r="O15" s="4"/>
      <c r="P15" s="71"/>
      <c r="Q15" s="4"/>
      <c r="R15" s="4"/>
      <c r="S15" s="17"/>
      <c r="T15" s="111"/>
    </row>
    <row r="16" ht="29.1" customHeight="1" spans="1:20">
      <c r="A16" s="2"/>
      <c r="B16" s="51"/>
      <c r="C16" s="52"/>
      <c r="D16" s="53"/>
      <c r="E16" s="54"/>
      <c r="F16" s="55"/>
      <c r="G16" s="56"/>
      <c r="H16" s="57"/>
      <c r="I16" s="17"/>
      <c r="J16" s="17"/>
      <c r="K16" s="17"/>
      <c r="L16" s="17"/>
      <c r="M16" s="4"/>
      <c r="N16" s="17"/>
      <c r="O16" s="4"/>
      <c r="P16" s="96"/>
      <c r="Q16" s="71"/>
      <c r="R16" s="71"/>
      <c r="S16" s="112"/>
      <c r="T16" s="111"/>
    </row>
    <row r="17" ht="29.1" customHeight="1" spans="1:20">
      <c r="A17" s="2"/>
      <c r="B17" s="51"/>
      <c r="C17" s="52"/>
      <c r="D17" s="53"/>
      <c r="E17" s="54"/>
      <c r="F17" s="55"/>
      <c r="G17" s="58"/>
      <c r="H17" s="57"/>
      <c r="I17" s="17"/>
      <c r="J17" s="17"/>
      <c r="K17" s="17"/>
      <c r="L17" s="17"/>
      <c r="M17" s="4"/>
      <c r="N17" s="17"/>
      <c r="O17" s="4"/>
      <c r="P17" s="96"/>
      <c r="Q17" s="71"/>
      <c r="R17" s="71"/>
      <c r="S17" s="112"/>
      <c r="T17" s="111"/>
    </row>
    <row r="18" ht="29.1" customHeight="1" spans="1:20">
      <c r="A18" s="2" t="s">
        <v>60</v>
      </c>
      <c r="B18" s="2"/>
      <c r="C18" s="3">
        <f>SUM(C8:C17)</f>
        <v>983699.44</v>
      </c>
      <c r="D18" s="59">
        <f>SUM(D8:D17)</f>
        <v>0</v>
      </c>
      <c r="E18" s="17"/>
      <c r="F18" s="17"/>
      <c r="G18" s="60"/>
      <c r="H18" s="3" t="s">
        <v>61</v>
      </c>
      <c r="I18" s="17">
        <f>SUM(I8:I17)</f>
        <v>0</v>
      </c>
      <c r="J18" s="17"/>
      <c r="K18" s="17">
        <f>SUM(K8:K17)</f>
        <v>11833.74</v>
      </c>
      <c r="L18" s="17">
        <f>SUM(L8:L17)</f>
        <v>150</v>
      </c>
      <c r="M18" s="3" t="s">
        <v>61</v>
      </c>
      <c r="N18" s="17">
        <f>SUM(N8:N17)</f>
        <v>0</v>
      </c>
      <c r="O18" s="3" t="s">
        <v>61</v>
      </c>
      <c r="P18" s="3" t="s">
        <v>61</v>
      </c>
      <c r="Q18" s="3"/>
      <c r="R18" s="3"/>
      <c r="S18" s="17">
        <f>SUM(S8:S17)</f>
        <v>971715.7</v>
      </c>
      <c r="T18" s="113">
        <f>D18+C18-S18-I18-K18-L18-N18</f>
        <v>-9.09494701772928e-12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61">
        <f>S10+S11</f>
        <v>451996.79</v>
      </c>
      <c r="G19" s="62"/>
      <c r="H19" s="63" t="s">
        <v>64</v>
      </c>
      <c r="I19" s="97"/>
      <c r="J19" s="97"/>
      <c r="K19" s="97"/>
      <c r="L19" s="98"/>
      <c r="M19" s="2" t="s">
        <v>65</v>
      </c>
      <c r="N19" s="99">
        <f>F19</f>
        <v>451996.79</v>
      </c>
      <c r="O19" s="100"/>
      <c r="P19" s="100"/>
      <c r="Q19" s="100"/>
      <c r="R19" s="100"/>
      <c r="S19" s="100"/>
      <c r="T19" s="114"/>
    </row>
    <row r="20" ht="29.1" customHeight="1" spans="1:20">
      <c r="A20" s="2"/>
      <c r="B20" s="2"/>
      <c r="C20" s="2" t="s">
        <v>66</v>
      </c>
      <c r="D20" s="2"/>
      <c r="E20" s="2"/>
      <c r="F20" s="61">
        <v>0</v>
      </c>
      <c r="G20" s="62"/>
      <c r="H20" s="64"/>
      <c r="I20" s="101"/>
      <c r="J20" s="101"/>
      <c r="K20" s="101"/>
      <c r="L20" s="102"/>
      <c r="M20" s="2" t="s">
        <v>67</v>
      </c>
      <c r="N20" s="103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肆拾伍万壹仟玖佰玖拾陆元柒角玖分</v>
      </c>
      <c r="O20" s="104"/>
      <c r="P20" s="104"/>
      <c r="Q20" s="104"/>
      <c r="R20" s="104"/>
      <c r="S20" s="104"/>
      <c r="T20" s="115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S5:S7"/>
    <mergeCell ref="T5:T7"/>
    <mergeCell ref="T10:T11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S12" sqref="S1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5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3" t="s">
        <v>3</v>
      </c>
      <c r="I2" s="3"/>
      <c r="J2" s="3" t="s">
        <v>4</v>
      </c>
      <c r="K2" s="3"/>
      <c r="L2" s="3"/>
      <c r="M2" s="3"/>
      <c r="N2" s="65" t="s">
        <v>5</v>
      </c>
      <c r="O2" s="65"/>
      <c r="P2" s="3">
        <v>5684</v>
      </c>
      <c r="Q2" s="69" t="s">
        <v>6</v>
      </c>
      <c r="R2" s="69"/>
      <c r="S2" s="106"/>
      <c r="T2" s="106"/>
    </row>
    <row r="3" ht="29.1" customHeight="1" spans="1:20">
      <c r="A3" s="2" t="s">
        <v>7</v>
      </c>
      <c r="B3" s="2"/>
      <c r="C3" s="4">
        <v>1196311.8</v>
      </c>
      <c r="D3" s="4"/>
      <c r="E3" s="4"/>
      <c r="F3" s="4" t="s">
        <v>8</v>
      </c>
      <c r="G3" s="5" t="s">
        <v>68</v>
      </c>
      <c r="H3" s="2" t="s">
        <v>10</v>
      </c>
      <c r="I3" s="2"/>
      <c r="J3" s="2" t="s">
        <v>69</v>
      </c>
      <c r="K3" s="2"/>
      <c r="L3" s="2"/>
      <c r="M3" s="2"/>
      <c r="N3" s="2" t="s">
        <v>12</v>
      </c>
      <c r="O3" s="2"/>
      <c r="P3" s="2" t="s">
        <v>13</v>
      </c>
      <c r="Q3" s="10" t="s">
        <v>14</v>
      </c>
      <c r="R3" s="11"/>
      <c r="S3" s="11" t="s">
        <v>15</v>
      </c>
      <c r="T3" s="12"/>
    </row>
    <row r="4" ht="29.1" customHeight="1" spans="1:20">
      <c r="A4" s="2" t="s">
        <v>16</v>
      </c>
      <c r="B4" s="2"/>
      <c r="C4" s="4">
        <v>1069238.52</v>
      </c>
      <c r="D4" s="4"/>
      <c r="E4" s="4"/>
      <c r="F4" s="4" t="s">
        <v>17</v>
      </c>
      <c r="G4" s="5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6" t="s">
        <v>25</v>
      </c>
      <c r="C5" s="7"/>
      <c r="D5" s="7"/>
      <c r="E5" s="7"/>
      <c r="F5" s="8"/>
      <c r="G5" s="9" t="s">
        <v>26</v>
      </c>
      <c r="H5" s="6" t="s">
        <v>25</v>
      </c>
      <c r="I5" s="7"/>
      <c r="J5" s="8"/>
      <c r="K5" s="66" t="s">
        <v>27</v>
      </c>
      <c r="L5" s="6" t="s">
        <v>28</v>
      </c>
      <c r="M5" s="8"/>
      <c r="N5" s="6" t="s">
        <v>29</v>
      </c>
      <c r="O5" s="8"/>
      <c r="P5" s="67" t="s">
        <v>30</v>
      </c>
      <c r="Q5" s="107"/>
      <c r="R5" s="107"/>
      <c r="S5" s="4" t="s">
        <v>31</v>
      </c>
      <c r="T5" s="65" t="s">
        <v>32</v>
      </c>
    </row>
    <row r="6" ht="29.1" customHeight="1" spans="1:20">
      <c r="A6" s="2"/>
      <c r="B6" s="10" t="s">
        <v>33</v>
      </c>
      <c r="C6" s="11"/>
      <c r="D6" s="11"/>
      <c r="E6" s="11"/>
      <c r="F6" s="12"/>
      <c r="G6" s="13"/>
      <c r="H6" s="10" t="s">
        <v>34</v>
      </c>
      <c r="I6" s="11"/>
      <c r="J6" s="12"/>
      <c r="K6" s="2" t="s">
        <v>35</v>
      </c>
      <c r="L6" s="10" t="s">
        <v>36</v>
      </c>
      <c r="M6" s="12"/>
      <c r="N6" s="10" t="s">
        <v>37</v>
      </c>
      <c r="O6" s="12"/>
      <c r="P6" s="68" t="s">
        <v>38</v>
      </c>
      <c r="Q6" s="108"/>
      <c r="R6" s="108"/>
      <c r="S6" s="4"/>
      <c r="T6" s="65"/>
    </row>
    <row r="7" ht="29.1" customHeight="1" spans="1:20">
      <c r="A7" s="2"/>
      <c r="B7" s="14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3" t="s">
        <v>44</v>
      </c>
      <c r="H7" s="2" t="s">
        <v>45</v>
      </c>
      <c r="I7" s="4" t="s">
        <v>46</v>
      </c>
      <c r="J7" s="4" t="s">
        <v>47</v>
      </c>
      <c r="K7" s="69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5"/>
    </row>
    <row r="8" ht="29.1" customHeight="1" spans="1:20">
      <c r="A8" s="15">
        <v>1</v>
      </c>
      <c r="B8" s="16" t="s">
        <v>51</v>
      </c>
      <c r="C8" s="17">
        <v>520000</v>
      </c>
      <c r="D8" s="18"/>
      <c r="E8" s="19" t="s">
        <v>52</v>
      </c>
      <c r="F8" s="19" t="s">
        <v>53</v>
      </c>
      <c r="G8" s="20">
        <v>0.8</v>
      </c>
      <c r="H8" s="21"/>
      <c r="I8" s="17"/>
      <c r="J8" s="70"/>
      <c r="K8" s="65">
        <v>281.09</v>
      </c>
      <c r="L8" s="17"/>
      <c r="M8" s="4"/>
      <c r="N8" s="17"/>
      <c r="O8" s="4"/>
      <c r="P8" s="71" t="s">
        <v>54</v>
      </c>
      <c r="Q8" s="4"/>
      <c r="R8" s="4"/>
      <c r="S8" s="109">
        <v>519718.91</v>
      </c>
      <c r="T8" s="110">
        <f>C8+D8-I8-K8-L8-N8-S8</f>
        <v>0</v>
      </c>
    </row>
    <row r="9" ht="29.1" customHeight="1" spans="1:20">
      <c r="A9" s="22">
        <v>2</v>
      </c>
      <c r="B9" s="23" t="s">
        <v>56</v>
      </c>
      <c r="C9" s="24">
        <v>463699.44</v>
      </c>
      <c r="D9" s="25"/>
      <c r="E9" s="25" t="s">
        <v>52</v>
      </c>
      <c r="F9" s="25" t="s">
        <v>53</v>
      </c>
      <c r="G9" s="26">
        <v>1</v>
      </c>
      <c r="H9" s="27"/>
      <c r="I9" s="72"/>
      <c r="J9" s="73" t="s">
        <v>57</v>
      </c>
      <c r="K9" s="74">
        <v>11552.65</v>
      </c>
      <c r="L9" s="72">
        <v>150</v>
      </c>
      <c r="M9" s="75" t="s">
        <v>58</v>
      </c>
      <c r="N9" s="76"/>
      <c r="O9" s="75"/>
      <c r="P9" s="71" t="s">
        <v>59</v>
      </c>
      <c r="Q9" s="4"/>
      <c r="R9" s="4"/>
      <c r="S9" s="17">
        <v>427000</v>
      </c>
      <c r="T9" s="74"/>
    </row>
    <row r="10" ht="29.1" customHeight="1" spans="1:20">
      <c r="A10" s="28"/>
      <c r="B10" s="29"/>
      <c r="C10" s="30"/>
      <c r="D10" s="31"/>
      <c r="E10" s="31"/>
      <c r="F10" s="31"/>
      <c r="G10" s="32"/>
      <c r="H10" s="33"/>
      <c r="I10" s="77"/>
      <c r="J10" s="78"/>
      <c r="K10" s="79"/>
      <c r="L10" s="77"/>
      <c r="M10" s="80"/>
      <c r="N10" s="81"/>
      <c r="O10" s="80"/>
      <c r="P10" s="71" t="s">
        <v>54</v>
      </c>
      <c r="Q10" s="4"/>
      <c r="R10" s="4"/>
      <c r="S10" s="17">
        <v>24996.79</v>
      </c>
      <c r="T10" s="79"/>
    </row>
    <row r="11" ht="29.1" customHeight="1" spans="1:20">
      <c r="A11" s="34"/>
      <c r="B11" s="35" t="s">
        <v>55</v>
      </c>
      <c r="C11" s="36"/>
      <c r="D11" s="37"/>
      <c r="E11" s="38"/>
      <c r="F11" s="38"/>
      <c r="G11" s="39"/>
      <c r="H11" s="40"/>
      <c r="I11" s="82"/>
      <c r="J11" s="83"/>
      <c r="K11" s="84"/>
      <c r="L11" s="82"/>
      <c r="M11" s="85"/>
      <c r="N11" s="82"/>
      <c r="O11" s="85"/>
      <c r="P11" s="86"/>
      <c r="Q11" s="85"/>
      <c r="R11" s="85"/>
      <c r="S11" s="82"/>
      <c r="T11" s="84"/>
    </row>
    <row r="12" ht="29.1" customHeight="1" spans="1:20">
      <c r="A12" s="41">
        <v>3</v>
      </c>
      <c r="B12" s="42">
        <v>45323</v>
      </c>
      <c r="C12" s="43">
        <v>85539.08</v>
      </c>
      <c r="D12" s="44"/>
      <c r="E12" s="45" t="s">
        <v>70</v>
      </c>
      <c r="F12" s="45" t="s">
        <v>71</v>
      </c>
      <c r="G12" s="46">
        <v>1</v>
      </c>
      <c r="H12" s="47"/>
      <c r="I12" s="87"/>
      <c r="J12" s="88"/>
      <c r="K12" s="89">
        <v>0</v>
      </c>
      <c r="L12" s="87">
        <v>50</v>
      </c>
      <c r="M12" s="90" t="s">
        <v>58</v>
      </c>
      <c r="N12" s="91"/>
      <c r="O12" s="92"/>
      <c r="P12" s="93" t="s">
        <v>54</v>
      </c>
      <c r="Q12" s="90"/>
      <c r="R12" s="90"/>
      <c r="S12" s="87">
        <v>85489.08</v>
      </c>
      <c r="T12" s="65"/>
    </row>
    <row r="13" ht="29.1" customHeight="1" spans="1:20">
      <c r="A13" s="2"/>
      <c r="B13" s="48"/>
      <c r="C13" s="49"/>
      <c r="D13" s="18"/>
      <c r="E13" s="19"/>
      <c r="F13" s="19"/>
      <c r="G13" s="50"/>
      <c r="H13" s="21"/>
      <c r="I13" s="17"/>
      <c r="J13" s="70"/>
      <c r="K13" s="65"/>
      <c r="L13" s="17"/>
      <c r="M13" s="4"/>
      <c r="N13" s="94"/>
      <c r="O13" s="95"/>
      <c r="P13" s="71"/>
      <c r="Q13" s="4"/>
      <c r="R13" s="4"/>
      <c r="S13" s="17"/>
      <c r="T13" s="65"/>
    </row>
    <row r="14" ht="29.1" customHeight="1" spans="1:20">
      <c r="A14" s="2"/>
      <c r="B14" s="29"/>
      <c r="C14" s="49"/>
      <c r="D14" s="18"/>
      <c r="E14" s="19"/>
      <c r="F14" s="19"/>
      <c r="G14" s="50"/>
      <c r="H14" s="21"/>
      <c r="I14" s="17"/>
      <c r="J14" s="70"/>
      <c r="K14" s="65"/>
      <c r="L14" s="17"/>
      <c r="M14" s="4"/>
      <c r="N14" s="17"/>
      <c r="O14" s="4"/>
      <c r="P14" s="96"/>
      <c r="Q14" s="4"/>
      <c r="R14" s="4"/>
      <c r="S14" s="17"/>
      <c r="T14" s="111"/>
    </row>
    <row r="15" ht="29.1" customHeight="1" spans="1:20">
      <c r="A15" s="2"/>
      <c r="B15" s="51"/>
      <c r="C15" s="17"/>
      <c r="D15" s="17"/>
      <c r="E15" s="19"/>
      <c r="F15" s="19"/>
      <c r="G15" s="50"/>
      <c r="H15" s="21"/>
      <c r="I15" s="17"/>
      <c r="J15" s="70"/>
      <c r="K15" s="65"/>
      <c r="L15" s="17"/>
      <c r="M15" s="4"/>
      <c r="N15" s="17"/>
      <c r="O15" s="4"/>
      <c r="P15" s="71"/>
      <c r="Q15" s="4"/>
      <c r="R15" s="4"/>
      <c r="S15" s="17"/>
      <c r="T15" s="111"/>
    </row>
    <row r="16" ht="29.1" customHeight="1" spans="1:20">
      <c r="A16" s="2"/>
      <c r="B16" s="51"/>
      <c r="C16" s="52"/>
      <c r="D16" s="53"/>
      <c r="E16" s="54"/>
      <c r="F16" s="55"/>
      <c r="G16" s="56"/>
      <c r="H16" s="57"/>
      <c r="I16" s="17"/>
      <c r="J16" s="17"/>
      <c r="K16" s="17"/>
      <c r="L16" s="17"/>
      <c r="M16" s="4"/>
      <c r="N16" s="17"/>
      <c r="O16" s="4"/>
      <c r="P16" s="96"/>
      <c r="Q16" s="71"/>
      <c r="R16" s="71"/>
      <c r="S16" s="112"/>
      <c r="T16" s="111"/>
    </row>
    <row r="17" ht="29.1" customHeight="1" spans="1:20">
      <c r="A17" s="2"/>
      <c r="B17" s="51"/>
      <c r="C17" s="52"/>
      <c r="D17" s="53"/>
      <c r="E17" s="54"/>
      <c r="F17" s="55"/>
      <c r="G17" s="58"/>
      <c r="H17" s="57"/>
      <c r="I17" s="17"/>
      <c r="J17" s="17"/>
      <c r="K17" s="17"/>
      <c r="L17" s="17"/>
      <c r="M17" s="4"/>
      <c r="N17" s="17"/>
      <c r="O17" s="4"/>
      <c r="P17" s="96"/>
      <c r="Q17" s="71"/>
      <c r="R17" s="71"/>
      <c r="S17" s="112"/>
      <c r="T17" s="111"/>
    </row>
    <row r="18" ht="29.1" customHeight="1" spans="1:20">
      <c r="A18" s="2" t="s">
        <v>60</v>
      </c>
      <c r="B18" s="2"/>
      <c r="C18" s="3">
        <f>SUM(C8:C17)</f>
        <v>1069238.52</v>
      </c>
      <c r="D18" s="59">
        <f>SUM(D8:D17)</f>
        <v>0</v>
      </c>
      <c r="E18" s="17"/>
      <c r="F18" s="17"/>
      <c r="G18" s="60"/>
      <c r="H18" s="3" t="s">
        <v>61</v>
      </c>
      <c r="I18" s="17">
        <f>SUM(I8:I17)</f>
        <v>0</v>
      </c>
      <c r="J18" s="17"/>
      <c r="K18" s="17">
        <f>SUM(K8:K17)</f>
        <v>11833.74</v>
      </c>
      <c r="L18" s="17">
        <f>SUM(L8:L17)</f>
        <v>200</v>
      </c>
      <c r="M18" s="3" t="s">
        <v>61</v>
      </c>
      <c r="N18" s="17">
        <f>SUM(N8:N17)</f>
        <v>0</v>
      </c>
      <c r="O18" s="3" t="s">
        <v>61</v>
      </c>
      <c r="P18" s="3" t="s">
        <v>61</v>
      </c>
      <c r="Q18" s="3"/>
      <c r="R18" s="3"/>
      <c r="S18" s="17">
        <f>SUM(S8:S17)</f>
        <v>1057204.78</v>
      </c>
      <c r="T18" s="113">
        <f>D18+C18-S18-I18-K18-L18-N18</f>
        <v>-9.09494701772928e-12</v>
      </c>
    </row>
    <row r="19" ht="29.1" customHeight="1" spans="1:20">
      <c r="A19" s="2" t="s">
        <v>62</v>
      </c>
      <c r="B19" s="2"/>
      <c r="C19" s="2" t="s">
        <v>63</v>
      </c>
      <c r="D19" s="2"/>
      <c r="E19" s="2"/>
      <c r="F19" s="61">
        <f>S12</f>
        <v>85489.08</v>
      </c>
      <c r="G19" s="62"/>
      <c r="H19" s="63" t="s">
        <v>64</v>
      </c>
      <c r="I19" s="97"/>
      <c r="J19" s="97"/>
      <c r="K19" s="97"/>
      <c r="L19" s="98"/>
      <c r="M19" s="2" t="s">
        <v>65</v>
      </c>
      <c r="N19" s="99">
        <f>F19</f>
        <v>85489.08</v>
      </c>
      <c r="O19" s="100"/>
      <c r="P19" s="100"/>
      <c r="Q19" s="100"/>
      <c r="R19" s="100"/>
      <c r="S19" s="100"/>
      <c r="T19" s="114"/>
    </row>
    <row r="20" ht="29.1" customHeight="1" spans="1:20">
      <c r="A20" s="2"/>
      <c r="B20" s="2"/>
      <c r="C20" s="2" t="s">
        <v>66</v>
      </c>
      <c r="D20" s="2"/>
      <c r="E20" s="2"/>
      <c r="F20" s="61">
        <v>0</v>
      </c>
      <c r="G20" s="62"/>
      <c r="H20" s="64"/>
      <c r="I20" s="101"/>
      <c r="J20" s="101"/>
      <c r="K20" s="101"/>
      <c r="L20" s="102"/>
      <c r="M20" s="2" t="s">
        <v>67</v>
      </c>
      <c r="N20" s="103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捌万伍仟肆佰捌拾玖元零捌分</v>
      </c>
      <c r="O20" s="104"/>
      <c r="P20" s="104"/>
      <c r="Q20" s="104"/>
      <c r="R20" s="104"/>
      <c r="S20" s="104"/>
      <c r="T20" s="115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S5:S7"/>
    <mergeCell ref="T5:T7"/>
    <mergeCell ref="T9:T10"/>
    <mergeCell ref="A19:B20"/>
    <mergeCell ref="H19:L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2024-02-02T05:40:52Z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8556FD3555E647A2979143C3EDD7994D_12</vt:lpwstr>
  </property>
</Properties>
</file>