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2"/>
  </bookViews>
  <sheets>
    <sheet name="1" sheetId="1" r:id="rId1"/>
    <sheet name="2" sheetId="2" r:id="rId2"/>
    <sheet name="3" sheetId="3" r:id="rId3"/>
    <sheet name="Sheet1" sheetId="4" r:id="rId4"/>
  </sheets>
  <calcPr calcId="144525"/>
</workbook>
</file>

<file path=xl/sharedStrings.xml><?xml version="1.0" encoding="utf-8"?>
<sst xmlns="http://schemas.openxmlformats.org/spreadsheetml/2006/main" count="260" uniqueCount="73">
  <si>
    <t xml:space="preserve">工程款支付证书 </t>
  </si>
  <si>
    <t>本次</t>
  </si>
  <si>
    <t>工程名称</t>
  </si>
  <si>
    <t>江门市2017年交通拥堵及事故黑点改善服务项目</t>
  </si>
  <si>
    <t>ERP编号</t>
  </si>
  <si>
    <t>档案编号</t>
  </si>
  <si>
    <t>CD2017-115</t>
  </si>
  <si>
    <t>2017.11.23</t>
  </si>
  <si>
    <t>潘美洲</t>
  </si>
  <si>
    <t>26日历天</t>
  </si>
  <si>
    <t>广东省
江门市</t>
  </si>
  <si>
    <t>广东公司杨学良18998374238</t>
  </si>
  <si>
    <t>中标</t>
  </si>
  <si>
    <t>合同金额</t>
  </si>
  <si>
    <t>中标  日期</t>
  </si>
  <si>
    <t>已    供       工程资料</t>
  </si>
  <si>
    <t>中标通知书、合同</t>
  </si>
  <si>
    <t>庐江</t>
  </si>
  <si>
    <t>责任  单位</t>
  </si>
  <si>
    <t>广东杨学良18998374238</t>
  </si>
  <si>
    <t>决算金额</t>
  </si>
  <si>
    <t>竣工  日期</t>
  </si>
  <si>
    <t xml:space="preserve">合肥 </t>
  </si>
  <si>
    <t>责任人</t>
  </si>
  <si>
    <t>陈 扬13570299652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</si>
  <si>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</si>
  <si>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</si>
  <si>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</si>
  <si>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</si>
  <si>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</si>
  <si>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</si>
  <si>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</si>
  <si>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</si>
  <si>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</si>
  <si>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</si>
  <si>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</si>
  <si>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</si>
  <si>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</si>
  <si>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</si>
  <si>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</si>
  <si>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0.5%全扣</t>
  </si>
  <si>
    <t>代垫税金利息</t>
  </si>
  <si>
    <t>杨学良(代转材料）</t>
  </si>
  <si>
    <t>涉税事项</t>
  </si>
  <si>
    <t>4.9材料</t>
  </si>
  <si>
    <t>代扣税金93991元  扣代垫税金利息6500元；  2018.1.9办理涉税事项报告表费用500</t>
  </si>
  <si>
    <t>6.1材料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</si>
  <si>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</si>
  <si>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</si>
  <si>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</si>
  <si>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</si>
  <si>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</si>
  <si>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</si>
  <si>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</si>
  <si>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</si>
  <si>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</si>
  <si>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</si>
  <si>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</si>
  <si>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</si>
  <si>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</si>
  <si>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</si>
  <si>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</si>
  <si>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</si>
  <si>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</si>
  <si>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中标通知书、施工合同及内部承包协议原件</t>
  </si>
  <si>
    <t>已全扣</t>
  </si>
  <si>
    <t>1%预留损失准备金</t>
  </si>
  <si>
    <t>12材料</t>
  </si>
  <si>
    <t>本次结算    支付明细</t>
  </si>
  <si>
    <t>中标通知书、施工合同及内部承包协议原件、终结结算书</t>
  </si>
  <si>
    <t>有终结函</t>
  </si>
  <si>
    <t>退损准金</t>
  </si>
  <si>
    <t>陈扬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</si>
</sst>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#,##0.00_ "/>
    <numFmt numFmtId="179" formatCode="m/d;@"/>
    <numFmt numFmtId="180" formatCode="0.0%"/>
    <numFmt numFmtId="181" formatCode="0_ "/>
    <numFmt numFmtId="182" formatCode="0.00_ "/>
  </numFmts>
  <fonts count="38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9"/>
      <name val="Arial"/>
      <charset val="134"/>
    </font>
    <font>
      <sz val="10"/>
      <name val="宋体"/>
      <charset val="134"/>
    </font>
    <font>
      <sz val="8"/>
      <name val="宋体"/>
      <charset val="134"/>
    </font>
    <font>
      <b/>
      <sz val="9"/>
      <color rgb="FF7030A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rgb="FF00B05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5" fillId="10" borderId="8" applyNumberFormat="0" applyAlignment="0" applyProtection="0">
      <alignment vertical="center"/>
    </xf>
    <xf numFmtId="0" fontId="33" fillId="23" borderId="12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5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177" fontId="2" fillId="0" borderId="0" xfId="50" applyNumberFormat="1" applyFont="1" applyFill="1" applyBorder="1" applyAlignment="1">
      <alignment horizontal="center" vertical="center"/>
    </xf>
    <xf numFmtId="178" fontId="2" fillId="0" borderId="0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shrinkToFit="1"/>
    </xf>
    <xf numFmtId="178" fontId="4" fillId="0" borderId="2" xfId="50" applyNumberFormat="1" applyFont="1" applyFill="1" applyBorder="1" applyAlignment="1">
      <alignment horizontal="center" vertical="center" wrapText="1"/>
    </xf>
    <xf numFmtId="176" fontId="2" fillId="0" borderId="2" xfId="50" applyNumberFormat="1" applyFont="1" applyFill="1" applyBorder="1" applyAlignment="1">
      <alignment horizontal="center" vertical="center" wrapText="1"/>
    </xf>
    <xf numFmtId="0" fontId="4" fillId="2" borderId="3" xfId="50" applyFont="1" applyFill="1" applyBorder="1" applyAlignment="1">
      <alignment horizontal="center" vertical="center" wrapText="1"/>
    </xf>
    <xf numFmtId="0" fontId="4" fillId="2" borderId="4" xfId="50" applyFont="1" applyFill="1" applyBorder="1" applyAlignment="1">
      <alignment horizontal="center" vertical="center" wrapText="1"/>
    </xf>
    <xf numFmtId="177" fontId="4" fillId="0" borderId="2" xfId="50" applyNumberFormat="1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 wrapText="1"/>
    </xf>
    <xf numFmtId="177" fontId="2" fillId="2" borderId="2" xfId="50" applyNumberFormat="1" applyFont="1" applyFill="1" applyBorder="1" applyAlignment="1">
      <alignment horizontal="center" vertical="center" shrinkToFit="1"/>
    </xf>
    <xf numFmtId="14" fontId="2" fillId="2" borderId="2" xfId="50" applyNumberFormat="1" applyFont="1" applyFill="1" applyBorder="1" applyAlignment="1">
      <alignment horizontal="center" vertical="center" wrapText="1"/>
    </xf>
    <xf numFmtId="178" fontId="2" fillId="2" borderId="2" xfId="50" applyNumberFormat="1" applyFont="1" applyFill="1" applyBorder="1" applyAlignment="1">
      <alignment horizontal="right" vertical="center" shrinkToFit="1"/>
    </xf>
    <xf numFmtId="179" fontId="2" fillId="2" borderId="2" xfId="50" applyNumberFormat="1" applyFont="1" applyFill="1" applyBorder="1" applyAlignment="1">
      <alignment horizontal="center" vertical="center" wrapText="1"/>
    </xf>
    <xf numFmtId="180" fontId="2" fillId="0" borderId="2" xfId="19" applyNumberFormat="1" applyFont="1" applyFill="1" applyBorder="1" applyAlignment="1">
      <alignment horizontal="center" vertical="center" wrapText="1"/>
    </xf>
    <xf numFmtId="178" fontId="2" fillId="3" borderId="2" xfId="50" applyNumberFormat="1" applyFont="1" applyFill="1" applyBorder="1" applyAlignment="1">
      <alignment horizontal="right" vertical="center" shrinkToFit="1"/>
    </xf>
    <xf numFmtId="177" fontId="2" fillId="2" borderId="2" xfId="50" applyNumberFormat="1" applyFont="1" applyFill="1" applyBorder="1" applyAlignment="1">
      <alignment vertical="center" shrinkToFit="1"/>
    </xf>
    <xf numFmtId="178" fontId="2" fillId="2" borderId="2" xfId="50" applyNumberFormat="1" applyFont="1" applyFill="1" applyBorder="1" applyAlignment="1">
      <alignment vertical="center" shrinkToFit="1"/>
    </xf>
    <xf numFmtId="9" fontId="2" fillId="0" borderId="2" xfId="19" applyFont="1" applyFill="1" applyBorder="1" applyAlignment="1">
      <alignment horizontal="center" vertical="center" wrapText="1"/>
    </xf>
    <xf numFmtId="14" fontId="6" fillId="0" borderId="2" xfId="50" applyNumberFormat="1" applyFont="1" applyBorder="1" applyAlignment="1">
      <alignment horizontal="center" vertical="center" wrapText="1"/>
    </xf>
    <xf numFmtId="14" fontId="7" fillId="0" borderId="2" xfId="50" applyNumberFormat="1" applyFont="1" applyBorder="1" applyAlignment="1">
      <alignment horizontal="center" vertical="center" wrapText="1"/>
    </xf>
    <xf numFmtId="0" fontId="1" fillId="2" borderId="2" xfId="50" applyFont="1" applyFill="1" applyBorder="1" applyAlignment="1">
      <alignment horizontal="center" vertical="center" wrapText="1"/>
    </xf>
    <xf numFmtId="177" fontId="1" fillId="2" borderId="2" xfId="50" applyNumberFormat="1" applyFont="1" applyFill="1" applyBorder="1" applyAlignment="1">
      <alignment vertical="center" shrinkToFit="1"/>
    </xf>
    <xf numFmtId="14" fontId="1" fillId="2" borderId="2" xfId="50" applyNumberFormat="1" applyFont="1" applyFill="1" applyBorder="1" applyAlignment="1">
      <alignment horizontal="center" vertical="center" wrapText="1"/>
    </xf>
    <xf numFmtId="178" fontId="1" fillId="2" borderId="2" xfId="50" applyNumberFormat="1" applyFont="1" applyFill="1" applyBorder="1" applyAlignment="1">
      <alignment vertical="center" shrinkToFit="1"/>
    </xf>
    <xf numFmtId="179" fontId="1" fillId="2" borderId="2" xfId="50" applyNumberFormat="1" applyFont="1" applyFill="1" applyBorder="1" applyAlignment="1">
      <alignment horizontal="center" vertical="center" wrapText="1"/>
    </xf>
    <xf numFmtId="9" fontId="1" fillId="0" borderId="2" xfId="19" applyFont="1" applyFill="1" applyBorder="1" applyAlignment="1">
      <alignment horizontal="center" vertical="center" wrapText="1"/>
    </xf>
    <xf numFmtId="178" fontId="1" fillId="3" borderId="2" xfId="50" applyNumberFormat="1" applyFont="1" applyFill="1" applyBorder="1" applyAlignment="1">
      <alignment horizontal="right" vertical="center" shrinkToFit="1"/>
    </xf>
    <xf numFmtId="0" fontId="2" fillId="3" borderId="2" xfId="50" applyFont="1" applyFill="1" applyBorder="1" applyAlignment="1">
      <alignment horizontal="center" vertical="center" shrinkToFit="1"/>
    </xf>
    <xf numFmtId="178" fontId="8" fillId="3" borderId="2" xfId="50" applyNumberFormat="1" applyFont="1" applyFill="1" applyBorder="1" applyAlignment="1">
      <alignment horizontal="right" vertical="center" shrinkToFit="1"/>
    </xf>
    <xf numFmtId="178" fontId="7" fillId="3" borderId="2" xfId="50" applyNumberFormat="1" applyFont="1" applyFill="1" applyBorder="1" applyAlignment="1">
      <alignment horizontal="center" vertical="center" shrinkToFit="1"/>
    </xf>
    <xf numFmtId="178" fontId="7" fillId="0" borderId="2" xfId="50" applyNumberFormat="1" applyFont="1" applyFill="1" applyBorder="1" applyAlignment="1">
      <alignment horizontal="center" vertical="center" shrinkToFit="1"/>
    </xf>
    <xf numFmtId="0" fontId="2" fillId="0" borderId="2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top" wrapText="1"/>
    </xf>
    <xf numFmtId="0" fontId="4" fillId="0" borderId="2" xfId="50" applyFont="1" applyFill="1" applyBorder="1" applyAlignment="1">
      <alignment horizontal="center" vertical="center"/>
    </xf>
    <xf numFmtId="181" fontId="4" fillId="0" borderId="2" xfId="8" applyNumberFormat="1" applyFont="1" applyFill="1" applyBorder="1" applyAlignment="1">
      <alignment horizontal="center" vertical="center"/>
    </xf>
    <xf numFmtId="178" fontId="4" fillId="0" borderId="2" xfId="50" applyNumberFormat="1" applyFont="1" applyFill="1" applyBorder="1" applyAlignment="1">
      <alignment horizontal="center" vertical="center" shrinkToFit="1"/>
    </xf>
    <xf numFmtId="0" fontId="2" fillId="0" borderId="5" xfId="50" applyFont="1" applyFill="1" applyBorder="1" applyAlignment="1">
      <alignment horizontal="left" vertical="center" wrapText="1"/>
    </xf>
    <xf numFmtId="0" fontId="2" fillId="0" borderId="6" xfId="50" applyFont="1" applyFill="1" applyBorder="1" applyAlignment="1">
      <alignment horizontal="left" vertical="center" wrapText="1"/>
    </xf>
    <xf numFmtId="0" fontId="9" fillId="2" borderId="2" xfId="50" applyFont="1" applyFill="1" applyBorder="1" applyAlignment="1">
      <alignment horizontal="center" vertical="center" wrapText="1"/>
    </xf>
    <xf numFmtId="0" fontId="10" fillId="0" borderId="2" xfId="50" applyFont="1" applyFill="1" applyBorder="1" applyAlignment="1">
      <alignment horizontal="center" vertical="center" wrapText="1"/>
    </xf>
    <xf numFmtId="0" fontId="2" fillId="0" borderId="4" xfId="50" applyFont="1" applyFill="1" applyBorder="1" applyAlignment="1">
      <alignment horizontal="left" vertical="center" wrapText="1"/>
    </xf>
    <xf numFmtId="0" fontId="2" fillId="0" borderId="1" xfId="50" applyFont="1" applyFill="1" applyBorder="1" applyAlignment="1">
      <alignment horizontal="left" vertical="center" wrapText="1"/>
    </xf>
    <xf numFmtId="178" fontId="10" fillId="0" borderId="2" xfId="50" applyNumberFormat="1" applyFont="1" applyFill="1" applyBorder="1" applyAlignment="1">
      <alignment horizontal="center" vertical="center" wrapText="1"/>
    </xf>
    <xf numFmtId="178" fontId="2" fillId="0" borderId="2" xfId="50" applyNumberFormat="1" applyFont="1" applyFill="1" applyBorder="1" applyAlignment="1">
      <alignment horizontal="right" vertical="center" shrinkToFit="1"/>
    </xf>
    <xf numFmtId="178" fontId="2" fillId="0" borderId="2" xfId="50" applyNumberFormat="1" applyFont="1" applyFill="1" applyBorder="1" applyAlignment="1">
      <alignment horizontal="center" vertical="center" wrapText="1"/>
    </xf>
    <xf numFmtId="178" fontId="4" fillId="0" borderId="2" xfId="50" applyNumberFormat="1" applyFont="1" applyFill="1" applyBorder="1" applyAlignment="1">
      <alignment horizontal="right" vertical="center" shrinkToFit="1"/>
    </xf>
    <xf numFmtId="178" fontId="2" fillId="0" borderId="2" xfId="50" applyNumberFormat="1" applyFont="1" applyFill="1" applyBorder="1" applyAlignment="1">
      <alignment horizontal="right" vertical="center"/>
    </xf>
    <xf numFmtId="178" fontId="1" fillId="0" borderId="2" xfId="50" applyNumberFormat="1" applyFont="1" applyFill="1" applyBorder="1" applyAlignment="1">
      <alignment horizontal="right" vertical="center" shrinkToFit="1"/>
    </xf>
    <xf numFmtId="178" fontId="1" fillId="0" borderId="2" xfId="50" applyNumberFormat="1" applyFont="1" applyFill="1" applyBorder="1" applyAlignment="1">
      <alignment horizontal="center" vertical="center" wrapText="1"/>
    </xf>
    <xf numFmtId="178" fontId="11" fillId="0" borderId="2" xfId="50" applyNumberFormat="1" applyFont="1" applyFill="1" applyBorder="1" applyAlignment="1">
      <alignment horizontal="center" vertical="center" wrapText="1"/>
    </xf>
    <xf numFmtId="178" fontId="4" fillId="0" borderId="2" xfId="50" applyNumberFormat="1" applyFont="1" applyFill="1" applyBorder="1" applyAlignment="1">
      <alignment vertical="center" shrinkToFit="1"/>
    </xf>
    <xf numFmtId="178" fontId="4" fillId="0" borderId="2" xfId="50" applyNumberFormat="1" applyFont="1" applyFill="1" applyBorder="1" applyAlignment="1">
      <alignment vertical="center" wrapText="1"/>
    </xf>
    <xf numFmtId="178" fontId="2" fillId="3" borderId="2" xfId="50" applyNumberFormat="1" applyFont="1" applyFill="1" applyBorder="1" applyAlignment="1">
      <alignment vertical="center" shrinkToFit="1"/>
    </xf>
    <xf numFmtId="0" fontId="4" fillId="3" borderId="2" xfId="50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/>
    </xf>
    <xf numFmtId="182" fontId="12" fillId="0" borderId="2" xfId="0" applyNumberFormat="1" applyFont="1" applyBorder="1" applyAlignment="1">
      <alignment horizontal="right" vertical="center" wrapText="1"/>
    </xf>
    <xf numFmtId="182" fontId="12" fillId="0" borderId="2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178" fontId="2" fillId="0" borderId="2" xfId="50" applyNumberFormat="1" applyFont="1" applyFill="1" applyBorder="1" applyAlignment="1">
      <alignment horizontal="right" vertical="center" wrapText="1"/>
    </xf>
    <xf numFmtId="177" fontId="1" fillId="2" borderId="2" xfId="50" applyNumberFormat="1" applyFont="1" applyFill="1" applyBorder="1" applyAlignment="1">
      <alignment horizontal="center" vertical="center" shrinkToFit="1"/>
    </xf>
    <xf numFmtId="178" fontId="1" fillId="2" borderId="2" xfId="50" applyNumberFormat="1" applyFont="1" applyFill="1" applyBorder="1" applyAlignment="1">
      <alignment horizontal="right" vertical="center" shrinkToFit="1"/>
    </xf>
    <xf numFmtId="180" fontId="1" fillId="0" borderId="2" xfId="19" applyNumberFormat="1" applyFont="1" applyFill="1" applyBorder="1" applyAlignment="1">
      <alignment horizontal="center" vertical="center" wrapText="1"/>
    </xf>
    <xf numFmtId="178" fontId="11" fillId="0" borderId="2" xfId="50" applyNumberFormat="1" applyFont="1" applyFill="1" applyBorder="1" applyAlignment="1">
      <alignment vertical="center" shrinkToFit="1"/>
    </xf>
    <xf numFmtId="178" fontId="11" fillId="0" borderId="2" xfId="50" applyNumberFormat="1" applyFont="1" applyFill="1" applyBorder="1" applyAlignment="1">
      <alignment vertical="center" wrapText="1"/>
    </xf>
    <xf numFmtId="178" fontId="1" fillId="3" borderId="2" xfId="50" applyNumberFormat="1" applyFont="1" applyFill="1" applyBorder="1" applyAlignment="1">
      <alignment vertical="center" shrinkToFit="1"/>
    </xf>
    <xf numFmtId="178" fontId="11" fillId="0" borderId="2" xfId="50" applyNumberFormat="1" applyFont="1" applyFill="1" applyBorder="1" applyAlignment="1">
      <alignment horizontal="right" vertical="center" shrinkToFit="1"/>
    </xf>
    <xf numFmtId="178" fontId="1" fillId="0" borderId="2" xfId="50" applyNumberFormat="1" applyFont="1" applyFill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9.png"/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561975</xdr:colOff>
      <xdr:row>2</xdr:row>
      <xdr:rowOff>288290</xdr:rowOff>
    </xdr:from>
    <xdr:to>
      <xdr:col>22</xdr:col>
      <xdr:colOff>332740</xdr:colOff>
      <xdr:row>7</xdr:row>
      <xdr:rowOff>140970</xdr:rowOff>
    </xdr:to>
    <xdr:pic>
      <xdr:nvPicPr>
        <xdr:cNvPr id="2" name="图片 1" descr="V{U]}DSU3C]9E[`EB44_VB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91675" y="960120"/>
          <a:ext cx="5800090" cy="1844040"/>
        </a:xfrm>
        <a:prstGeom prst="rect">
          <a:avLst/>
        </a:prstGeom>
      </xdr:spPr>
    </xdr:pic>
    <xdr:clientData/>
  </xdr:twoCellAnchor>
  <xdr:twoCellAnchor editAs="oneCell">
    <xdr:from>
      <xdr:col>17</xdr:col>
      <xdr:colOff>400050</xdr:colOff>
      <xdr:row>7</xdr:row>
      <xdr:rowOff>161925</xdr:rowOff>
    </xdr:from>
    <xdr:to>
      <xdr:col>25</xdr:col>
      <xdr:colOff>1065530</xdr:colOff>
      <xdr:row>25</xdr:row>
      <xdr:rowOff>294640</xdr:rowOff>
    </xdr:to>
    <xdr:pic>
      <xdr:nvPicPr>
        <xdr:cNvPr id="3" name="图片 2" descr="L5NNRYS[IQJ22E{0R]NJ`X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34625" y="2825115"/>
          <a:ext cx="7847330" cy="5009515"/>
        </a:xfrm>
        <a:prstGeom prst="rect">
          <a:avLst/>
        </a:prstGeom>
      </xdr:spPr>
    </xdr:pic>
    <xdr:clientData/>
  </xdr:twoCellAnchor>
  <xdr:twoCellAnchor editAs="oneCell">
    <xdr:from>
      <xdr:col>16</xdr:col>
      <xdr:colOff>457200</xdr:colOff>
      <xdr:row>7</xdr:row>
      <xdr:rowOff>133350</xdr:rowOff>
    </xdr:from>
    <xdr:to>
      <xdr:col>20</xdr:col>
      <xdr:colOff>237490</xdr:colOff>
      <xdr:row>9</xdr:row>
      <xdr:rowOff>17145</xdr:rowOff>
    </xdr:to>
    <xdr:pic>
      <xdr:nvPicPr>
        <xdr:cNvPr id="5" name="图片 4" descr="3D]3R%9BP2{L2V@[X{TYF$O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86900" y="2796540"/>
          <a:ext cx="4266565" cy="569595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</xdr:colOff>
      <xdr:row>8</xdr:row>
      <xdr:rowOff>304800</xdr:rowOff>
    </xdr:from>
    <xdr:to>
      <xdr:col>19</xdr:col>
      <xdr:colOff>342900</xdr:colOff>
      <xdr:row>11</xdr:row>
      <xdr:rowOff>88265</xdr:rowOff>
    </xdr:to>
    <xdr:pic>
      <xdr:nvPicPr>
        <xdr:cNvPr id="4" name="图片 3" descr="W31_[RNHST64QR}7ILYTMX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67800" y="3348990"/>
          <a:ext cx="2419350" cy="59626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44</xdr:row>
      <xdr:rowOff>84455</xdr:rowOff>
    </xdr:from>
    <xdr:to>
      <xdr:col>14</xdr:col>
      <xdr:colOff>57785</xdr:colOff>
      <xdr:row>86</xdr:row>
      <xdr:rowOff>85090</xdr:rowOff>
    </xdr:to>
    <xdr:pic>
      <xdr:nvPicPr>
        <xdr:cNvPr id="6" name="图片 5" descr="6S1FI%KVITE``N5OGHMTZQ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525" y="12846050"/>
          <a:ext cx="7696835" cy="60013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0</xdr:colOff>
      <xdr:row>3</xdr:row>
      <xdr:rowOff>133350</xdr:rowOff>
    </xdr:from>
    <xdr:to>
      <xdr:col>24</xdr:col>
      <xdr:colOff>513080</xdr:colOff>
      <xdr:row>19</xdr:row>
      <xdr:rowOff>99060</xdr:rowOff>
    </xdr:to>
    <xdr:pic>
      <xdr:nvPicPr>
        <xdr:cNvPr id="7" name="图片 6" descr="[KOC)~R8(4$0IEY$Z8_4R]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48775" y="1160145"/>
          <a:ext cx="7914005" cy="5145405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142875</xdr:colOff>
      <xdr:row>0</xdr:row>
      <xdr:rowOff>219075</xdr:rowOff>
    </xdr:from>
    <xdr:to>
      <xdr:col>19</xdr:col>
      <xdr:colOff>2161540</xdr:colOff>
      <xdr:row>5</xdr:row>
      <xdr:rowOff>73025</xdr:rowOff>
    </xdr:to>
    <xdr:pic>
      <xdr:nvPicPr>
        <xdr:cNvPr id="8" name="图片 7" descr="QOF1`3L[SNK@A~F(S`Q%Z{H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05850" y="219075"/>
          <a:ext cx="4819015" cy="1590675"/>
        </a:xfrm>
        <a:prstGeom prst="rect">
          <a:avLst/>
        </a:prstGeom>
      </xdr:spPr>
    </xdr:pic>
    <xdr:clientData/>
  </xdr:twoCellAnchor>
  <xdr:twoCellAnchor editAs="oneCell">
    <xdr:from>
      <xdr:col>7</xdr:col>
      <xdr:colOff>714375</xdr:colOff>
      <xdr:row>11</xdr:row>
      <xdr:rowOff>95250</xdr:rowOff>
    </xdr:from>
    <xdr:to>
      <xdr:col>11</xdr:col>
      <xdr:colOff>381000</xdr:colOff>
      <xdr:row>13</xdr:row>
      <xdr:rowOff>244475</xdr:rowOff>
    </xdr:to>
    <xdr:pic>
      <xdr:nvPicPr>
        <xdr:cNvPr id="2" name="图片 1" descr="ZJ)PR`P12@E@ZAN_K~M~R2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95800" y="4269740"/>
          <a:ext cx="2276475" cy="657225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38</xdr:row>
      <xdr:rowOff>76200</xdr:rowOff>
    </xdr:from>
    <xdr:to>
      <xdr:col>12</xdr:col>
      <xdr:colOff>133350</xdr:colOff>
      <xdr:row>77</xdr:row>
      <xdr:rowOff>38100</xdr:rowOff>
    </xdr:to>
    <xdr:pic>
      <xdr:nvPicPr>
        <xdr:cNvPr id="3" name="图片 2" descr="OE$9I)]G3W4Z{LZO5`EDL0M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57225" y="12298045"/>
          <a:ext cx="6419850" cy="5534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0</xdr:colOff>
      <xdr:row>3</xdr:row>
      <xdr:rowOff>133350</xdr:rowOff>
    </xdr:from>
    <xdr:to>
      <xdr:col>24</xdr:col>
      <xdr:colOff>513080</xdr:colOff>
      <xdr:row>18</xdr:row>
      <xdr:rowOff>187960</xdr:rowOff>
    </xdr:to>
    <xdr:pic>
      <xdr:nvPicPr>
        <xdr:cNvPr id="2" name="图片 1" descr="[KOC)~R8(4$0IEY$Z8_4R]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48775" y="1160145"/>
          <a:ext cx="7914005" cy="5145405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142875</xdr:colOff>
      <xdr:row>0</xdr:row>
      <xdr:rowOff>219075</xdr:rowOff>
    </xdr:from>
    <xdr:to>
      <xdr:col>19</xdr:col>
      <xdr:colOff>2161540</xdr:colOff>
      <xdr:row>5</xdr:row>
      <xdr:rowOff>73025</xdr:rowOff>
    </xdr:to>
    <xdr:pic>
      <xdr:nvPicPr>
        <xdr:cNvPr id="3" name="图片 2" descr="QOF1`3L[SNK@A~F(S`Q%Z{H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05850" y="219075"/>
          <a:ext cx="4819015" cy="1590675"/>
        </a:xfrm>
        <a:prstGeom prst="rect">
          <a:avLst/>
        </a:prstGeom>
      </xdr:spPr>
    </xdr:pic>
    <xdr:clientData/>
  </xdr:twoCellAnchor>
  <xdr:twoCellAnchor editAs="oneCell">
    <xdr:from>
      <xdr:col>7</xdr:col>
      <xdr:colOff>714375</xdr:colOff>
      <xdr:row>11</xdr:row>
      <xdr:rowOff>95250</xdr:rowOff>
    </xdr:from>
    <xdr:to>
      <xdr:col>11</xdr:col>
      <xdr:colOff>381000</xdr:colOff>
      <xdr:row>13</xdr:row>
      <xdr:rowOff>244475</xdr:rowOff>
    </xdr:to>
    <xdr:pic>
      <xdr:nvPicPr>
        <xdr:cNvPr id="4" name="图片 3" descr="ZJ)PR`P12@E@ZAN_K~M~R2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95800" y="4269740"/>
          <a:ext cx="2276475" cy="657225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38</xdr:row>
      <xdr:rowOff>76200</xdr:rowOff>
    </xdr:from>
    <xdr:to>
      <xdr:col>12</xdr:col>
      <xdr:colOff>133350</xdr:colOff>
      <xdr:row>77</xdr:row>
      <xdr:rowOff>38100</xdr:rowOff>
    </xdr:to>
    <xdr:pic>
      <xdr:nvPicPr>
        <xdr:cNvPr id="5" name="图片 4" descr="OE$9I)]G3W4Z{LZO5`EDL0M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57225" y="12552045"/>
          <a:ext cx="6419850" cy="5534025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13</xdr:row>
      <xdr:rowOff>38100</xdr:rowOff>
    </xdr:from>
    <xdr:to>
      <xdr:col>4</xdr:col>
      <xdr:colOff>428625</xdr:colOff>
      <xdr:row>14</xdr:row>
      <xdr:rowOff>171450</xdr:rowOff>
    </xdr:to>
    <xdr:pic>
      <xdr:nvPicPr>
        <xdr:cNvPr id="6" name="图片 5" descr="V3H{U{]C3WKL382_KVR{B0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23975" y="4720590"/>
          <a:ext cx="1190625" cy="387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M37"/>
  <sheetViews>
    <sheetView workbookViewId="0">
      <selection activeCell="F19" sqref="F19"/>
    </sheetView>
  </sheetViews>
  <sheetFormatPr defaultColWidth="9" defaultRowHeight="11.25"/>
  <cols>
    <col min="1" max="1" width="3.25" style="2" customWidth="1"/>
    <col min="2" max="2" width="8.625" style="3" customWidth="1"/>
    <col min="3" max="3" width="3.625" style="2" customWidth="1"/>
    <col min="4" max="4" width="11.375" style="4" customWidth="1"/>
    <col min="5" max="5" width="6.625" style="3" customWidth="1"/>
    <col min="6" max="6" width="9.75" style="4" customWidth="1"/>
    <col min="7" max="7" width="5.875" style="2" customWidth="1"/>
    <col min="8" max="8" width="9.5" style="4" customWidth="1"/>
    <col min="9" max="9" width="9.375" style="2" customWidth="1"/>
    <col min="10" max="10" width="9.625" style="4" customWidth="1"/>
    <col min="11" max="11" width="5.75" style="2" customWidth="1"/>
    <col min="12" max="12" width="4.875" style="2" customWidth="1"/>
    <col min="13" max="13" width="5.625" style="2" customWidth="1"/>
    <col min="14" max="14" width="6.5" style="2" customWidth="1"/>
    <col min="15" max="15" width="9.125" style="4" customWidth="1"/>
    <col min="16" max="16" width="9" style="2"/>
    <col min="17" max="17" width="11.875" style="2" customWidth="1"/>
    <col min="18" max="18" width="6.75" style="2" customWidth="1"/>
    <col min="19" max="19" width="9.125" style="2" customWidth="1"/>
    <col min="20" max="20" width="31.125" style="2" customWidth="1"/>
    <col min="21" max="21" width="9" style="2"/>
    <col min="22" max="22" width="11.25" style="2" customWidth="1"/>
    <col min="23" max="25" width="9" style="2"/>
    <col min="26" max="26" width="14.5" style="2" customWidth="1"/>
    <col min="27" max="27" width="13.125" style="2" customWidth="1"/>
    <col min="28" max="28" width="14.5" style="2" customWidth="1"/>
    <col min="29" max="16384" width="9" style="2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3" t="s">
        <v>1</v>
      </c>
    </row>
    <row r="2" ht="27.95" customHeight="1" spans="1:39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38" t="s">
        <v>4</v>
      </c>
      <c r="M2" s="39">
        <v>8755</v>
      </c>
      <c r="N2" s="40" t="s">
        <v>5</v>
      </c>
      <c r="O2" s="40" t="s">
        <v>6</v>
      </c>
      <c r="Q2" s="59" t="s">
        <v>6</v>
      </c>
      <c r="R2" s="60">
        <v>110</v>
      </c>
      <c r="S2" s="61">
        <v>8755</v>
      </c>
      <c r="T2" s="62" t="s">
        <v>3</v>
      </c>
      <c r="U2" s="63" t="s">
        <v>7</v>
      </c>
      <c r="V2" s="64">
        <v>4722852.5</v>
      </c>
      <c r="W2" s="65" t="s">
        <v>8</v>
      </c>
      <c r="X2" s="65" t="s">
        <v>9</v>
      </c>
      <c r="Y2" s="68" t="s">
        <v>10</v>
      </c>
      <c r="Z2" s="69" t="s">
        <v>11</v>
      </c>
      <c r="AA2" s="70"/>
      <c r="AB2" s="71"/>
      <c r="AC2" s="70"/>
      <c r="AD2" s="72" t="s">
        <v>12</v>
      </c>
      <c r="AE2" s="73"/>
      <c r="AF2" s="74"/>
      <c r="AG2" s="72" t="s">
        <v>12</v>
      </c>
      <c r="AH2" s="73"/>
      <c r="AI2" s="74"/>
      <c r="AJ2" s="74"/>
      <c r="AK2" s="74"/>
      <c r="AL2" s="74"/>
      <c r="AM2" s="74"/>
    </row>
    <row r="3" ht="27.95" customHeight="1" spans="1:15">
      <c r="A3" s="6" t="s">
        <v>13</v>
      </c>
      <c r="B3" s="6"/>
      <c r="C3" s="8">
        <v>4722852.5</v>
      </c>
      <c r="D3" s="8"/>
      <c r="E3" s="8" t="s">
        <v>14</v>
      </c>
      <c r="F3" s="9" t="s">
        <v>7</v>
      </c>
      <c r="G3" s="9"/>
      <c r="H3" s="10" t="s">
        <v>15</v>
      </c>
      <c r="I3" s="41" t="s">
        <v>16</v>
      </c>
      <c r="J3" s="42"/>
      <c r="K3" s="42"/>
      <c r="L3" s="42"/>
      <c r="M3" s="43" t="s">
        <v>17</v>
      </c>
      <c r="N3" s="6" t="s">
        <v>18</v>
      </c>
      <c r="O3" s="44" t="s">
        <v>19</v>
      </c>
    </row>
    <row r="4" ht="27.95" customHeight="1" spans="1:15">
      <c r="A4" s="6" t="s">
        <v>20</v>
      </c>
      <c r="B4" s="6"/>
      <c r="C4" s="75"/>
      <c r="D4" s="75"/>
      <c r="E4" s="8" t="s">
        <v>21</v>
      </c>
      <c r="F4" s="9"/>
      <c r="G4" s="9"/>
      <c r="H4" s="11"/>
      <c r="I4" s="45"/>
      <c r="J4" s="46"/>
      <c r="K4" s="46"/>
      <c r="L4" s="46"/>
      <c r="M4" s="43" t="s">
        <v>22</v>
      </c>
      <c r="N4" s="8" t="s">
        <v>23</v>
      </c>
      <c r="O4" s="47" t="s">
        <v>24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ht="27.95" customHeight="1" spans="1:15">
      <c r="A6" s="6"/>
      <c r="B6" s="12" t="s">
        <v>33</v>
      </c>
      <c r="C6" s="6" t="s">
        <v>34</v>
      </c>
      <c r="D6" s="8" t="s">
        <v>35</v>
      </c>
      <c r="E6" s="12" t="s">
        <v>33</v>
      </c>
      <c r="F6" s="8" t="s">
        <v>35</v>
      </c>
      <c r="G6" s="6" t="s">
        <v>36</v>
      </c>
      <c r="H6" s="8" t="s">
        <v>35</v>
      </c>
      <c r="I6" s="40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1" customFormat="1" ht="45" customHeight="1" spans="1:17">
      <c r="A7" s="25">
        <v>1</v>
      </c>
      <c r="B7" s="76">
        <v>43194</v>
      </c>
      <c r="C7" s="27" t="s">
        <v>39</v>
      </c>
      <c r="D7" s="77">
        <v>4486709.88</v>
      </c>
      <c r="E7" s="29">
        <v>43136</v>
      </c>
      <c r="F7" s="77">
        <v>4486709.88</v>
      </c>
      <c r="G7" s="78" t="s">
        <v>40</v>
      </c>
      <c r="H7" s="31">
        <v>23615</v>
      </c>
      <c r="I7" s="31">
        <v>93991</v>
      </c>
      <c r="J7" s="52">
        <v>6500</v>
      </c>
      <c r="K7" s="53" t="s">
        <v>41</v>
      </c>
      <c r="L7" s="82"/>
      <c r="M7" s="54"/>
      <c r="N7" s="53" t="s">
        <v>42</v>
      </c>
      <c r="O7" s="31">
        <f>ROUNDUP(D7-H7-I7-J7-J8-L7-O8-O9,2)</f>
        <v>305620.88</v>
      </c>
      <c r="Q7" s="66"/>
    </row>
    <row r="8" s="1" customFormat="1" ht="30" customHeight="1" spans="1:15">
      <c r="A8" s="25"/>
      <c r="B8" s="26"/>
      <c r="C8" s="27"/>
      <c r="D8" s="28"/>
      <c r="E8" s="29"/>
      <c r="F8" s="28"/>
      <c r="G8" s="78"/>
      <c r="H8" s="31"/>
      <c r="I8" s="31"/>
      <c r="J8" s="52">
        <v>500</v>
      </c>
      <c r="K8" s="53" t="s">
        <v>43</v>
      </c>
      <c r="L8" s="52"/>
      <c r="M8" s="54"/>
      <c r="N8" s="53" t="s">
        <v>44</v>
      </c>
      <c r="O8" s="52">
        <v>3786493</v>
      </c>
    </row>
    <row r="9" ht="24" customHeight="1" spans="1:15">
      <c r="A9" s="13"/>
      <c r="B9" s="20"/>
      <c r="C9" s="15"/>
      <c r="D9" s="21"/>
      <c r="E9" s="17"/>
      <c r="F9" s="21"/>
      <c r="G9" s="22"/>
      <c r="H9" s="19"/>
      <c r="I9" s="19"/>
      <c r="J9" s="48"/>
      <c r="K9" s="83" t="s">
        <v>45</v>
      </c>
      <c r="L9" s="48"/>
      <c r="M9" s="54"/>
      <c r="N9" s="53" t="s">
        <v>46</v>
      </c>
      <c r="O9" s="52">
        <v>269990</v>
      </c>
    </row>
    <row r="10" ht="20" customHeight="1" spans="1:15">
      <c r="A10" s="13"/>
      <c r="B10" s="20"/>
      <c r="C10" s="15"/>
      <c r="D10" s="21"/>
      <c r="E10" s="17"/>
      <c r="F10" s="21"/>
      <c r="G10" s="22"/>
      <c r="H10" s="19"/>
      <c r="I10" s="19"/>
      <c r="J10" s="52"/>
      <c r="K10" s="53"/>
      <c r="L10" s="48"/>
      <c r="M10" s="54"/>
      <c r="N10" s="53"/>
      <c r="O10" s="31"/>
    </row>
    <row r="11" ht="20" customHeight="1" spans="1:17">
      <c r="A11" s="13"/>
      <c r="B11" s="20"/>
      <c r="C11" s="15"/>
      <c r="D11" s="21"/>
      <c r="E11" s="17"/>
      <c r="F11" s="21"/>
      <c r="G11" s="22"/>
      <c r="H11" s="19"/>
      <c r="I11" s="19"/>
      <c r="J11" s="48"/>
      <c r="K11" s="53"/>
      <c r="L11" s="48"/>
      <c r="M11" s="54"/>
      <c r="N11" s="49"/>
      <c r="O11" s="19"/>
      <c r="Q11"/>
    </row>
    <row r="12" ht="20" customHeight="1" spans="1:15">
      <c r="A12" s="13"/>
      <c r="B12" s="20"/>
      <c r="C12" s="15"/>
      <c r="D12" s="21"/>
      <c r="E12" s="17"/>
      <c r="F12" s="21"/>
      <c r="G12" s="22"/>
      <c r="H12" s="19"/>
      <c r="I12" s="19"/>
      <c r="J12" s="48"/>
      <c r="K12" s="49"/>
      <c r="L12" s="48"/>
      <c r="M12" s="49"/>
      <c r="N12" s="49"/>
      <c r="O12" s="19"/>
    </row>
    <row r="13" ht="20" customHeight="1" spans="1:17">
      <c r="A13" s="13"/>
      <c r="B13" s="20"/>
      <c r="C13" s="15"/>
      <c r="D13" s="21"/>
      <c r="E13" s="17"/>
      <c r="F13" s="21"/>
      <c r="G13" s="22"/>
      <c r="H13" s="19"/>
      <c r="I13" s="19"/>
      <c r="J13" s="48"/>
      <c r="K13" s="49"/>
      <c r="L13" s="48"/>
      <c r="M13" s="49"/>
      <c r="N13" s="49"/>
      <c r="O13" s="19"/>
      <c r="Q13" s="78">
        <v>0.005</v>
      </c>
    </row>
    <row r="14" ht="20" customHeight="1" spans="1:15">
      <c r="A14" s="13"/>
      <c r="B14" s="20"/>
      <c r="C14" s="15"/>
      <c r="D14" s="21"/>
      <c r="E14" s="17"/>
      <c r="F14" s="21"/>
      <c r="G14" s="22"/>
      <c r="H14" s="19"/>
      <c r="I14" s="19"/>
      <c r="J14" s="48"/>
      <c r="K14" s="49"/>
      <c r="L14" s="48"/>
      <c r="M14" s="49"/>
      <c r="N14" s="49"/>
      <c r="O14" s="19"/>
    </row>
    <row r="15" ht="20" customHeight="1" spans="1:15">
      <c r="A15" s="13"/>
      <c r="B15" s="20"/>
      <c r="C15" s="15"/>
      <c r="D15" s="21"/>
      <c r="E15" s="17"/>
      <c r="F15" s="21"/>
      <c r="G15" s="22"/>
      <c r="H15" s="19"/>
      <c r="I15" s="19"/>
      <c r="J15" s="48"/>
      <c r="K15" s="49"/>
      <c r="L15" s="48"/>
      <c r="M15" s="49"/>
      <c r="N15" s="49"/>
      <c r="O15" s="19"/>
    </row>
    <row r="16" ht="20" customHeight="1" spans="1:15">
      <c r="A16" s="13"/>
      <c r="B16" s="20"/>
      <c r="C16" s="15"/>
      <c r="D16" s="21"/>
      <c r="E16" s="17"/>
      <c r="F16" s="21"/>
      <c r="G16" s="22"/>
      <c r="H16" s="19"/>
      <c r="I16" s="19"/>
      <c r="J16" s="48"/>
      <c r="K16" s="49"/>
      <c r="L16" s="48"/>
      <c r="M16" s="49"/>
      <c r="N16" s="49"/>
      <c r="O16" s="19"/>
    </row>
    <row r="17" ht="20" customHeight="1" spans="1:15">
      <c r="A17" s="13"/>
      <c r="B17" s="20"/>
      <c r="C17" s="15"/>
      <c r="D17" s="21"/>
      <c r="E17" s="17"/>
      <c r="F17" s="21"/>
      <c r="G17" s="22"/>
      <c r="H17" s="19"/>
      <c r="I17" s="19"/>
      <c r="J17" s="48"/>
      <c r="K17" s="49"/>
      <c r="L17" s="48"/>
      <c r="M17" s="49"/>
      <c r="N17" s="49"/>
      <c r="O17" s="19"/>
    </row>
    <row r="18" ht="20" customHeight="1" spans="1:15">
      <c r="A18" s="13"/>
      <c r="B18" s="20"/>
      <c r="C18" s="15"/>
      <c r="D18" s="21"/>
      <c r="E18" s="17"/>
      <c r="F18" s="21"/>
      <c r="G18" s="22"/>
      <c r="H18" s="19"/>
      <c r="I18" s="19"/>
      <c r="J18" s="48"/>
      <c r="K18" s="49"/>
      <c r="L18" s="48"/>
      <c r="M18" s="49"/>
      <c r="N18" s="49"/>
      <c r="O18" s="19"/>
    </row>
    <row r="19" ht="20" customHeight="1" spans="1:15">
      <c r="A19" s="13"/>
      <c r="B19" s="20"/>
      <c r="C19" s="15"/>
      <c r="D19" s="21"/>
      <c r="E19" s="17"/>
      <c r="F19" s="21"/>
      <c r="G19" s="22"/>
      <c r="H19" s="19"/>
      <c r="I19" s="19"/>
      <c r="J19" s="48"/>
      <c r="K19" s="49"/>
      <c r="L19" s="48"/>
      <c r="M19" s="49"/>
      <c r="N19" s="49"/>
      <c r="O19" s="19"/>
    </row>
    <row r="20" ht="20" customHeight="1" spans="1:15">
      <c r="A20" s="13"/>
      <c r="B20" s="20"/>
      <c r="C20" s="15"/>
      <c r="D20" s="21"/>
      <c r="E20" s="17"/>
      <c r="F20" s="21"/>
      <c r="G20" s="22"/>
      <c r="H20" s="19"/>
      <c r="I20" s="19"/>
      <c r="J20" s="48"/>
      <c r="K20" s="49"/>
      <c r="L20" s="48"/>
      <c r="M20" s="49"/>
      <c r="N20" s="49"/>
      <c r="O20" s="19"/>
    </row>
    <row r="21" ht="20" customHeight="1" spans="1:15">
      <c r="A21" s="13"/>
      <c r="B21" s="20"/>
      <c r="C21" s="15"/>
      <c r="D21" s="21"/>
      <c r="E21" s="17"/>
      <c r="F21" s="21"/>
      <c r="G21" s="22"/>
      <c r="H21" s="19"/>
      <c r="I21" s="19"/>
      <c r="J21" s="48"/>
      <c r="K21" s="49"/>
      <c r="L21" s="48"/>
      <c r="M21" s="49"/>
      <c r="N21" s="49"/>
      <c r="O21" s="19"/>
    </row>
    <row r="22" ht="20" customHeight="1" spans="1:15">
      <c r="A22" s="13"/>
      <c r="B22" s="20"/>
      <c r="C22" s="15"/>
      <c r="D22" s="21"/>
      <c r="E22" s="17"/>
      <c r="F22" s="21"/>
      <c r="G22" s="22"/>
      <c r="H22" s="19"/>
      <c r="I22" s="19"/>
      <c r="J22" s="48"/>
      <c r="K22" s="49"/>
      <c r="L22" s="48"/>
      <c r="M22" s="49"/>
      <c r="N22" s="49"/>
      <c r="O22" s="19"/>
    </row>
    <row r="23" ht="20" customHeight="1" spans="1:15">
      <c r="A23" s="13"/>
      <c r="B23" s="20"/>
      <c r="C23" s="15"/>
      <c r="D23" s="21"/>
      <c r="E23" s="17"/>
      <c r="F23" s="21"/>
      <c r="G23" s="22"/>
      <c r="H23" s="19"/>
      <c r="I23" s="19"/>
      <c r="J23" s="48"/>
      <c r="K23" s="49"/>
      <c r="L23" s="48"/>
      <c r="M23" s="49"/>
      <c r="N23" s="49"/>
      <c r="O23" s="19"/>
    </row>
    <row r="24" ht="20" customHeight="1" spans="1:15">
      <c r="A24" s="13"/>
      <c r="B24" s="20"/>
      <c r="C24" s="15"/>
      <c r="D24" s="21"/>
      <c r="E24" s="17"/>
      <c r="F24" s="21"/>
      <c r="G24" s="22"/>
      <c r="H24" s="19"/>
      <c r="I24" s="19"/>
      <c r="J24" s="48"/>
      <c r="K24" s="49"/>
      <c r="L24" s="48"/>
      <c r="M24" s="49"/>
      <c r="N24" s="49"/>
      <c r="O24" s="19"/>
    </row>
    <row r="25" ht="30" customHeight="1" spans="1:15">
      <c r="A25" s="6" t="s">
        <v>47</v>
      </c>
      <c r="B25" s="6"/>
      <c r="C25" s="32" t="s">
        <v>48</v>
      </c>
      <c r="D25" s="33">
        <f t="shared" ref="D25:J25" si="0">SUM(D7:D24)</f>
        <v>4486709.88</v>
      </c>
      <c r="E25" s="32" t="s">
        <v>48</v>
      </c>
      <c r="F25" s="33">
        <f t="shared" si="0"/>
        <v>4486709.88</v>
      </c>
      <c r="G25" s="32" t="s">
        <v>48</v>
      </c>
      <c r="H25" s="33">
        <f t="shared" si="0"/>
        <v>23615</v>
      </c>
      <c r="I25" s="33">
        <f t="shared" si="0"/>
        <v>93991</v>
      </c>
      <c r="J25" s="33">
        <f t="shared" si="0"/>
        <v>7000</v>
      </c>
      <c r="K25" s="32" t="s">
        <v>48</v>
      </c>
      <c r="L25" s="33">
        <f>SUM(L7:L24)</f>
        <v>0</v>
      </c>
      <c r="M25" s="32" t="s">
        <v>48</v>
      </c>
      <c r="N25" s="32" t="s">
        <v>48</v>
      </c>
      <c r="O25" s="33">
        <f>SUM(O7:O24)</f>
        <v>4362103.88</v>
      </c>
    </row>
    <row r="26" ht="30" customHeight="1" spans="1:15">
      <c r="A26" s="6" t="s">
        <v>49</v>
      </c>
      <c r="B26" s="6"/>
      <c r="C26" s="6" t="s">
        <v>50</v>
      </c>
      <c r="D26" s="6"/>
      <c r="E26" s="34">
        <f>E27+L26</f>
        <v>4362103.88</v>
      </c>
      <c r="F26" s="34"/>
      <c r="G26" s="34"/>
      <c r="H26" s="34"/>
      <c r="I26" s="6" t="s">
        <v>51</v>
      </c>
      <c r="J26" s="6"/>
      <c r="K26" s="6" t="s">
        <v>52</v>
      </c>
      <c r="L26" s="34">
        <f>O7</f>
        <v>305620.88</v>
      </c>
      <c r="M26" s="34"/>
      <c r="N26" s="34"/>
      <c r="O26" s="34"/>
    </row>
    <row r="27" ht="30" customHeight="1" spans="1:15">
      <c r="A27" s="6"/>
      <c r="B27" s="6"/>
      <c r="C27" s="6" t="s">
        <v>53</v>
      </c>
      <c r="D27" s="6"/>
      <c r="E27" s="35">
        <f>O8+O9</f>
        <v>4056483</v>
      </c>
      <c r="F27" s="35"/>
      <c r="G27" s="35"/>
      <c r="H27" s="35"/>
      <c r="I27" s="6"/>
      <c r="J27" s="6"/>
      <c r="K27" s="6" t="s">
        <v>54</v>
      </c>
      <c r="L27" s="58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叁拾万伍仟陆佰贰拾元捌角捌分</v>
      </c>
      <c r="M27" s="58"/>
      <c r="N27" s="58"/>
      <c r="O27" s="58"/>
    </row>
    <row r="28" ht="50.1" customHeight="1" spans="1:15">
      <c r="A28" s="6" t="s">
        <v>55</v>
      </c>
      <c r="B28" s="6"/>
      <c r="C28" s="36"/>
      <c r="D28" s="36"/>
      <c r="E28" s="36"/>
      <c r="F28" s="36"/>
      <c r="G28" s="36"/>
      <c r="H28" s="36"/>
      <c r="I28" s="6" t="s">
        <v>56</v>
      </c>
      <c r="J28" s="6"/>
      <c r="K28" s="6" t="s">
        <v>57</v>
      </c>
      <c r="L28" s="6"/>
      <c r="M28" s="6"/>
      <c r="N28" s="6"/>
      <c r="O28" s="6"/>
    </row>
    <row r="29" ht="50.1" customHeight="1" spans="1:15">
      <c r="A29" s="6" t="s">
        <v>58</v>
      </c>
      <c r="B29" s="6"/>
      <c r="C29" s="36"/>
      <c r="D29" s="36"/>
      <c r="E29" s="36"/>
      <c r="F29" s="36"/>
      <c r="G29" s="36"/>
      <c r="H29" s="36"/>
      <c r="I29" s="6" t="s">
        <v>59</v>
      </c>
      <c r="J29" s="6"/>
      <c r="K29" s="36"/>
      <c r="L29" s="36"/>
      <c r="M29" s="36"/>
      <c r="N29" s="36"/>
      <c r="O29" s="36"/>
    </row>
    <row r="30" ht="50.1" customHeight="1" spans="1:15">
      <c r="A30" s="6" t="s">
        <v>60</v>
      </c>
      <c r="B30" s="6"/>
      <c r="C30" s="37"/>
      <c r="D30" s="37"/>
      <c r="E30" s="37"/>
      <c r="F30" s="37"/>
      <c r="G30" s="37"/>
      <c r="H30" s="37"/>
      <c r="I30" s="6" t="s">
        <v>61</v>
      </c>
      <c r="J30" s="6"/>
      <c r="K30" s="37"/>
      <c r="L30" s="37"/>
      <c r="M30" s="37"/>
      <c r="N30" s="37"/>
      <c r="O30" s="37"/>
    </row>
    <row r="31" ht="50.1" customHeight="1" spans="1:15">
      <c r="A31" s="6" t="s">
        <v>62</v>
      </c>
      <c r="B31" s="6"/>
      <c r="C31" s="37"/>
      <c r="D31" s="37"/>
      <c r="E31" s="37"/>
      <c r="F31" s="37"/>
      <c r="G31" s="37"/>
      <c r="H31" s="37"/>
      <c r="I31" s="6" t="s">
        <v>63</v>
      </c>
      <c r="J31" s="6"/>
      <c r="K31" s="37"/>
      <c r="L31" s="37"/>
      <c r="M31" s="37"/>
      <c r="N31" s="37"/>
      <c r="O31" s="37"/>
    </row>
    <row r="34" ht="13.5" spans="17:17">
      <c r="Q34"/>
    </row>
    <row r="37" ht="13.5" spans="2:2">
      <c r="B37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M37"/>
  <sheetViews>
    <sheetView workbookViewId="0">
      <selection activeCell="C2" sqref="C2:K2"/>
    </sheetView>
  </sheetViews>
  <sheetFormatPr defaultColWidth="9" defaultRowHeight="11.25"/>
  <cols>
    <col min="1" max="1" width="3.25" style="2" customWidth="1"/>
    <col min="2" max="2" width="8.625" style="3" customWidth="1"/>
    <col min="3" max="3" width="4.125" style="2" customWidth="1"/>
    <col min="4" max="4" width="11.375" style="4" customWidth="1"/>
    <col min="5" max="5" width="6.625" style="3" customWidth="1"/>
    <col min="6" max="6" width="9.75" style="4" customWidth="1"/>
    <col min="7" max="7" width="5.875" style="2" customWidth="1"/>
    <col min="8" max="8" width="9.5" style="4" customWidth="1"/>
    <col min="9" max="9" width="9.375" style="2" customWidth="1"/>
    <col min="10" max="10" width="9.625" style="4" customWidth="1"/>
    <col min="11" max="11" width="5.75" style="2" customWidth="1"/>
    <col min="12" max="12" width="7.25" style="2" customWidth="1"/>
    <col min="13" max="13" width="5.625" style="2" customWidth="1"/>
    <col min="14" max="14" width="6.5" style="2" customWidth="1"/>
    <col min="15" max="15" width="9.125" style="4" customWidth="1"/>
    <col min="16" max="16" width="9" style="2"/>
    <col min="17" max="17" width="11.875" style="2" customWidth="1"/>
    <col min="18" max="18" width="6.75" style="2" customWidth="1"/>
    <col min="19" max="19" width="9.125" style="2" customWidth="1"/>
    <col min="20" max="20" width="31.125" style="2" customWidth="1"/>
    <col min="21" max="21" width="9" style="2"/>
    <col min="22" max="22" width="11.25" style="2" customWidth="1"/>
    <col min="23" max="25" width="9" style="2"/>
    <col min="26" max="26" width="14.5" style="2" customWidth="1"/>
    <col min="27" max="27" width="13.125" style="2" customWidth="1"/>
    <col min="28" max="28" width="14.5" style="2" customWidth="1"/>
    <col min="29" max="16384" width="9" style="2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3" t="s">
        <v>1</v>
      </c>
    </row>
    <row r="2" ht="27.95" customHeight="1" spans="1:39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38" t="s">
        <v>4</v>
      </c>
      <c r="M2" s="39">
        <v>8755</v>
      </c>
      <c r="N2" s="40" t="s">
        <v>5</v>
      </c>
      <c r="O2" s="40" t="s">
        <v>6</v>
      </c>
      <c r="Q2" s="59" t="s">
        <v>6</v>
      </c>
      <c r="R2" s="60">
        <v>110</v>
      </c>
      <c r="S2" s="61">
        <v>8755</v>
      </c>
      <c r="T2" s="62" t="s">
        <v>3</v>
      </c>
      <c r="U2" s="63" t="s">
        <v>7</v>
      </c>
      <c r="V2" s="64">
        <v>4722852.5</v>
      </c>
      <c r="W2" s="65" t="s">
        <v>8</v>
      </c>
      <c r="X2" s="65" t="s">
        <v>9</v>
      </c>
      <c r="Y2" s="68" t="s">
        <v>10</v>
      </c>
      <c r="Z2" s="69" t="s">
        <v>11</v>
      </c>
      <c r="AA2" s="70"/>
      <c r="AB2" s="71"/>
      <c r="AC2" s="70"/>
      <c r="AD2" s="72" t="s">
        <v>12</v>
      </c>
      <c r="AE2" s="73"/>
      <c r="AF2" s="74"/>
      <c r="AG2" s="72" t="s">
        <v>12</v>
      </c>
      <c r="AH2" s="73"/>
      <c r="AI2" s="74"/>
      <c r="AJ2" s="74"/>
      <c r="AK2" s="74"/>
      <c r="AL2" s="74"/>
      <c r="AM2" s="74"/>
    </row>
    <row r="3" ht="27.95" customHeight="1" spans="1:15">
      <c r="A3" s="6" t="s">
        <v>13</v>
      </c>
      <c r="B3" s="6"/>
      <c r="C3" s="8">
        <v>4722852.5</v>
      </c>
      <c r="D3" s="8"/>
      <c r="E3" s="8" t="s">
        <v>14</v>
      </c>
      <c r="F3" s="9" t="s">
        <v>7</v>
      </c>
      <c r="G3" s="9"/>
      <c r="H3" s="10" t="s">
        <v>15</v>
      </c>
      <c r="I3" s="41" t="s">
        <v>64</v>
      </c>
      <c r="J3" s="42"/>
      <c r="K3" s="42"/>
      <c r="L3" s="42"/>
      <c r="M3" s="43" t="s">
        <v>17</v>
      </c>
      <c r="N3" s="6" t="s">
        <v>18</v>
      </c>
      <c r="O3" s="44" t="s">
        <v>19</v>
      </c>
    </row>
    <row r="4" ht="27.95" customHeight="1" spans="1:15">
      <c r="A4" s="6" t="s">
        <v>20</v>
      </c>
      <c r="B4" s="6"/>
      <c r="C4" s="75"/>
      <c r="D4" s="75"/>
      <c r="E4" s="8" t="s">
        <v>21</v>
      </c>
      <c r="F4" s="9"/>
      <c r="G4" s="9"/>
      <c r="H4" s="11"/>
      <c r="I4" s="45"/>
      <c r="J4" s="46"/>
      <c r="K4" s="46"/>
      <c r="L4" s="46"/>
      <c r="M4" s="43" t="s">
        <v>22</v>
      </c>
      <c r="N4" s="8" t="s">
        <v>23</v>
      </c>
      <c r="O4" s="47" t="s">
        <v>24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ht="27.95" customHeight="1" spans="1:15">
      <c r="A6" s="6"/>
      <c r="B6" s="12" t="s">
        <v>33</v>
      </c>
      <c r="C6" s="6" t="s">
        <v>34</v>
      </c>
      <c r="D6" s="8" t="s">
        <v>35</v>
      </c>
      <c r="E6" s="12" t="s">
        <v>33</v>
      </c>
      <c r="F6" s="8" t="s">
        <v>35</v>
      </c>
      <c r="G6" s="6" t="s">
        <v>36</v>
      </c>
      <c r="H6" s="8" t="s">
        <v>35</v>
      </c>
      <c r="I6" s="40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1" customFormat="1" ht="45" customHeight="1" spans="1:17">
      <c r="A7" s="13">
        <v>1</v>
      </c>
      <c r="B7" s="14">
        <v>43194</v>
      </c>
      <c r="C7" s="15" t="s">
        <v>39</v>
      </c>
      <c r="D7" s="16">
        <v>4486709.88</v>
      </c>
      <c r="E7" s="17">
        <v>43136</v>
      </c>
      <c r="F7" s="16">
        <v>4486709.88</v>
      </c>
      <c r="G7" s="18" t="s">
        <v>40</v>
      </c>
      <c r="H7" s="19">
        <v>23615</v>
      </c>
      <c r="I7" s="19">
        <v>93991</v>
      </c>
      <c r="J7" s="48">
        <v>6500</v>
      </c>
      <c r="K7" s="49" t="s">
        <v>41</v>
      </c>
      <c r="L7" s="50"/>
      <c r="M7" s="8"/>
      <c r="N7" s="49" t="s">
        <v>42</v>
      </c>
      <c r="O7" s="19">
        <f>ROUNDUP(D7-H7-I7-J7-J8-L7-O8-O9,2)</f>
        <v>305620.88</v>
      </c>
      <c r="Q7" s="66"/>
    </row>
    <row r="8" s="1" customFormat="1" ht="30" customHeight="1" spans="1:15">
      <c r="A8" s="13"/>
      <c r="B8" s="20"/>
      <c r="C8" s="15"/>
      <c r="D8" s="21"/>
      <c r="E8" s="17"/>
      <c r="F8" s="21"/>
      <c r="G8" s="18"/>
      <c r="H8" s="19"/>
      <c r="I8" s="19"/>
      <c r="J8" s="48">
        <v>500</v>
      </c>
      <c r="K8" s="49" t="s">
        <v>43</v>
      </c>
      <c r="L8" s="48"/>
      <c r="M8" s="8"/>
      <c r="N8" s="49" t="s">
        <v>44</v>
      </c>
      <c r="O8" s="48">
        <v>3786493</v>
      </c>
    </row>
    <row r="9" ht="24" customHeight="1" spans="1:15">
      <c r="A9" s="13"/>
      <c r="B9" s="20"/>
      <c r="C9" s="15"/>
      <c r="D9" s="21"/>
      <c r="E9" s="17"/>
      <c r="F9" s="21"/>
      <c r="G9" s="22"/>
      <c r="H9" s="19"/>
      <c r="I9" s="19"/>
      <c r="J9" s="48"/>
      <c r="K9" s="51" t="s">
        <v>45</v>
      </c>
      <c r="L9" s="48"/>
      <c r="M9" s="8"/>
      <c r="N9" s="49" t="s">
        <v>46</v>
      </c>
      <c r="O9" s="48">
        <v>269990</v>
      </c>
    </row>
    <row r="10" ht="20" customHeight="1" spans="1:15">
      <c r="A10" s="13"/>
      <c r="B10" s="23" t="s">
        <v>1</v>
      </c>
      <c r="C10" s="15"/>
      <c r="D10" s="21"/>
      <c r="E10" s="17"/>
      <c r="F10" s="21"/>
      <c r="G10" s="22"/>
      <c r="H10" s="19"/>
      <c r="I10" s="19"/>
      <c r="J10" s="52"/>
      <c r="K10" s="53"/>
      <c r="L10" s="48"/>
      <c r="M10" s="54"/>
      <c r="N10" s="53"/>
      <c r="O10" s="31"/>
    </row>
    <row r="11" ht="45" customHeight="1" spans="1:17">
      <c r="A11" s="25">
        <v>2</v>
      </c>
      <c r="B11" s="76">
        <v>43437</v>
      </c>
      <c r="C11" s="27" t="s">
        <v>39</v>
      </c>
      <c r="D11" s="77">
        <v>236142.62</v>
      </c>
      <c r="E11" s="29">
        <v>43391</v>
      </c>
      <c r="F11" s="77">
        <v>236142.62</v>
      </c>
      <c r="G11" s="78" t="s">
        <v>65</v>
      </c>
      <c r="H11" s="31">
        <v>0</v>
      </c>
      <c r="I11" s="31">
        <v>16233</v>
      </c>
      <c r="J11" s="52">
        <v>0</v>
      </c>
      <c r="K11" s="53"/>
      <c r="L11" s="79">
        <f>ROUNDUP(D11*1%,0)</f>
        <v>2362</v>
      </c>
      <c r="M11" s="80" t="s">
        <v>66</v>
      </c>
      <c r="N11" s="53" t="s">
        <v>42</v>
      </c>
      <c r="O11" s="81">
        <f>ROUNDUP(D11-H11-I11-J11-J12-L11-O12-O13,2)</f>
        <v>167547.62</v>
      </c>
      <c r="Q11"/>
    </row>
    <row r="12" ht="20" customHeight="1" spans="1:15">
      <c r="A12" s="25"/>
      <c r="B12" s="26"/>
      <c r="C12" s="27"/>
      <c r="D12" s="28"/>
      <c r="E12" s="29"/>
      <c r="F12" s="28"/>
      <c r="G12" s="78"/>
      <c r="H12" s="31"/>
      <c r="I12" s="31"/>
      <c r="J12" s="52"/>
      <c r="K12" s="53"/>
      <c r="L12" s="52"/>
      <c r="M12" s="54"/>
      <c r="N12" s="53" t="s">
        <v>67</v>
      </c>
      <c r="O12" s="52">
        <v>50000</v>
      </c>
    </row>
    <row r="13" ht="20" customHeight="1" spans="1:15">
      <c r="A13" s="13"/>
      <c r="B13" s="20"/>
      <c r="C13" s="15"/>
      <c r="D13" s="21"/>
      <c r="E13" s="17"/>
      <c r="F13" s="21"/>
      <c r="G13" s="22"/>
      <c r="H13" s="19"/>
      <c r="I13" s="19"/>
      <c r="J13" s="48"/>
      <c r="K13" s="49"/>
      <c r="L13" s="48"/>
      <c r="M13" s="49"/>
      <c r="N13" s="49"/>
      <c r="O13" s="19"/>
    </row>
    <row r="14" ht="20" customHeight="1" spans="1:15">
      <c r="A14" s="13"/>
      <c r="B14" s="20"/>
      <c r="C14" s="15"/>
      <c r="D14" s="21"/>
      <c r="E14" s="17"/>
      <c r="F14" s="21"/>
      <c r="G14" s="22"/>
      <c r="H14" s="19"/>
      <c r="I14" s="19"/>
      <c r="J14" s="48"/>
      <c r="K14" s="49"/>
      <c r="L14" s="48"/>
      <c r="M14" s="49"/>
      <c r="N14" s="49"/>
      <c r="O14" s="19"/>
    </row>
    <row r="15" ht="20" customHeight="1" spans="1:15">
      <c r="A15" s="13"/>
      <c r="B15" s="20"/>
      <c r="C15" s="15"/>
      <c r="D15" s="21"/>
      <c r="E15" s="17"/>
      <c r="F15" s="21"/>
      <c r="G15" s="22"/>
      <c r="H15" s="19"/>
      <c r="I15" s="19"/>
      <c r="J15" s="48"/>
      <c r="K15" s="49"/>
      <c r="L15" s="48"/>
      <c r="M15" s="49"/>
      <c r="N15" s="49"/>
      <c r="O15" s="19"/>
    </row>
    <row r="16" ht="20" customHeight="1" spans="1:15">
      <c r="A16" s="13"/>
      <c r="B16" s="20"/>
      <c r="C16" s="15"/>
      <c r="D16" s="21"/>
      <c r="E16" s="17"/>
      <c r="F16" s="21"/>
      <c r="G16" s="22"/>
      <c r="H16" s="19"/>
      <c r="I16" s="19"/>
      <c r="J16" s="48"/>
      <c r="K16" s="49"/>
      <c r="L16" s="48"/>
      <c r="M16" s="49"/>
      <c r="N16" s="49"/>
      <c r="O16" s="19"/>
    </row>
    <row r="17" ht="20" customHeight="1" spans="1:15">
      <c r="A17" s="13"/>
      <c r="B17" s="20"/>
      <c r="C17" s="15"/>
      <c r="D17" s="21"/>
      <c r="E17" s="17"/>
      <c r="F17" s="21"/>
      <c r="G17" s="22"/>
      <c r="H17" s="19"/>
      <c r="I17" s="19"/>
      <c r="J17" s="48"/>
      <c r="K17" s="49"/>
      <c r="L17" s="48"/>
      <c r="M17" s="49"/>
      <c r="N17" s="49"/>
      <c r="O17" s="19"/>
    </row>
    <row r="18" ht="20" customHeight="1" spans="1:15">
      <c r="A18" s="13"/>
      <c r="B18" s="20"/>
      <c r="C18" s="15"/>
      <c r="D18" s="21"/>
      <c r="E18" s="17"/>
      <c r="F18" s="21"/>
      <c r="G18" s="22"/>
      <c r="H18" s="19"/>
      <c r="I18" s="19"/>
      <c r="J18" s="48"/>
      <c r="K18" s="49"/>
      <c r="L18" s="48"/>
      <c r="M18" s="49"/>
      <c r="N18" s="49"/>
      <c r="O18" s="19"/>
    </row>
    <row r="19" ht="20" customHeight="1" spans="1:15">
      <c r="A19" s="13"/>
      <c r="B19" s="20"/>
      <c r="C19" s="15"/>
      <c r="D19" s="21"/>
      <c r="E19" s="17"/>
      <c r="F19" s="21"/>
      <c r="G19" s="22"/>
      <c r="H19" s="19"/>
      <c r="I19" s="19"/>
      <c r="J19" s="48"/>
      <c r="K19" s="49"/>
      <c r="L19" s="48"/>
      <c r="M19" s="49"/>
      <c r="N19" s="49"/>
      <c r="O19" s="19"/>
    </row>
    <row r="20" ht="20" customHeight="1" spans="1:15">
      <c r="A20" s="13"/>
      <c r="B20" s="20"/>
      <c r="C20" s="15"/>
      <c r="D20" s="21"/>
      <c r="E20" s="17"/>
      <c r="F20" s="21"/>
      <c r="G20" s="22"/>
      <c r="H20" s="19"/>
      <c r="I20" s="19"/>
      <c r="J20" s="48"/>
      <c r="K20" s="49"/>
      <c r="L20" s="48"/>
      <c r="M20" s="49"/>
      <c r="N20" s="49"/>
      <c r="O20" s="19"/>
    </row>
    <row r="21" ht="20" customHeight="1" spans="1:15">
      <c r="A21" s="13"/>
      <c r="B21" s="20"/>
      <c r="C21" s="15"/>
      <c r="D21" s="21"/>
      <c r="E21" s="17"/>
      <c r="F21" s="21"/>
      <c r="G21" s="22"/>
      <c r="H21" s="19"/>
      <c r="I21" s="19"/>
      <c r="J21" s="48"/>
      <c r="K21" s="49"/>
      <c r="L21" s="48"/>
      <c r="M21" s="49"/>
      <c r="N21" s="49"/>
      <c r="O21" s="19"/>
    </row>
    <row r="22" ht="20" customHeight="1" spans="1:15">
      <c r="A22" s="13"/>
      <c r="B22" s="20"/>
      <c r="C22" s="15"/>
      <c r="D22" s="21"/>
      <c r="E22" s="17"/>
      <c r="F22" s="21"/>
      <c r="G22" s="22"/>
      <c r="H22" s="19"/>
      <c r="I22" s="19"/>
      <c r="J22" s="48"/>
      <c r="K22" s="49"/>
      <c r="L22" s="48"/>
      <c r="M22" s="49"/>
      <c r="N22" s="49"/>
      <c r="O22" s="19"/>
    </row>
    <row r="23" ht="20" customHeight="1" spans="1:15">
      <c r="A23" s="13"/>
      <c r="B23" s="20"/>
      <c r="C23" s="15"/>
      <c r="D23" s="21"/>
      <c r="E23" s="17"/>
      <c r="F23" s="21"/>
      <c r="G23" s="22"/>
      <c r="H23" s="19"/>
      <c r="I23" s="19"/>
      <c r="J23" s="48"/>
      <c r="K23" s="49"/>
      <c r="L23" s="48"/>
      <c r="M23" s="49"/>
      <c r="N23" s="49"/>
      <c r="O23" s="19"/>
    </row>
    <row r="24" ht="20" customHeight="1" spans="1:15">
      <c r="A24" s="13"/>
      <c r="B24" s="20"/>
      <c r="C24" s="15"/>
      <c r="D24" s="21"/>
      <c r="E24" s="17"/>
      <c r="F24" s="21"/>
      <c r="G24" s="22"/>
      <c r="H24" s="19"/>
      <c r="I24" s="19"/>
      <c r="J24" s="48"/>
      <c r="K24" s="49"/>
      <c r="L24" s="48"/>
      <c r="M24" s="49"/>
      <c r="N24" s="49"/>
      <c r="O24" s="19"/>
    </row>
    <row r="25" ht="30" customHeight="1" spans="1:15">
      <c r="A25" s="6" t="s">
        <v>47</v>
      </c>
      <c r="B25" s="6"/>
      <c r="C25" s="32" t="s">
        <v>48</v>
      </c>
      <c r="D25" s="33">
        <f t="shared" ref="D25:J25" si="0">SUM(D7:D24)</f>
        <v>4722852.5</v>
      </c>
      <c r="E25" s="32" t="s">
        <v>48</v>
      </c>
      <c r="F25" s="33">
        <f t="shared" si="0"/>
        <v>4722852.5</v>
      </c>
      <c r="G25" s="32" t="s">
        <v>48</v>
      </c>
      <c r="H25" s="33">
        <f t="shared" si="0"/>
        <v>23615</v>
      </c>
      <c r="I25" s="33">
        <f t="shared" si="0"/>
        <v>110224</v>
      </c>
      <c r="J25" s="33">
        <f t="shared" si="0"/>
        <v>7000</v>
      </c>
      <c r="K25" s="32" t="s">
        <v>48</v>
      </c>
      <c r="L25" s="33">
        <f>SUM(L7:L24)</f>
        <v>2362</v>
      </c>
      <c r="M25" s="32" t="s">
        <v>48</v>
      </c>
      <c r="N25" s="32" t="s">
        <v>48</v>
      </c>
      <c r="O25" s="33">
        <f>SUM(O7:O24)</f>
        <v>4579651.5</v>
      </c>
    </row>
    <row r="26" ht="30" customHeight="1" spans="1:15">
      <c r="A26" s="6" t="s">
        <v>68</v>
      </c>
      <c r="B26" s="6"/>
      <c r="C26" s="6" t="s">
        <v>50</v>
      </c>
      <c r="D26" s="6"/>
      <c r="E26" s="34">
        <f>E27+L26</f>
        <v>217547.62</v>
      </c>
      <c r="F26" s="34"/>
      <c r="G26" s="34"/>
      <c r="H26" s="34"/>
      <c r="I26" s="6" t="s">
        <v>51</v>
      </c>
      <c r="J26" s="6"/>
      <c r="K26" s="6" t="s">
        <v>52</v>
      </c>
      <c r="L26" s="34">
        <f>O11</f>
        <v>167547.62</v>
      </c>
      <c r="M26" s="34"/>
      <c r="N26" s="34"/>
      <c r="O26" s="34"/>
    </row>
    <row r="27" ht="30" customHeight="1" spans="1:15">
      <c r="A27" s="6"/>
      <c r="B27" s="6"/>
      <c r="C27" s="6" t="s">
        <v>53</v>
      </c>
      <c r="D27" s="6"/>
      <c r="E27" s="35">
        <f>O12</f>
        <v>50000</v>
      </c>
      <c r="F27" s="35"/>
      <c r="G27" s="35"/>
      <c r="H27" s="35"/>
      <c r="I27" s="6"/>
      <c r="J27" s="6"/>
      <c r="K27" s="6" t="s">
        <v>54</v>
      </c>
      <c r="L27" s="58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壹拾陆万柒仟伍佰肆拾柒元陆角贰分</v>
      </c>
      <c r="M27" s="58"/>
      <c r="N27" s="58"/>
      <c r="O27" s="58"/>
    </row>
    <row r="28" ht="50.1" customHeight="1" spans="1:15">
      <c r="A28" s="6" t="s">
        <v>55</v>
      </c>
      <c r="B28" s="6"/>
      <c r="C28" s="36"/>
      <c r="D28" s="36"/>
      <c r="E28" s="36"/>
      <c r="F28" s="36"/>
      <c r="G28" s="36"/>
      <c r="H28" s="36"/>
      <c r="I28" s="6" t="s">
        <v>56</v>
      </c>
      <c r="J28" s="6"/>
      <c r="K28" s="6" t="s">
        <v>57</v>
      </c>
      <c r="L28" s="6"/>
      <c r="M28" s="6"/>
      <c r="N28" s="6"/>
      <c r="O28" s="6"/>
    </row>
    <row r="29" ht="50.1" customHeight="1" spans="1:15">
      <c r="A29" s="6" t="s">
        <v>58</v>
      </c>
      <c r="B29" s="6"/>
      <c r="C29" s="36"/>
      <c r="D29" s="36"/>
      <c r="E29" s="36"/>
      <c r="F29" s="36"/>
      <c r="G29" s="36"/>
      <c r="H29" s="36"/>
      <c r="I29" s="6" t="s">
        <v>59</v>
      </c>
      <c r="J29" s="6"/>
      <c r="K29" s="36"/>
      <c r="L29" s="36"/>
      <c r="M29" s="36"/>
      <c r="N29" s="36"/>
      <c r="O29" s="36"/>
    </row>
    <row r="30" ht="50.1" customHeight="1" spans="1:15">
      <c r="A30" s="6" t="s">
        <v>60</v>
      </c>
      <c r="B30" s="6"/>
      <c r="C30" s="37"/>
      <c r="D30" s="37"/>
      <c r="E30" s="37"/>
      <c r="F30" s="37"/>
      <c r="G30" s="37"/>
      <c r="H30" s="37"/>
      <c r="I30" s="6" t="s">
        <v>61</v>
      </c>
      <c r="J30" s="6"/>
      <c r="K30" s="37"/>
      <c r="L30" s="37"/>
      <c r="M30" s="37"/>
      <c r="N30" s="37"/>
      <c r="O30" s="37"/>
    </row>
    <row r="31" ht="50.1" customHeight="1" spans="1:15">
      <c r="A31" s="6" t="s">
        <v>62</v>
      </c>
      <c r="B31" s="6"/>
      <c r="C31" s="37"/>
      <c r="D31" s="37"/>
      <c r="E31" s="37"/>
      <c r="F31" s="37"/>
      <c r="G31" s="37"/>
      <c r="H31" s="37"/>
      <c r="I31" s="6" t="s">
        <v>63</v>
      </c>
      <c r="J31" s="6"/>
      <c r="K31" s="37"/>
      <c r="L31" s="37"/>
      <c r="M31" s="37"/>
      <c r="N31" s="37"/>
      <c r="O31" s="37"/>
    </row>
    <row r="34" ht="13.5" spans="17:17">
      <c r="Q34"/>
    </row>
    <row r="37" ht="13.5" spans="2:2">
      <c r="B37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M37"/>
  <sheetViews>
    <sheetView tabSelected="1" workbookViewId="0">
      <selection activeCell="I4" sqref="I4:L4"/>
    </sheetView>
  </sheetViews>
  <sheetFormatPr defaultColWidth="9" defaultRowHeight="11.25"/>
  <cols>
    <col min="1" max="1" width="3.25" style="2" customWidth="1"/>
    <col min="2" max="2" width="8.625" style="3" customWidth="1"/>
    <col min="3" max="3" width="4.125" style="2" customWidth="1"/>
    <col min="4" max="4" width="11.375" style="4" customWidth="1"/>
    <col min="5" max="5" width="6.625" style="3" customWidth="1"/>
    <col min="6" max="6" width="9.75" style="4" customWidth="1"/>
    <col min="7" max="7" width="5.875" style="2" customWidth="1"/>
    <col min="8" max="8" width="9.5" style="4" customWidth="1"/>
    <col min="9" max="9" width="9.375" style="2" customWidth="1"/>
    <col min="10" max="10" width="9.625" style="4" customWidth="1"/>
    <col min="11" max="11" width="5.75" style="2" customWidth="1"/>
    <col min="12" max="12" width="7.25" style="2" customWidth="1"/>
    <col min="13" max="13" width="5.625" style="2" customWidth="1"/>
    <col min="14" max="14" width="6.5" style="2" customWidth="1"/>
    <col min="15" max="15" width="9.125" style="4" customWidth="1"/>
    <col min="16" max="16" width="9" style="2"/>
    <col min="17" max="17" width="11.875" style="2" customWidth="1"/>
    <col min="18" max="18" width="6.75" style="2" customWidth="1"/>
    <col min="19" max="19" width="9.125" style="2" customWidth="1"/>
    <col min="20" max="20" width="31.125" style="2" customWidth="1"/>
    <col min="21" max="21" width="9" style="2"/>
    <col min="22" max="22" width="11.25" style="2" customWidth="1"/>
    <col min="23" max="25" width="9" style="2"/>
    <col min="26" max="26" width="14.5" style="2" customWidth="1"/>
    <col min="27" max="27" width="13.125" style="2" customWidth="1"/>
    <col min="28" max="28" width="14.5" style="2" customWidth="1"/>
    <col min="29" max="16384" width="9" style="2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3" t="s">
        <v>1</v>
      </c>
    </row>
    <row r="2" ht="27.95" customHeight="1" spans="1:39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38" t="s">
        <v>4</v>
      </c>
      <c r="M2" s="39">
        <v>8755</v>
      </c>
      <c r="N2" s="40" t="s">
        <v>5</v>
      </c>
      <c r="O2" s="40" t="s">
        <v>6</v>
      </c>
      <c r="Q2" s="59" t="s">
        <v>6</v>
      </c>
      <c r="R2" s="60">
        <v>110</v>
      </c>
      <c r="S2" s="61">
        <v>8755</v>
      </c>
      <c r="T2" s="62" t="s">
        <v>3</v>
      </c>
      <c r="U2" s="63" t="s">
        <v>7</v>
      </c>
      <c r="V2" s="64">
        <v>4722852.5</v>
      </c>
      <c r="W2" s="65" t="s">
        <v>8</v>
      </c>
      <c r="X2" s="65" t="s">
        <v>9</v>
      </c>
      <c r="Y2" s="68" t="s">
        <v>10</v>
      </c>
      <c r="Z2" s="69" t="s">
        <v>11</v>
      </c>
      <c r="AA2" s="70"/>
      <c r="AB2" s="71"/>
      <c r="AC2" s="70"/>
      <c r="AD2" s="72" t="s">
        <v>12</v>
      </c>
      <c r="AE2" s="73"/>
      <c r="AF2" s="74"/>
      <c r="AG2" s="72" t="s">
        <v>12</v>
      </c>
      <c r="AH2" s="73"/>
      <c r="AI2" s="74"/>
      <c r="AJ2" s="74"/>
      <c r="AK2" s="74"/>
      <c r="AL2" s="74"/>
      <c r="AM2" s="74"/>
    </row>
    <row r="3" ht="27.95" customHeight="1" spans="1:15">
      <c r="A3" s="6" t="s">
        <v>13</v>
      </c>
      <c r="B3" s="6"/>
      <c r="C3" s="8">
        <v>4722852.5</v>
      </c>
      <c r="D3" s="8"/>
      <c r="E3" s="8" t="s">
        <v>14</v>
      </c>
      <c r="F3" s="9" t="s">
        <v>7</v>
      </c>
      <c r="G3" s="9"/>
      <c r="H3" s="10" t="s">
        <v>15</v>
      </c>
      <c r="I3" s="41" t="s">
        <v>69</v>
      </c>
      <c r="J3" s="42"/>
      <c r="K3" s="42"/>
      <c r="L3" s="42"/>
      <c r="M3" s="43" t="s">
        <v>17</v>
      </c>
      <c r="N3" s="6" t="s">
        <v>18</v>
      </c>
      <c r="O3" s="44" t="s">
        <v>19</v>
      </c>
    </row>
    <row r="4" ht="27.95" customHeight="1" spans="1:15">
      <c r="A4" s="6" t="s">
        <v>20</v>
      </c>
      <c r="B4" s="6"/>
      <c r="C4" s="8">
        <v>4722852.5</v>
      </c>
      <c r="D4" s="8"/>
      <c r="E4" s="8" t="s">
        <v>21</v>
      </c>
      <c r="F4" s="9"/>
      <c r="G4" s="9"/>
      <c r="H4" s="11"/>
      <c r="I4" s="45"/>
      <c r="J4" s="46"/>
      <c r="K4" s="46"/>
      <c r="L4" s="46"/>
      <c r="M4" s="43" t="s">
        <v>22</v>
      </c>
      <c r="N4" s="8" t="s">
        <v>23</v>
      </c>
      <c r="O4" s="47" t="s">
        <v>24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ht="27.95" customHeight="1" spans="1:15">
      <c r="A6" s="6"/>
      <c r="B6" s="12" t="s">
        <v>33</v>
      </c>
      <c r="C6" s="6" t="s">
        <v>34</v>
      </c>
      <c r="D6" s="8" t="s">
        <v>35</v>
      </c>
      <c r="E6" s="12" t="s">
        <v>33</v>
      </c>
      <c r="F6" s="8" t="s">
        <v>35</v>
      </c>
      <c r="G6" s="6" t="s">
        <v>36</v>
      </c>
      <c r="H6" s="8" t="s">
        <v>35</v>
      </c>
      <c r="I6" s="40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1" customFormat="1" ht="45" customHeight="1" spans="1:17">
      <c r="A7" s="13">
        <v>1</v>
      </c>
      <c r="B7" s="14">
        <v>43194</v>
      </c>
      <c r="C7" s="15" t="s">
        <v>39</v>
      </c>
      <c r="D7" s="16">
        <v>4486709.88</v>
      </c>
      <c r="E7" s="17">
        <v>43136</v>
      </c>
      <c r="F7" s="16">
        <v>4486709.88</v>
      </c>
      <c r="G7" s="18" t="s">
        <v>40</v>
      </c>
      <c r="H7" s="19">
        <v>23615</v>
      </c>
      <c r="I7" s="19">
        <v>93991</v>
      </c>
      <c r="J7" s="48">
        <v>6500</v>
      </c>
      <c r="K7" s="49" t="s">
        <v>41</v>
      </c>
      <c r="L7" s="50"/>
      <c r="M7" s="8"/>
      <c r="N7" s="49" t="s">
        <v>42</v>
      </c>
      <c r="O7" s="19">
        <f>ROUNDUP(D7-H7-I7-J7-J8-L7-O8-O9,2)</f>
        <v>305620.88</v>
      </c>
      <c r="Q7" s="66"/>
    </row>
    <row r="8" s="1" customFormat="1" ht="30" customHeight="1" spans="1:15">
      <c r="A8" s="13"/>
      <c r="B8" s="20"/>
      <c r="C8" s="15"/>
      <c r="D8" s="21"/>
      <c r="E8" s="17"/>
      <c r="F8" s="21"/>
      <c r="G8" s="18"/>
      <c r="H8" s="19"/>
      <c r="I8" s="19"/>
      <c r="J8" s="48">
        <v>500</v>
      </c>
      <c r="K8" s="49" t="s">
        <v>43</v>
      </c>
      <c r="L8" s="48"/>
      <c r="M8" s="8"/>
      <c r="N8" s="49" t="s">
        <v>44</v>
      </c>
      <c r="O8" s="48">
        <v>3786493</v>
      </c>
    </row>
    <row r="9" ht="24" customHeight="1" spans="1:15">
      <c r="A9" s="13"/>
      <c r="B9" s="20"/>
      <c r="C9" s="15"/>
      <c r="D9" s="21"/>
      <c r="E9" s="17"/>
      <c r="F9" s="21"/>
      <c r="G9" s="22"/>
      <c r="H9" s="19"/>
      <c r="I9" s="19"/>
      <c r="J9" s="48"/>
      <c r="K9" s="51" t="s">
        <v>45</v>
      </c>
      <c r="L9" s="48"/>
      <c r="M9" s="8"/>
      <c r="N9" s="49" t="s">
        <v>46</v>
      </c>
      <c r="O9" s="48">
        <v>269990</v>
      </c>
    </row>
    <row r="10" ht="20" customHeight="1" spans="1:15">
      <c r="A10" s="13"/>
      <c r="B10" s="23"/>
      <c r="C10" s="15"/>
      <c r="D10" s="21"/>
      <c r="E10" s="17"/>
      <c r="F10" s="21"/>
      <c r="G10" s="22"/>
      <c r="H10" s="19"/>
      <c r="I10" s="19"/>
      <c r="J10" s="52"/>
      <c r="K10" s="53"/>
      <c r="L10" s="48"/>
      <c r="M10" s="54"/>
      <c r="N10" s="53"/>
      <c r="O10" s="31"/>
    </row>
    <row r="11" ht="45" customHeight="1" spans="1:17">
      <c r="A11" s="13">
        <v>2</v>
      </c>
      <c r="B11" s="14">
        <v>43437</v>
      </c>
      <c r="C11" s="15" t="s">
        <v>39</v>
      </c>
      <c r="D11" s="16">
        <v>236142.62</v>
      </c>
      <c r="E11" s="17">
        <v>43391</v>
      </c>
      <c r="F11" s="16">
        <v>236142.62</v>
      </c>
      <c r="G11" s="18" t="s">
        <v>65</v>
      </c>
      <c r="H11" s="19">
        <v>0</v>
      </c>
      <c r="I11" s="19">
        <v>16233</v>
      </c>
      <c r="J11" s="48">
        <v>0</v>
      </c>
      <c r="K11" s="49"/>
      <c r="L11" s="55">
        <f>ROUNDUP(D11*1%,0)</f>
        <v>2362</v>
      </c>
      <c r="M11" s="56" t="s">
        <v>66</v>
      </c>
      <c r="N11" s="49" t="s">
        <v>42</v>
      </c>
      <c r="O11" s="57">
        <f>ROUNDUP(D11-H11-I11-J11-J12-L11-O12-O13,2)</f>
        <v>167547.62</v>
      </c>
      <c r="Q11" s="67"/>
    </row>
    <row r="12" ht="20" customHeight="1" spans="1:15">
      <c r="A12" s="13"/>
      <c r="B12" s="20"/>
      <c r="C12" s="15"/>
      <c r="D12" s="21"/>
      <c r="E12" s="17"/>
      <c r="F12" s="21"/>
      <c r="G12" s="18"/>
      <c r="H12" s="19"/>
      <c r="I12" s="19"/>
      <c r="J12" s="48"/>
      <c r="K12" s="49"/>
      <c r="L12" s="48"/>
      <c r="M12" s="8"/>
      <c r="N12" s="49" t="s">
        <v>67</v>
      </c>
      <c r="O12" s="48">
        <v>50000</v>
      </c>
    </row>
    <row r="13" ht="20" customHeight="1" spans="1:15">
      <c r="A13" s="13"/>
      <c r="B13" s="20"/>
      <c r="C13" s="15"/>
      <c r="D13" s="21"/>
      <c r="E13" s="17"/>
      <c r="F13" s="21"/>
      <c r="G13" s="22"/>
      <c r="H13" s="19"/>
      <c r="I13" s="19"/>
      <c r="J13" s="48"/>
      <c r="K13" s="49"/>
      <c r="L13" s="48"/>
      <c r="M13" s="49"/>
      <c r="N13" s="49"/>
      <c r="O13" s="19"/>
    </row>
    <row r="14" ht="20" customHeight="1" spans="1:15">
      <c r="A14" s="13"/>
      <c r="B14" s="20"/>
      <c r="C14" s="15"/>
      <c r="D14" s="21"/>
      <c r="E14" s="17"/>
      <c r="F14" s="21"/>
      <c r="G14" s="22"/>
      <c r="H14" s="19"/>
      <c r="I14" s="19"/>
      <c r="J14" s="48"/>
      <c r="K14" s="49"/>
      <c r="L14" s="48"/>
      <c r="M14" s="49"/>
      <c r="N14" s="49"/>
      <c r="O14" s="19"/>
    </row>
    <row r="15" ht="20" customHeight="1" spans="1:15">
      <c r="A15" s="13"/>
      <c r="B15" s="24"/>
      <c r="C15" s="15"/>
      <c r="D15" s="21"/>
      <c r="E15" s="17"/>
      <c r="F15" s="21"/>
      <c r="G15" s="22"/>
      <c r="H15" s="19"/>
      <c r="I15" s="19"/>
      <c r="J15" s="48"/>
      <c r="K15" s="49"/>
      <c r="L15" s="48"/>
      <c r="M15" s="49"/>
      <c r="N15" s="49"/>
      <c r="O15" s="19"/>
    </row>
    <row r="16" ht="33" customHeight="1" spans="1:15">
      <c r="A16" s="13">
        <v>3</v>
      </c>
      <c r="B16" s="14"/>
      <c r="C16" s="15"/>
      <c r="D16" s="16">
        <v>149277.22</v>
      </c>
      <c r="E16" s="17"/>
      <c r="F16" s="16"/>
      <c r="G16" s="18" t="s">
        <v>65</v>
      </c>
      <c r="H16" s="19">
        <v>0</v>
      </c>
      <c r="I16" s="19"/>
      <c r="J16" s="48"/>
      <c r="K16" s="49"/>
      <c r="L16" s="55">
        <v>0</v>
      </c>
      <c r="M16" s="56" t="s">
        <v>66</v>
      </c>
      <c r="N16" s="49"/>
      <c r="O16" s="57">
        <f>ROUNDUP(D16-H16-I16-J16-J17-L16-O17-O18,2)</f>
        <v>99277.22</v>
      </c>
    </row>
    <row r="17" ht="20" customHeight="1" spans="1:15">
      <c r="A17" s="13"/>
      <c r="B17" s="20"/>
      <c r="C17" s="15"/>
      <c r="D17" s="21"/>
      <c r="E17" s="17"/>
      <c r="F17" s="21"/>
      <c r="G17" s="18"/>
      <c r="H17" s="19"/>
      <c r="I17" s="19"/>
      <c r="J17" s="48"/>
      <c r="K17" s="49"/>
      <c r="L17" s="48"/>
      <c r="M17" s="8"/>
      <c r="N17" s="49"/>
      <c r="O17" s="48">
        <v>50000</v>
      </c>
    </row>
    <row r="18" ht="20" customHeight="1" spans="1:15">
      <c r="A18" s="13"/>
      <c r="B18" s="20"/>
      <c r="C18" s="15"/>
      <c r="D18" s="21" t="s">
        <v>70</v>
      </c>
      <c r="E18" s="17"/>
      <c r="F18" s="21"/>
      <c r="G18" s="22"/>
      <c r="H18" s="19"/>
      <c r="I18" s="19"/>
      <c r="J18" s="48"/>
      <c r="K18" s="49"/>
      <c r="L18" s="48"/>
      <c r="M18" s="49"/>
      <c r="N18" s="49"/>
      <c r="O18" s="19"/>
    </row>
    <row r="19" ht="20" customHeight="1" spans="1:15">
      <c r="A19" s="25"/>
      <c r="B19" s="26" t="s">
        <v>1</v>
      </c>
      <c r="C19" s="27"/>
      <c r="D19" s="28"/>
      <c r="E19" s="29"/>
      <c r="F19" s="28"/>
      <c r="G19" s="30"/>
      <c r="H19" s="31"/>
      <c r="I19" s="31"/>
      <c r="J19" s="52"/>
      <c r="K19" s="53"/>
      <c r="L19" s="52"/>
      <c r="M19" s="53"/>
      <c r="N19" s="53"/>
      <c r="O19" s="31"/>
    </row>
    <row r="20" ht="27" customHeight="1" spans="1:15">
      <c r="A20" s="25">
        <v>4</v>
      </c>
      <c r="B20" s="26">
        <v>44215</v>
      </c>
      <c r="C20" s="27"/>
      <c r="D20" s="28"/>
      <c r="E20" s="29"/>
      <c r="F20" s="28"/>
      <c r="G20" s="30"/>
      <c r="H20" s="31"/>
      <c r="I20" s="31"/>
      <c r="J20" s="52"/>
      <c r="K20" s="53"/>
      <c r="L20" s="52">
        <v>-2362</v>
      </c>
      <c r="M20" s="53" t="s">
        <v>71</v>
      </c>
      <c r="N20" s="53" t="s">
        <v>72</v>
      </c>
      <c r="O20" s="31">
        <v>2362</v>
      </c>
    </row>
    <row r="21" ht="20" customHeight="1" spans="1:15">
      <c r="A21" s="13"/>
      <c r="B21" s="20"/>
      <c r="C21" s="15"/>
      <c r="D21" s="21"/>
      <c r="E21" s="17"/>
      <c r="F21" s="21"/>
      <c r="G21" s="22"/>
      <c r="H21" s="19"/>
      <c r="I21" s="19"/>
      <c r="J21" s="48"/>
      <c r="K21" s="49"/>
      <c r="L21" s="48"/>
      <c r="M21" s="49"/>
      <c r="N21" s="49"/>
      <c r="O21" s="19"/>
    </row>
    <row r="22" ht="20" customHeight="1" spans="1:15">
      <c r="A22" s="13"/>
      <c r="B22" s="20"/>
      <c r="C22" s="15"/>
      <c r="D22" s="21"/>
      <c r="E22" s="17"/>
      <c r="F22" s="21"/>
      <c r="G22" s="22"/>
      <c r="H22" s="19"/>
      <c r="I22" s="19"/>
      <c r="J22" s="48"/>
      <c r="K22" s="49"/>
      <c r="L22" s="48"/>
      <c r="M22" s="49"/>
      <c r="N22" s="49"/>
      <c r="O22" s="19"/>
    </row>
    <row r="23" ht="20" customHeight="1" spans="1:15">
      <c r="A23" s="13"/>
      <c r="B23" s="20"/>
      <c r="C23" s="15"/>
      <c r="D23" s="21"/>
      <c r="E23" s="17"/>
      <c r="F23" s="21"/>
      <c r="G23" s="22"/>
      <c r="H23" s="19"/>
      <c r="I23" s="19"/>
      <c r="J23" s="48"/>
      <c r="K23" s="49"/>
      <c r="L23" s="48"/>
      <c r="M23" s="49"/>
      <c r="N23" s="49"/>
      <c r="O23" s="19"/>
    </row>
    <row r="24" ht="20" customHeight="1" spans="1:15">
      <c r="A24" s="13"/>
      <c r="B24" s="20"/>
      <c r="C24" s="15"/>
      <c r="D24" s="21"/>
      <c r="E24" s="17"/>
      <c r="F24" s="21"/>
      <c r="G24" s="22"/>
      <c r="H24" s="19"/>
      <c r="I24" s="19"/>
      <c r="J24" s="48"/>
      <c r="K24" s="49"/>
      <c r="L24" s="48"/>
      <c r="M24" s="49"/>
      <c r="N24" s="49"/>
      <c r="O24" s="19"/>
    </row>
    <row r="25" ht="30" customHeight="1" spans="1:15">
      <c r="A25" s="6" t="s">
        <v>47</v>
      </c>
      <c r="B25" s="6"/>
      <c r="C25" s="32" t="s">
        <v>48</v>
      </c>
      <c r="D25" s="33">
        <f t="shared" ref="D25:J25" si="0">SUM(D7:D24)</f>
        <v>4872129.72</v>
      </c>
      <c r="E25" s="32" t="s">
        <v>48</v>
      </c>
      <c r="F25" s="33">
        <f t="shared" si="0"/>
        <v>4722852.5</v>
      </c>
      <c r="G25" s="32" t="s">
        <v>48</v>
      </c>
      <c r="H25" s="33">
        <f t="shared" si="0"/>
        <v>23615</v>
      </c>
      <c r="I25" s="33">
        <f t="shared" si="0"/>
        <v>110224</v>
      </c>
      <c r="J25" s="33">
        <f t="shared" si="0"/>
        <v>7000</v>
      </c>
      <c r="K25" s="32" t="s">
        <v>48</v>
      </c>
      <c r="L25" s="33">
        <f>SUM(L7:L24)</f>
        <v>0</v>
      </c>
      <c r="M25" s="32" t="s">
        <v>48</v>
      </c>
      <c r="N25" s="32" t="s">
        <v>48</v>
      </c>
      <c r="O25" s="33">
        <f>SUM(O7:O24)</f>
        <v>4731290.72</v>
      </c>
    </row>
    <row r="26" ht="30" customHeight="1" spans="1:15">
      <c r="A26" s="6" t="s">
        <v>68</v>
      </c>
      <c r="B26" s="6"/>
      <c r="C26" s="6" t="s">
        <v>50</v>
      </c>
      <c r="D26" s="6"/>
      <c r="E26" s="34">
        <f>E27+L26</f>
        <v>52362</v>
      </c>
      <c r="F26" s="34"/>
      <c r="G26" s="34"/>
      <c r="H26" s="34"/>
      <c r="I26" s="6" t="s">
        <v>51</v>
      </c>
      <c r="J26" s="6"/>
      <c r="K26" s="6" t="s">
        <v>52</v>
      </c>
      <c r="L26" s="34">
        <f>O20</f>
        <v>2362</v>
      </c>
      <c r="M26" s="34"/>
      <c r="N26" s="34"/>
      <c r="O26" s="34"/>
    </row>
    <row r="27" ht="30" customHeight="1" spans="1:15">
      <c r="A27" s="6"/>
      <c r="B27" s="6"/>
      <c r="C27" s="6" t="s">
        <v>53</v>
      </c>
      <c r="D27" s="6"/>
      <c r="E27" s="35">
        <f>O12</f>
        <v>50000</v>
      </c>
      <c r="F27" s="35"/>
      <c r="G27" s="35"/>
      <c r="H27" s="35"/>
      <c r="I27" s="6"/>
      <c r="J27" s="6"/>
      <c r="K27" s="6" t="s">
        <v>54</v>
      </c>
      <c r="L27" s="58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贰仟叁佰陆拾贰元整</v>
      </c>
      <c r="M27" s="58"/>
      <c r="N27" s="58"/>
      <c r="O27" s="58"/>
    </row>
    <row r="28" ht="50.1" customHeight="1" spans="1:15">
      <c r="A28" s="6" t="s">
        <v>55</v>
      </c>
      <c r="B28" s="6"/>
      <c r="C28" s="36"/>
      <c r="D28" s="36"/>
      <c r="E28" s="36"/>
      <c r="F28" s="36"/>
      <c r="G28" s="36"/>
      <c r="H28" s="36"/>
      <c r="I28" s="6" t="s">
        <v>56</v>
      </c>
      <c r="J28" s="6"/>
      <c r="K28" s="6" t="s">
        <v>57</v>
      </c>
      <c r="L28" s="6"/>
      <c r="M28" s="6"/>
      <c r="N28" s="6"/>
      <c r="O28" s="6"/>
    </row>
    <row r="29" ht="50.1" customHeight="1" spans="1:15">
      <c r="A29" s="6" t="s">
        <v>58</v>
      </c>
      <c r="B29" s="6"/>
      <c r="C29" s="36"/>
      <c r="D29" s="36"/>
      <c r="E29" s="36"/>
      <c r="F29" s="36"/>
      <c r="G29" s="36"/>
      <c r="H29" s="36"/>
      <c r="I29" s="6" t="s">
        <v>59</v>
      </c>
      <c r="J29" s="6"/>
      <c r="K29" s="36"/>
      <c r="L29" s="36"/>
      <c r="M29" s="36"/>
      <c r="N29" s="36"/>
      <c r="O29" s="36"/>
    </row>
    <row r="30" ht="50.1" customHeight="1" spans="1:15">
      <c r="A30" s="6" t="s">
        <v>60</v>
      </c>
      <c r="B30" s="6"/>
      <c r="C30" s="37"/>
      <c r="D30" s="37"/>
      <c r="E30" s="37"/>
      <c r="F30" s="37"/>
      <c r="G30" s="37"/>
      <c r="H30" s="37"/>
      <c r="I30" s="6" t="s">
        <v>61</v>
      </c>
      <c r="J30" s="6"/>
      <c r="K30" s="37"/>
      <c r="L30" s="37"/>
      <c r="M30" s="37"/>
      <c r="N30" s="37"/>
      <c r="O30" s="37"/>
    </row>
    <row r="31" ht="50.1" customHeight="1" spans="1:15">
      <c r="A31" s="6" t="s">
        <v>62</v>
      </c>
      <c r="B31" s="6"/>
      <c r="C31" s="37"/>
      <c r="D31" s="37"/>
      <c r="E31" s="37"/>
      <c r="F31" s="37"/>
      <c r="G31" s="37"/>
      <c r="H31" s="37"/>
      <c r="I31" s="6" t="s">
        <v>63</v>
      </c>
      <c r="J31" s="6"/>
      <c r="K31" s="37"/>
      <c r="L31" s="37"/>
      <c r="M31" s="37"/>
      <c r="N31" s="37"/>
      <c r="O31" s="37"/>
    </row>
    <row r="34" ht="13.5" spans="17:17">
      <c r="Q34"/>
    </row>
    <row r="37" ht="13.5" spans="2:2">
      <c r="B37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2018-02-06T01:37:00Z</dcterms:created>
  <dcterms:modified xsi:type="dcterms:W3CDTF">2021-07-29T01:22:17Z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581B7E61C5C8494FA3F01A77970A7551</vt:lpwstr>
  </property>
</Properties>
</file>