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-1" sheetId="12" r:id="rId1"/>
    <sheet name="2-1" sheetId="13" r:id="rId2"/>
  </sheets>
  <calcPr calcId="144525"/>
</workbook>
</file>

<file path=xl/sharedStrings.xml><?xml version="1.0" encoding="utf-8"?>
<sst xmlns="http://schemas.openxmlformats.org/spreadsheetml/2006/main" count="198" uniqueCount="88">
  <si>
    <t xml:space="preserve">工程款支付证书 </t>
  </si>
  <si>
    <t>工程名称</t>
  </si>
  <si>
    <t>三环南路（嘉杭路-新气象路）交通设施工程</t>
  </si>
  <si>
    <t>建设单位</t>
  </si>
  <si>
    <t>嘉兴经济技术开发区投资发展集团有限责任公司</t>
  </si>
  <si>
    <t>ERP编号</t>
  </si>
  <si>
    <t>档案编号</t>
  </si>
  <si>
    <t>合同金额</t>
  </si>
  <si>
    <t>中标时间</t>
  </si>
  <si>
    <t>已提供工程资料</t>
  </si>
  <si>
    <t>中标通知书、施工合同、内部承包协议、不领章承诺书、竣工、审计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</si>
  <si>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</si>
  <si>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</si>
  <si>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</si>
  <si>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</si>
  <si>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</si>
  <si>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</si>
  <si>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</si>
  <si>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</si>
  <si>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</si>
  <si>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</si>
  <si>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</si>
  <si>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</si>
  <si>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</si>
  <si>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</si>
  <si>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</si>
  <si>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</si>
  <si>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</si>
  <si>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</si>
  <si>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</si>
  <si>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</si>
  <si>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</si>
  <si>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</si>
  <si>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</si>
  <si>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</si>
  <si>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</si>
  <si>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</si>
  <si>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</si>
  <si>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</si>
  <si>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</si>
  <si>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</si>
  <si>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</si>
  <si>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</si>
  <si>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</si>
  <si>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</si>
  <si>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</si>
  <si>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</si>
  <si>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</si>
  <si>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</si>
  <si>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</si>
  <si>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</si>
  <si>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以前</t>
  </si>
  <si>
    <t>中行庐江支行</t>
  </si>
  <si>
    <t>1752 0274 5165</t>
  </si>
  <si>
    <t>税费</t>
  </si>
  <si>
    <t>2018.1.26外经证</t>
  </si>
  <si>
    <t>宁波汇通人力资源有限公司-劳务</t>
  </si>
  <si>
    <t>水利基金</t>
  </si>
  <si>
    <t>江苏普莱特实业有限公司-单f杆</t>
  </si>
  <si>
    <t>周恒泉-徽行</t>
  </si>
  <si>
    <t>海宁市斜桥镇宏通交通设施安装队-信号灯标志牌</t>
  </si>
  <si>
    <t>北京麦肯富顿智能交通系统有限公司-智能信号机</t>
  </si>
  <si>
    <t>杭州春泽科技有限公司-反光膜</t>
  </si>
  <si>
    <t>杭州富源物资有限公司-圆钢</t>
  </si>
  <si>
    <t>浙江同振钢铁有限公司-钢管</t>
  </si>
  <si>
    <t>江苏浦莱特实业有限公司-监控杆、信号灯</t>
  </si>
  <si>
    <t>南京恒泽交通设施有限公司-护栏</t>
  </si>
  <si>
    <t>浙江江宁钢铁有限公司-钢铁钢管</t>
  </si>
  <si>
    <t>杭州三北科技有限公司-电缆</t>
  </si>
  <si>
    <t>嘉兴市瑞友建材有限公司-热镀锌管</t>
  </si>
  <si>
    <t>海宁市海昌汉达交通设施安装队-标线分包</t>
  </si>
  <si>
    <t>海宁市马桥街道晶达交通设施经营部-标志板</t>
  </si>
  <si>
    <t>浙江高阳物资有限公司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</si>
  <si>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</si>
  <si>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</si>
  <si>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</si>
  <si>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</si>
  <si>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</si>
  <si>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</si>
  <si>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</si>
  <si>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</si>
  <si>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中行合肥蜀山支行</t>
  </si>
  <si>
    <t>1752 5719 0682</t>
  </si>
  <si>
    <t>印花税</t>
  </si>
  <si>
    <t>转账费</t>
  </si>
  <si>
    <t>浙江宏跃科技有限公司-信号灯
开户行：建设银行海宁支行
账号：3300 1636 1350 5966 8668</t>
  </si>
  <si>
    <t>周恒泉</t>
  </si>
  <si>
    <t>宁波汇通建筑劳务有限公司-劳务
开户行：宁波银行大榭支行
账号：5401 0122 0002 2727 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</si>
</sst>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yy/m/d;@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9" fontId="0" fillId="0" borderId="6" xfId="0" applyNumberFormat="1" applyFont="1" applyFill="1" applyBorder="1" applyAlignment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80" fontId="7" fillId="2" borderId="2" xfId="4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177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9" fontId="9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4" xfId="50" applyNumberFormat="1" applyFont="1" applyFill="1" applyBorder="1" applyAlignment="1" applyProtection="1">
      <alignment horizontal="right" vertical="center" shrinkToFit="1"/>
    </xf>
    <xf numFmtId="180" fontId="9" fillId="2" borderId="2" xfId="4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7" fillId="2" borderId="2" xfId="5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>
      <alignment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80" fontId="9" fillId="2" borderId="2" xfId="0" applyNumberFormat="1" applyFont="1" applyFill="1" applyBorder="1" applyAlignment="1">
      <alignment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30</xdr:row>
      <xdr:rowOff>97155</xdr:rowOff>
    </xdr:from>
    <xdr:to>
      <xdr:col>6</xdr:col>
      <xdr:colOff>1127760</xdr:colOff>
      <xdr:row>59</xdr:row>
      <xdr:rowOff>60325</xdr:rowOff>
    </xdr:to>
    <xdr:pic>
      <xdr:nvPicPr>
        <xdr:cNvPr id="3" name="图片 2" descr="}TJK7X`[P4S~}E9VWDC]4N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683365"/>
          <a:ext cx="7875905" cy="4935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30</xdr:row>
      <xdr:rowOff>104775</xdr:rowOff>
    </xdr:from>
    <xdr:to>
      <xdr:col>6</xdr:col>
      <xdr:colOff>1253490</xdr:colOff>
      <xdr:row>60</xdr:row>
      <xdr:rowOff>104775</xdr:rowOff>
    </xdr:to>
    <xdr:pic>
      <xdr:nvPicPr>
        <xdr:cNvPr id="3" name="图片 2" descr="2022-12-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2021185"/>
          <a:ext cx="7983220" cy="51435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32</xdr:row>
      <xdr:rowOff>85725</xdr:rowOff>
    </xdr:from>
    <xdr:to>
      <xdr:col>13</xdr:col>
      <xdr:colOff>143510</xdr:colOff>
      <xdr:row>35</xdr:row>
      <xdr:rowOff>31750</xdr:rowOff>
    </xdr:to>
    <xdr:pic>
      <xdr:nvPicPr>
        <xdr:cNvPr id="4" name="图片 3" descr="376ba9efc21db56fe5c6339321671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0235" y="12345035"/>
          <a:ext cx="4072255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13" workbookViewId="0">
      <selection activeCell="A13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44761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44"/>
      <c r="B24" s="45"/>
      <c r="C24" s="46"/>
      <c r="D24" s="47"/>
      <c r="E24" s="48"/>
      <c r="F24" s="48"/>
      <c r="G24" s="49"/>
      <c r="H24" s="50"/>
      <c r="I24" s="73"/>
      <c r="J24" s="73"/>
      <c r="K24" s="73"/>
      <c r="L24" s="73"/>
      <c r="M24" s="73"/>
      <c r="N24" s="74"/>
      <c r="O24" s="73"/>
      <c r="P24" s="67"/>
      <c r="Q24" s="102"/>
      <c r="R24" s="9"/>
      <c r="S24" s="9"/>
      <c r="T24" s="101"/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4"/>
      <c r="B25" s="45"/>
      <c r="C25" s="46"/>
      <c r="D25" s="47"/>
      <c r="E25" s="48"/>
      <c r="F25" s="48"/>
      <c r="G25" s="49"/>
      <c r="H25" s="50"/>
      <c r="I25" s="73"/>
      <c r="J25" s="73"/>
      <c r="K25" s="73"/>
      <c r="L25" s="73"/>
      <c r="M25" s="73"/>
      <c r="N25" s="74"/>
      <c r="O25" s="73"/>
      <c r="P25" s="67"/>
      <c r="Q25" s="102"/>
      <c r="R25" s="9"/>
      <c r="S25" s="9"/>
      <c r="T25" s="101"/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1639132.6</v>
      </c>
      <c r="D28" s="56">
        <f>SUM(D8:D27)</f>
        <v>67158.33</v>
      </c>
      <c r="E28" s="57"/>
      <c r="F28" s="57"/>
      <c r="G28" s="57"/>
      <c r="H28" s="55" t="s">
        <v>74</v>
      </c>
      <c r="I28" s="68">
        <f>SUM(I8:I27)</f>
        <v>46833</v>
      </c>
      <c r="J28" s="57"/>
      <c r="K28" s="68">
        <f>SUM(K8:K17)</f>
        <v>2607</v>
      </c>
      <c r="L28" s="68"/>
      <c r="M28" s="68">
        <f>SUM(M8:M27)</f>
        <v>500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1656350.93</v>
      </c>
      <c r="U28" s="107">
        <f>D28+C28-T28-I28-K28-M28-O28</f>
        <v>0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431778.44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v>431778.44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431778.44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A13" workbookViewId="0">
      <selection activeCell="Q25" sqref="Q25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42998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46" customHeight="1" spans="1:16384">
      <c r="A24" s="51">
        <v>2</v>
      </c>
      <c r="B24" s="52">
        <v>44911</v>
      </c>
      <c r="C24" s="53">
        <v>863617.4</v>
      </c>
      <c r="D24" s="47"/>
      <c r="E24" s="48" t="s">
        <v>81</v>
      </c>
      <c r="F24" s="48" t="s">
        <v>82</v>
      </c>
      <c r="G24" s="49"/>
      <c r="H24" s="50">
        <v>0.02</v>
      </c>
      <c r="I24" s="73">
        <v>3223</v>
      </c>
      <c r="J24" s="73"/>
      <c r="K24" s="73">
        <v>259.09</v>
      </c>
      <c r="L24" s="75" t="s">
        <v>83</v>
      </c>
      <c r="M24" s="73">
        <v>200</v>
      </c>
      <c r="N24" s="74" t="s">
        <v>84</v>
      </c>
      <c r="O24" s="73"/>
      <c r="P24" s="67"/>
      <c r="Q24" s="104" t="s">
        <v>85</v>
      </c>
      <c r="R24" s="105">
        <v>73868.04</v>
      </c>
      <c r="S24" s="105"/>
      <c r="T24" s="106">
        <v>73868.04</v>
      </c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42" customHeight="1" spans="1:16384">
      <c r="A25" s="44"/>
      <c r="B25" s="45"/>
      <c r="C25" s="46"/>
      <c r="D25" s="54">
        <v>-63591.88</v>
      </c>
      <c r="E25" s="48" t="s">
        <v>86</v>
      </c>
      <c r="F25" s="48"/>
      <c r="G25" s="49"/>
      <c r="H25" s="50"/>
      <c r="I25" s="73"/>
      <c r="J25" s="73"/>
      <c r="K25" s="73">
        <v>475.39</v>
      </c>
      <c r="L25" s="75" t="s">
        <v>57</v>
      </c>
      <c r="M25" s="73"/>
      <c r="N25" s="74"/>
      <c r="O25" s="73"/>
      <c r="P25" s="67"/>
      <c r="Q25" s="104" t="s">
        <v>87</v>
      </c>
      <c r="R25" s="105">
        <v>897000</v>
      </c>
      <c r="S25" s="105"/>
      <c r="T25" s="106">
        <v>722000</v>
      </c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2502750</v>
      </c>
      <c r="D28" s="56">
        <f>SUM(D8:D27)</f>
        <v>3566.45</v>
      </c>
      <c r="E28" s="57"/>
      <c r="F28" s="57"/>
      <c r="G28" s="57"/>
      <c r="H28" s="55" t="s">
        <v>74</v>
      </c>
      <c r="I28" s="68">
        <f>SUM(I8:I27)</f>
        <v>50056</v>
      </c>
      <c r="J28" s="57"/>
      <c r="K28" s="68">
        <f>SUM(K8:K27)</f>
        <v>3341.48</v>
      </c>
      <c r="L28" s="68"/>
      <c r="M28" s="68">
        <f>SUM(M8:M27)</f>
        <v>700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2452218.97</v>
      </c>
      <c r="U28" s="107">
        <f>D28+C28-T28-I28-K28-M28-O28</f>
        <v>-1.8644641386345e-11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859459.92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f>T24+T25-D25</f>
        <v>859459.92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859459.92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40" spans="13:13">
      <c r="M40" s="3">
        <f>C4*0.02</f>
        <v>50055</v>
      </c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2023-01-10T06:15:05Z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3F37E98531884951B6DF6B1578A6F1AE</vt:lpwstr>
  </property>
</Properties>
</file>