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0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桌面\桌面文件夹\工程款支付\"/>
    </mc:Choice>
  </mc:AlternateContent>
  <xr:revisionPtr revIDLastSave="0" documentId="13_ncr:1_{E8CB4C01-7446-419D-B0EB-01FDAC857D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" sheetId="1" r:id="rId1"/>
  </sheets>
  <calcPr calcId="191029"/>
</workbook>
</file>

<file path=xl/calcChain.xml><?xml version="1.0" encoding="utf-8"?>
<calcChain xmlns="http://schemas.openxmlformats.org/spreadsheetml/2006/main">
  <c r="N10" i="1" l="1"/>
  <c r="K8" i="1" l="1"/>
  <c r="I8" i="1"/>
  <c r="N8" i="1" s="1"/>
  <c r="D19" i="1" s="1"/>
  <c r="K7" i="1" l="1"/>
  <c r="I7" i="1" l="1"/>
  <c r="N7" i="1" l="1"/>
  <c r="D20" i="1" s="1"/>
  <c r="F18" i="1" l="1"/>
  <c r="G18" i="1"/>
  <c r="L18" i="1"/>
  <c r="D18" i="1"/>
  <c r="K18" i="1"/>
  <c r="I18" i="1" l="1"/>
  <c r="N18" i="1" l="1"/>
</calcChain>
</file>

<file path=xl/sharedStrings.xml><?xml version="1.0" encoding="utf-8"?>
<sst xmlns="http://schemas.openxmlformats.org/spreadsheetml/2006/main" count="60" uniqueCount="50">
  <si>
    <t xml:space="preserve"> 合作工程款支付证书</t>
    <phoneticPr fontId="4" type="noConversion"/>
  </si>
  <si>
    <t>工程名称</t>
  </si>
  <si>
    <t>合作单位</t>
  </si>
  <si>
    <t>合同金额</t>
  </si>
  <si>
    <t>ERP编号</t>
  </si>
  <si>
    <t>合计</t>
  </si>
  <si>
    <t>项目管理
意见</t>
  </si>
  <si>
    <t>财务审核
意见</t>
  </si>
  <si>
    <t>质安稽查
意见</t>
  </si>
  <si>
    <t>总经理审批</t>
  </si>
  <si>
    <t>扣管理费</t>
    <phoneticPr fontId="4" type="noConversion"/>
  </si>
  <si>
    <t>代扣税金</t>
    <phoneticPr fontId="4" type="noConversion"/>
  </si>
  <si>
    <t>金额</t>
    <phoneticPr fontId="3" type="noConversion"/>
  </si>
  <si>
    <t>税率</t>
    <phoneticPr fontId="3" type="noConversion"/>
  </si>
  <si>
    <t>比例</t>
    <phoneticPr fontId="3" type="noConversion"/>
  </si>
  <si>
    <t>签订日期</t>
    <phoneticPr fontId="3" type="noConversion"/>
  </si>
  <si>
    <t>决算金额</t>
    <phoneticPr fontId="3" type="noConversion"/>
  </si>
  <si>
    <t>档案编号</t>
    <phoneticPr fontId="3" type="noConversion"/>
  </si>
  <si>
    <t>竣工日期</t>
    <phoneticPr fontId="3" type="noConversion"/>
  </si>
  <si>
    <t>序号</t>
    <phoneticPr fontId="3" type="noConversion"/>
  </si>
  <si>
    <t>账户</t>
    <phoneticPr fontId="3" type="noConversion"/>
  </si>
  <si>
    <t>工程款到账</t>
    <phoneticPr fontId="3" type="noConversion"/>
  </si>
  <si>
    <t>成本发票</t>
    <phoneticPr fontId="3" type="noConversion"/>
  </si>
  <si>
    <t>其他扣款</t>
    <phoneticPr fontId="4" type="noConversion"/>
  </si>
  <si>
    <t>支付金额(元)</t>
    <phoneticPr fontId="4" type="noConversion"/>
  </si>
  <si>
    <t>备注</t>
    <phoneticPr fontId="3" type="noConversion"/>
  </si>
  <si>
    <t>日期</t>
    <phoneticPr fontId="3" type="noConversion"/>
  </si>
  <si>
    <t>开票情况</t>
    <phoneticPr fontId="3" type="noConversion"/>
  </si>
  <si>
    <t>-</t>
    <phoneticPr fontId="3" type="noConversion"/>
  </si>
  <si>
    <t>小写</t>
    <phoneticPr fontId="3" type="noConversion"/>
  </si>
  <si>
    <t>大写</t>
    <phoneticPr fontId="3" type="noConversion"/>
  </si>
  <si>
    <t>支付账号</t>
    <phoneticPr fontId="3" type="noConversion"/>
  </si>
  <si>
    <t>申请部门
意见</t>
    <phoneticPr fontId="3" type="noConversion"/>
  </si>
  <si>
    <t>本次支付  金额</t>
    <phoneticPr fontId="3" type="noConversion"/>
  </si>
  <si>
    <t>营改增  项目</t>
    <phoneticPr fontId="3" type="noConversion"/>
  </si>
  <si>
    <t>董事长审批</t>
    <phoneticPr fontId="3" type="noConversion"/>
  </si>
  <si>
    <t>南淝河路（东二环-横江路）标志标线工程</t>
    <phoneticPr fontId="3" type="noConversion"/>
  </si>
  <si>
    <t>2017.9.13</t>
    <phoneticPr fontId="3" type="noConversion"/>
  </si>
  <si>
    <t>孙容</t>
    <phoneticPr fontId="3" type="noConversion"/>
  </si>
  <si>
    <t>18.10.9</t>
    <phoneticPr fontId="3" type="noConversion"/>
  </si>
  <si>
    <t>徽</t>
    <phoneticPr fontId="3" type="noConversion"/>
  </si>
  <si>
    <t>18.10.8</t>
    <phoneticPr fontId="3" type="noConversion"/>
  </si>
  <si>
    <t>中标通知书合同资料齐全</t>
    <phoneticPr fontId="3" type="noConversion"/>
  </si>
  <si>
    <t>是</t>
    <phoneticPr fontId="3" type="noConversion"/>
  </si>
  <si>
    <t>本次</t>
    <phoneticPr fontId="3" type="noConversion"/>
  </si>
  <si>
    <t>徽</t>
    <phoneticPr fontId="3" type="noConversion"/>
  </si>
  <si>
    <t>19.1.28</t>
    <phoneticPr fontId="3" type="noConversion"/>
  </si>
  <si>
    <t>19.1.24</t>
    <phoneticPr fontId="3" type="noConversion"/>
  </si>
  <si>
    <t>中</t>
    <phoneticPr fontId="3" type="noConversion"/>
  </si>
  <si>
    <t>合肥融通建设工程有限公司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</si>
</sst>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yy/m/d;@"/>
    <numFmt numFmtId="178" formatCode="[DBNum2][$-804]General"/>
    <numFmt numFmtId="179" formatCode="0_);[Red]\(0\)"/>
    <numFmt numFmtId="180" formatCode="000000"/>
    <numFmt numFmtId="181" formatCode="#,##0_ "/>
    <numFmt numFmtId="182" formatCode="0.000%"/>
  </numFmts>
  <fonts count="1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/>
    <xf numFmtId="0" fontId="7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shrinkToFit="1"/>
    </xf>
    <xf numFmtId="176" fontId="9" fillId="0" borderId="0" xfId="1" applyNumberFormat="1" applyFont="1" applyAlignment="1">
      <alignment horizontal="center" vertical="center" wrapText="1"/>
    </xf>
    <xf numFmtId="177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shrinkToFit="1"/>
    </xf>
    <xf numFmtId="176" fontId="4" fillId="0" borderId="4" xfId="1" applyNumberFormat="1" applyFont="1" applyBorder="1" applyAlignment="1">
      <alignment horizontal="center" vertical="center" wrapText="1"/>
    </xf>
    <xf numFmtId="177" fontId="4" fillId="0" borderId="4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right" vertical="center" wrapText="1"/>
    </xf>
    <xf numFmtId="176" fontId="4" fillId="2" borderId="4" xfId="1" applyNumberFormat="1" applyFont="1" applyFill="1" applyBorder="1" applyAlignment="1">
      <alignment horizontal="right" vertical="center" wrapText="1"/>
    </xf>
    <xf numFmtId="176" fontId="4" fillId="0" borderId="4" xfId="1" applyNumberFormat="1" applyFont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right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177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shrinkToFit="1"/>
    </xf>
    <xf numFmtId="10" fontId="4" fillId="0" borderId="4" xfId="6" applyNumberFormat="1" applyFont="1" applyFill="1" applyBorder="1" applyAlignment="1">
      <alignment horizontal="center" vertical="center" wrapText="1"/>
    </xf>
    <xf numFmtId="179" fontId="4" fillId="0" borderId="4" xfId="1" applyNumberFormat="1" applyFont="1" applyBorder="1" applyAlignment="1">
      <alignment horizontal="center" vertical="center" wrapText="1"/>
    </xf>
    <xf numFmtId="9" fontId="4" fillId="0" borderId="4" xfId="6" applyFont="1" applyFill="1" applyBorder="1" applyAlignment="1">
      <alignment horizontal="center" vertical="center" wrapText="1"/>
    </xf>
    <xf numFmtId="181" fontId="4" fillId="2" borderId="4" xfId="1" applyNumberFormat="1" applyFont="1" applyFill="1" applyBorder="1" applyAlignment="1">
      <alignment horizontal="right" vertical="center" wrapText="1"/>
    </xf>
    <xf numFmtId="182" fontId="4" fillId="0" borderId="4" xfId="6" applyNumberFormat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177" fontId="4" fillId="3" borderId="4" xfId="1" applyNumberFormat="1" applyFont="1" applyFill="1" applyBorder="1" applyAlignment="1">
      <alignment horizontal="center" vertical="center" wrapText="1"/>
    </xf>
    <xf numFmtId="14" fontId="4" fillId="3" borderId="4" xfId="1" applyNumberFormat="1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right" vertical="center" wrapText="1"/>
    </xf>
    <xf numFmtId="9" fontId="4" fillId="3" borderId="4" xfId="6" applyFont="1" applyFill="1" applyBorder="1" applyAlignment="1">
      <alignment horizontal="center" vertical="center" wrapText="1"/>
    </xf>
    <xf numFmtId="181" fontId="4" fillId="3" borderId="4" xfId="1" applyNumberFormat="1" applyFont="1" applyFill="1" applyBorder="1" applyAlignment="1">
      <alignment horizontal="right" vertical="center" wrapText="1"/>
    </xf>
    <xf numFmtId="182" fontId="4" fillId="3" borderId="4" xfId="6" applyNumberFormat="1" applyFont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left" vertical="top" wrapText="1"/>
    </xf>
    <xf numFmtId="177" fontId="10" fillId="3" borderId="4" xfId="1" applyNumberFormat="1" applyFont="1" applyFill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right" vertical="center" wrapText="1"/>
    </xf>
    <xf numFmtId="0" fontId="10" fillId="0" borderId="4" xfId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57" fontId="4" fillId="0" borderId="1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78" fontId="4" fillId="0" borderId="4" xfId="1" applyNumberFormat="1" applyFont="1" applyBorder="1" applyAlignment="1">
      <alignment horizontal="center" vertical="center" wrapText="1"/>
    </xf>
    <xf numFmtId="180" fontId="4" fillId="0" borderId="4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</cellXfs>
  <cellStyles count="7">
    <cellStyle name="百分比" xfId="6" builtinId="5"/>
    <cellStyle name="常规" xfId="0" builtinId="0"/>
    <cellStyle name="常规 2" xfId="1" xr:uid="{00000000-0005-0000-0000-000002000000}"/>
    <cellStyle name="常规 2 2" xfId="2" xr:uid="{00000000-0005-0000-0000-000003000000}"/>
    <cellStyle name="常规 3" xfId="3" xr:uid="{00000000-0005-0000-0000-000004000000}"/>
    <cellStyle name="常规 4" xfId="4" xr:uid="{00000000-0005-0000-0000-000005000000}"/>
    <cellStyle name="常规 5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10</xdr:row>
      <xdr:rowOff>38100</xdr:rowOff>
    </xdr:from>
    <xdr:to>
      <xdr:col>15</xdr:col>
      <xdr:colOff>380339</xdr:colOff>
      <xdr:row>10</xdr:row>
      <xdr:rowOff>314290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97E9C4D-14C3-8738-000E-E024F3303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3362325"/>
          <a:ext cx="5285714" cy="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O26"/>
  <sheetViews>
    <sheetView tabSelected="1" workbookViewId="0">
      <selection activeCell="I13" sqref="I13"/>
    </sheetView>
  </sheetViews>
  <sheetFormatPr defaultColWidth="9" defaultRowHeight="11.25" x14ac:dyDescent="0.15"/>
  <cols>
    <col min="1" max="1" width="2.5" style="1" customWidth="1"/>
    <col min="2" max="2" width="8.625" style="5" customWidth="1"/>
    <col min="3" max="3" width="3.625" style="1" customWidth="1"/>
    <col min="4" max="4" width="10.875" style="6" customWidth="1"/>
    <col min="5" max="5" width="6.625" style="5" customWidth="1"/>
    <col min="6" max="6" width="11" style="6" customWidth="1"/>
    <col min="7" max="7" width="10.625" style="6" customWidth="1"/>
    <col min="8" max="8" width="5.375" style="1" customWidth="1"/>
    <col min="9" max="9" width="5.75" style="6" customWidth="1"/>
    <col min="10" max="10" width="9" style="1" customWidth="1"/>
    <col min="11" max="11" width="9" style="6" customWidth="1"/>
    <col min="12" max="12" width="7.25" style="6" customWidth="1"/>
    <col min="13" max="13" width="4.25" style="1" customWidth="1"/>
    <col min="14" max="14" width="11.875" style="6" customWidth="1"/>
    <col min="15" max="15" width="5.75" style="1" customWidth="1"/>
    <col min="16" max="16" width="23.75" style="1" customWidth="1"/>
    <col min="17" max="16384" width="9" style="1"/>
  </cols>
  <sheetData>
    <row r="1" spans="1:15" ht="29.2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ht="26.1" customHeight="1" x14ac:dyDescent="0.15">
      <c r="A2" s="36" t="s">
        <v>1</v>
      </c>
      <c r="B2" s="36"/>
      <c r="C2" s="46" t="s">
        <v>36</v>
      </c>
      <c r="D2" s="47"/>
      <c r="E2" s="47"/>
      <c r="F2" s="47"/>
      <c r="G2" s="47"/>
      <c r="H2" s="47"/>
      <c r="I2" s="47"/>
      <c r="J2" s="7" t="s">
        <v>43</v>
      </c>
      <c r="K2" s="19" t="s">
        <v>34</v>
      </c>
      <c r="L2" s="36" t="s">
        <v>17</v>
      </c>
      <c r="M2" s="36"/>
      <c r="N2" s="8"/>
      <c r="O2" s="3"/>
    </row>
    <row r="3" spans="1:15" ht="26.1" customHeight="1" x14ac:dyDescent="0.15">
      <c r="A3" s="36" t="s">
        <v>3</v>
      </c>
      <c r="B3" s="36"/>
      <c r="C3" s="40">
        <v>1848095.11</v>
      </c>
      <c r="D3" s="41"/>
      <c r="E3" s="41"/>
      <c r="F3" s="42"/>
      <c r="G3" s="20" t="s">
        <v>15</v>
      </c>
      <c r="H3" s="43" t="s">
        <v>37</v>
      </c>
      <c r="I3" s="44"/>
      <c r="J3" s="44"/>
      <c r="K3" s="45"/>
      <c r="L3" s="36" t="s">
        <v>2</v>
      </c>
      <c r="M3" s="36"/>
      <c r="N3" s="9" t="s">
        <v>38</v>
      </c>
      <c r="O3" s="2"/>
    </row>
    <row r="4" spans="1:15" ht="23.25" customHeight="1" x14ac:dyDescent="0.15">
      <c r="A4" s="36" t="s">
        <v>16</v>
      </c>
      <c r="B4" s="36"/>
      <c r="C4" s="40"/>
      <c r="D4" s="41"/>
      <c r="E4" s="41"/>
      <c r="F4" s="42"/>
      <c r="G4" s="20" t="s">
        <v>18</v>
      </c>
      <c r="H4" s="49"/>
      <c r="I4" s="44"/>
      <c r="J4" s="44"/>
      <c r="K4" s="45"/>
      <c r="L4" s="36" t="s">
        <v>4</v>
      </c>
      <c r="M4" s="36"/>
      <c r="N4" s="22">
        <v>8175</v>
      </c>
      <c r="O4" s="2"/>
    </row>
    <row r="5" spans="1:15" ht="26.1" customHeight="1" x14ac:dyDescent="0.15">
      <c r="A5" s="36" t="s">
        <v>19</v>
      </c>
      <c r="B5" s="36" t="s">
        <v>21</v>
      </c>
      <c r="C5" s="36"/>
      <c r="D5" s="36"/>
      <c r="E5" s="36" t="s">
        <v>27</v>
      </c>
      <c r="F5" s="36"/>
      <c r="G5" s="17" t="s">
        <v>22</v>
      </c>
      <c r="H5" s="36" t="s">
        <v>10</v>
      </c>
      <c r="I5" s="36"/>
      <c r="J5" s="36" t="s">
        <v>11</v>
      </c>
      <c r="K5" s="36"/>
      <c r="L5" s="36" t="s">
        <v>23</v>
      </c>
      <c r="M5" s="36"/>
      <c r="N5" s="39" t="s">
        <v>24</v>
      </c>
      <c r="O5" s="2"/>
    </row>
    <row r="6" spans="1:15" ht="26.1" customHeight="1" x14ac:dyDescent="0.15">
      <c r="A6" s="36"/>
      <c r="B6" s="18" t="s">
        <v>26</v>
      </c>
      <c r="C6" s="19" t="s">
        <v>20</v>
      </c>
      <c r="D6" s="17" t="s">
        <v>12</v>
      </c>
      <c r="E6" s="18" t="s">
        <v>26</v>
      </c>
      <c r="F6" s="17" t="s">
        <v>12</v>
      </c>
      <c r="G6" s="17" t="s">
        <v>12</v>
      </c>
      <c r="H6" s="19" t="s">
        <v>14</v>
      </c>
      <c r="I6" s="17" t="s">
        <v>12</v>
      </c>
      <c r="J6" s="19" t="s">
        <v>13</v>
      </c>
      <c r="K6" s="17" t="s">
        <v>12</v>
      </c>
      <c r="L6" s="17" t="s">
        <v>12</v>
      </c>
      <c r="M6" s="19" t="s">
        <v>25</v>
      </c>
      <c r="N6" s="39"/>
      <c r="O6" s="2"/>
    </row>
    <row r="7" spans="1:15" ht="30" customHeight="1" x14ac:dyDescent="0.15">
      <c r="A7" s="7">
        <v>1</v>
      </c>
      <c r="B7" s="10" t="s">
        <v>39</v>
      </c>
      <c r="C7" s="11" t="s">
        <v>40</v>
      </c>
      <c r="D7" s="12">
        <v>250000</v>
      </c>
      <c r="E7" s="10" t="s">
        <v>41</v>
      </c>
      <c r="F7" s="12">
        <v>250000</v>
      </c>
      <c r="G7" s="12">
        <v>238921</v>
      </c>
      <c r="H7" s="23">
        <v>0</v>
      </c>
      <c r="I7" s="24">
        <f>D7*H7</f>
        <v>0</v>
      </c>
      <c r="J7" s="25">
        <v>2.2929999999999999E-2</v>
      </c>
      <c r="K7" s="13">
        <f>ROUNDUP(F7/1.1*J7,2)</f>
        <v>5211.37</v>
      </c>
      <c r="L7" s="12"/>
      <c r="M7" s="14"/>
      <c r="N7" s="13">
        <f>ROUNDUP(D7-I7-K7-L7,2)</f>
        <v>244788.63</v>
      </c>
      <c r="O7" s="2"/>
    </row>
    <row r="8" spans="1:15" ht="30" customHeight="1" x14ac:dyDescent="0.15">
      <c r="A8" s="7">
        <v>2</v>
      </c>
      <c r="B8" s="10" t="s">
        <v>46</v>
      </c>
      <c r="C8" s="11" t="s">
        <v>45</v>
      </c>
      <c r="D8" s="12">
        <v>650000</v>
      </c>
      <c r="E8" s="10" t="s">
        <v>47</v>
      </c>
      <c r="F8" s="12">
        <v>650000</v>
      </c>
      <c r="G8" s="12">
        <v>634777</v>
      </c>
      <c r="H8" s="23">
        <v>0</v>
      </c>
      <c r="I8" s="24">
        <f>D8*H8</f>
        <v>0</v>
      </c>
      <c r="J8" s="25">
        <v>2.2929999999999999E-2</v>
      </c>
      <c r="K8" s="13">
        <f>ROUNDUP(F8/1.1*J8,2)</f>
        <v>13549.550000000001</v>
      </c>
      <c r="L8" s="12"/>
      <c r="M8" s="14"/>
      <c r="N8" s="13">
        <f>ROUNDUP(D8-I8-K8-L8,2)</f>
        <v>636450.44999999995</v>
      </c>
      <c r="O8" s="2"/>
    </row>
    <row r="9" spans="1:15" ht="17.25" customHeight="1" x14ac:dyDescent="0.15">
      <c r="A9" s="26"/>
      <c r="B9" s="34" t="s">
        <v>44</v>
      </c>
      <c r="C9" s="28"/>
      <c r="D9" s="29"/>
      <c r="E9" s="27"/>
      <c r="F9" s="29"/>
      <c r="G9" s="29"/>
      <c r="H9" s="30"/>
      <c r="I9" s="31"/>
      <c r="J9" s="32"/>
      <c r="K9" s="29"/>
      <c r="L9" s="29"/>
      <c r="M9" s="33"/>
      <c r="N9" s="29"/>
      <c r="O9" s="2"/>
    </row>
    <row r="10" spans="1:15" ht="30" customHeight="1" x14ac:dyDescent="0.15">
      <c r="A10" s="7">
        <v>3</v>
      </c>
      <c r="B10" s="10">
        <v>44942</v>
      </c>
      <c r="C10" s="11" t="s">
        <v>48</v>
      </c>
      <c r="D10" s="12">
        <v>208000</v>
      </c>
      <c r="E10" s="10">
        <v>44936</v>
      </c>
      <c r="F10" s="12">
        <v>208000</v>
      </c>
      <c r="G10" s="12">
        <v>204000</v>
      </c>
      <c r="H10" s="35">
        <v>0</v>
      </c>
      <c r="I10" s="13">
        <v>0</v>
      </c>
      <c r="J10" s="23"/>
      <c r="K10" s="13">
        <v>4451.3900000000003</v>
      </c>
      <c r="L10" s="12">
        <v>100</v>
      </c>
      <c r="M10" s="14"/>
      <c r="N10" s="13">
        <f>ROUNDUP(D10-I10-K10-L10,2)</f>
        <v>203448.61</v>
      </c>
      <c r="O10" s="2"/>
    </row>
    <row r="11" spans="1:15" ht="30" customHeight="1" x14ac:dyDescent="0.15">
      <c r="A11" s="7">
        <v>4</v>
      </c>
      <c r="B11" s="10"/>
      <c r="C11" s="11"/>
      <c r="D11" s="12"/>
      <c r="E11" s="10"/>
      <c r="F11" s="12"/>
      <c r="G11" s="12"/>
      <c r="H11" s="21"/>
      <c r="I11" s="13"/>
      <c r="J11" s="23"/>
      <c r="K11" s="13"/>
      <c r="L11" s="12"/>
      <c r="M11" s="14"/>
      <c r="N11" s="13"/>
      <c r="O11" s="2"/>
    </row>
    <row r="12" spans="1:15" ht="30" customHeight="1" x14ac:dyDescent="0.15">
      <c r="A12" s="7">
        <v>5</v>
      </c>
      <c r="B12" s="10"/>
      <c r="C12" s="11"/>
      <c r="D12" s="12"/>
      <c r="E12" s="10"/>
      <c r="F12" s="12"/>
      <c r="G12" s="12"/>
      <c r="H12" s="9"/>
      <c r="I12" s="13"/>
      <c r="J12" s="7"/>
      <c r="K12" s="13"/>
      <c r="L12" s="12"/>
      <c r="M12" s="9"/>
      <c r="N12" s="13"/>
      <c r="O12" s="2"/>
    </row>
    <row r="13" spans="1:15" ht="30" customHeight="1" x14ac:dyDescent="0.15">
      <c r="A13" s="7">
        <v>6</v>
      </c>
      <c r="B13" s="10"/>
      <c r="C13" s="11"/>
      <c r="D13" s="12"/>
      <c r="E13" s="10"/>
      <c r="F13" s="12"/>
      <c r="G13" s="12"/>
      <c r="H13" s="9"/>
      <c r="I13" s="13"/>
      <c r="J13" s="7"/>
      <c r="K13" s="13"/>
      <c r="L13" s="12"/>
      <c r="M13" s="9"/>
      <c r="N13" s="13"/>
      <c r="O13" s="2"/>
    </row>
    <row r="14" spans="1:15" ht="30" customHeight="1" x14ac:dyDescent="0.15">
      <c r="A14" s="7">
        <v>7</v>
      </c>
      <c r="B14" s="10"/>
      <c r="C14" s="11"/>
      <c r="D14" s="12"/>
      <c r="E14" s="10"/>
      <c r="F14" s="12"/>
      <c r="G14" s="12"/>
      <c r="H14" s="9"/>
      <c r="I14" s="13"/>
      <c r="J14" s="7"/>
      <c r="K14" s="13"/>
      <c r="L14" s="12"/>
      <c r="M14" s="9"/>
      <c r="N14" s="13"/>
      <c r="O14" s="2"/>
    </row>
    <row r="15" spans="1:15" ht="30" customHeight="1" x14ac:dyDescent="0.15">
      <c r="A15" s="7">
        <v>8</v>
      </c>
      <c r="B15" s="10"/>
      <c r="C15" s="11"/>
      <c r="D15" s="12"/>
      <c r="E15" s="10"/>
      <c r="F15" s="12"/>
      <c r="G15" s="12"/>
      <c r="H15" s="9"/>
      <c r="I15" s="13"/>
      <c r="J15" s="7"/>
      <c r="K15" s="13"/>
      <c r="L15" s="12"/>
      <c r="M15" s="9"/>
      <c r="N15" s="13"/>
      <c r="O15" s="2"/>
    </row>
    <row r="16" spans="1:15" ht="30" customHeight="1" x14ac:dyDescent="0.15">
      <c r="A16" s="7">
        <v>9</v>
      </c>
      <c r="B16" s="10"/>
      <c r="C16" s="11"/>
      <c r="D16" s="12"/>
      <c r="E16" s="10"/>
      <c r="F16" s="12"/>
      <c r="G16" s="12"/>
      <c r="H16" s="9"/>
      <c r="I16" s="13"/>
      <c r="J16" s="7"/>
      <c r="K16" s="13"/>
      <c r="L16" s="12"/>
      <c r="M16" s="9"/>
      <c r="N16" s="13"/>
      <c r="O16" s="2"/>
    </row>
    <row r="17" spans="1:15" ht="30" customHeight="1" x14ac:dyDescent="0.15">
      <c r="A17" s="7">
        <v>10</v>
      </c>
      <c r="B17" s="10"/>
      <c r="C17" s="11"/>
      <c r="D17" s="12"/>
      <c r="E17" s="10"/>
      <c r="F17" s="12"/>
      <c r="G17" s="12"/>
      <c r="H17" s="9"/>
      <c r="I17" s="13"/>
      <c r="J17" s="7"/>
      <c r="K17" s="13"/>
      <c r="L17" s="12"/>
      <c r="M17" s="9"/>
      <c r="N17" s="13"/>
      <c r="O17" s="2"/>
    </row>
    <row r="18" spans="1:15" ht="26.1" customHeight="1" x14ac:dyDescent="0.15">
      <c r="A18" s="36" t="s">
        <v>5</v>
      </c>
      <c r="B18" s="36"/>
      <c r="C18" s="15" t="s">
        <v>28</v>
      </c>
      <c r="D18" s="16">
        <f>SUM(D7:D17)</f>
        <v>1108000</v>
      </c>
      <c r="E18" s="15" t="s">
        <v>28</v>
      </c>
      <c r="F18" s="16">
        <f>SUM(F7:F17)</f>
        <v>1108000</v>
      </c>
      <c r="G18" s="16">
        <f>SUM(G7:G17)</f>
        <v>1077698</v>
      </c>
      <c r="H18" s="15" t="s">
        <v>28</v>
      </c>
      <c r="I18" s="16">
        <f>SUM(I7:I17)</f>
        <v>0</v>
      </c>
      <c r="J18" s="15" t="s">
        <v>28</v>
      </c>
      <c r="K18" s="16">
        <f>SUM(K7:K17)</f>
        <v>23212.31</v>
      </c>
      <c r="L18" s="16">
        <f>SUM(L7:L17)</f>
        <v>100</v>
      </c>
      <c r="M18" s="15" t="s">
        <v>28</v>
      </c>
      <c r="N18" s="16">
        <f>SUM(N7:N17)</f>
        <v>1084687.69</v>
      </c>
      <c r="O18" s="4"/>
    </row>
    <row r="19" spans="1:15" ht="24.95" customHeight="1" x14ac:dyDescent="0.15">
      <c r="A19" s="36" t="s">
        <v>33</v>
      </c>
      <c r="B19" s="36"/>
      <c r="C19" s="19" t="s">
        <v>29</v>
      </c>
      <c r="D19" s="37">
        <f>N8</f>
        <v>636450.44999999995</v>
      </c>
      <c r="E19" s="37"/>
      <c r="F19" s="37"/>
      <c r="G19" s="37"/>
      <c r="H19" s="39" t="s">
        <v>31</v>
      </c>
      <c r="I19" s="39"/>
      <c r="J19" s="51" t="s">
        <v>49</v>
      </c>
      <c r="K19" s="51"/>
      <c r="L19" s="51"/>
      <c r="M19" s="51"/>
      <c r="N19" s="51"/>
      <c r="O19" s="2"/>
    </row>
    <row r="20" spans="1:15" ht="24.95" customHeight="1" x14ac:dyDescent="0.15">
      <c r="A20" s="36"/>
      <c r="B20" s="36"/>
      <c r="C20" s="19" t="s">
        <v>30</v>
      </c>
      <c r="D20" s="50" t="str">
        <f>SUBSTITUTE(SUBSTITUTE(TEXT(INT(D19),"[DBNum2][$-804]G/通用格式元"&amp;IF(INT(D19)=D19,"整",""))&amp;TEXT(MID(D19,FIND(".",D19&amp;".0")+1,1),"[DBNum2][$-804]G/通用格式角")&amp;TEXT(MID(D19,FIND(".",D19&amp;".0")+2,1),"[DBNum2][$-804]G/通用格式分"),"零角","零"),"零分","")</f>
        <v>陆拾叁万陆仟肆佰伍拾元肆角伍分</v>
      </c>
      <c r="E20" s="50"/>
      <c r="F20" s="50"/>
      <c r="G20" s="50"/>
      <c r="H20" s="39"/>
      <c r="I20" s="39"/>
      <c r="J20" s="48"/>
      <c r="K20" s="48"/>
      <c r="L20" s="48"/>
      <c r="M20" s="48"/>
      <c r="N20" s="48"/>
      <c r="O20" s="2"/>
    </row>
    <row r="21" spans="1:15" ht="39" customHeight="1" x14ac:dyDescent="0.15">
      <c r="A21" s="36" t="s">
        <v>32</v>
      </c>
      <c r="B21" s="36"/>
      <c r="C21" s="52" t="s">
        <v>42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4"/>
      <c r="O21" s="2"/>
    </row>
    <row r="22" spans="1:15" ht="39" customHeight="1" x14ac:dyDescent="0.15">
      <c r="A22" s="36" t="s">
        <v>6</v>
      </c>
      <c r="B22" s="36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2"/>
    </row>
    <row r="23" spans="1:15" ht="39" customHeight="1" x14ac:dyDescent="0.15">
      <c r="A23" s="36" t="s">
        <v>7</v>
      </c>
      <c r="B23" s="36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2"/>
    </row>
    <row r="24" spans="1:15" ht="39" customHeight="1" x14ac:dyDescent="0.15">
      <c r="A24" s="36" t="s">
        <v>8</v>
      </c>
      <c r="B24" s="36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2"/>
    </row>
    <row r="25" spans="1:15" ht="39" customHeight="1" x14ac:dyDescent="0.15">
      <c r="A25" s="36" t="s">
        <v>9</v>
      </c>
      <c r="B25" s="36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2"/>
    </row>
    <row r="26" spans="1:15" ht="39" customHeight="1" x14ac:dyDescent="0.15">
      <c r="A26" s="36" t="s">
        <v>35</v>
      </c>
      <c r="B26" s="36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2"/>
    </row>
  </sheetData>
  <mergeCells count="38">
    <mergeCell ref="C22:N22"/>
    <mergeCell ref="C23:N23"/>
    <mergeCell ref="C24:N24"/>
    <mergeCell ref="C26:N26"/>
    <mergeCell ref="C4:F4"/>
    <mergeCell ref="H4:K4"/>
    <mergeCell ref="D20:G20"/>
    <mergeCell ref="H19:I20"/>
    <mergeCell ref="J19:N19"/>
    <mergeCell ref="J20:N20"/>
    <mergeCell ref="C21:N21"/>
    <mergeCell ref="C25:N25"/>
    <mergeCell ref="A1:N1"/>
    <mergeCell ref="L4:M4"/>
    <mergeCell ref="B5:D5"/>
    <mergeCell ref="E5:F5"/>
    <mergeCell ref="N5:N6"/>
    <mergeCell ref="C3:F3"/>
    <mergeCell ref="H3:K3"/>
    <mergeCell ref="C2:I2"/>
    <mergeCell ref="A19:B20"/>
    <mergeCell ref="A2:B2"/>
    <mergeCell ref="L2:M2"/>
    <mergeCell ref="A3:B3"/>
    <mergeCell ref="L3:M3"/>
    <mergeCell ref="H5:I5"/>
    <mergeCell ref="A5:A6"/>
    <mergeCell ref="D19:G19"/>
    <mergeCell ref="A4:B4"/>
    <mergeCell ref="J5:K5"/>
    <mergeCell ref="L5:M5"/>
    <mergeCell ref="A18:B18"/>
    <mergeCell ref="A24:B24"/>
    <mergeCell ref="A26:B26"/>
    <mergeCell ref="A21:B21"/>
    <mergeCell ref="A22:B22"/>
    <mergeCell ref="A23:B23"/>
    <mergeCell ref="A25:B25"/>
  </mergeCells>
  <phoneticPr fontId="3" type="noConversion"/>
  <pageMargins left="0.19685039370078741" right="0.19685039370078741" top="0.74803149606299213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chenchen</cp:lastModifiedBy>
  <cp:lastPrinted>2019-02-01T01:46:11Z</cp:lastPrinted>
  <dcterms:created xsi:type="dcterms:W3CDTF">2016-06-04T08:00:58Z</dcterms:created>
  <dcterms:modified xsi:type="dcterms:W3CDTF">2023-01-18T07:21:40Z</dcterms:modified>
</cp:coreProperties>
</file>