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第1次" sheetId="1" r:id="rId1"/>
    <sheet name="第2次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M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前往镇坪县法院参加庭审，姚明12.20合肥-安康、卧铺336元；12.21安康-武昌，卧铺263元；12.22武汉-合肥，高铁133.5元；市内车费52.73元；法院快递费21元，核酸检测1次40元；出差补助1人*3天*70计210元</t>
        </r>
      </text>
    </comment>
  </commentList>
</comments>
</file>

<file path=xl/sharedStrings.xml><?xml version="1.0" encoding="utf-8"?>
<sst xmlns="http://schemas.openxmlformats.org/spreadsheetml/2006/main" count="203" uniqueCount="94">
  <si>
    <t xml:space="preserve">工程款支付证书 </t>
  </si>
  <si>
    <t>工程名称</t>
  </si>
  <si>
    <t>镇坪县大河至华坪三级公路建设工程B标段</t>
  </si>
  <si>
    <t>建设单位</t>
  </si>
  <si>
    <t>镇坪县交通运输局</t>
  </si>
  <si>
    <t>ERP编号</t>
  </si>
  <si>
    <t>档案编号</t>
  </si>
  <si>
    <t>CD2017-085</t>
  </si>
  <si>
    <t>合同金额</t>
  </si>
  <si>
    <t>中标时间</t>
  </si>
  <si>
    <t>2017.8.11</t>
  </si>
  <si>
    <t>已提供工程资料</t>
  </si>
  <si>
    <t>中标通知书、施工合同</t>
  </si>
  <si>
    <t>保存地址</t>
  </si>
  <si>
    <t>庐江</t>
  </si>
  <si>
    <t>责任单位</t>
  </si>
  <si>
    <t>第七大区陕西省</t>
  </si>
  <si>
    <t>决算金额</t>
  </si>
  <si>
    <t>决算时间</t>
  </si>
  <si>
    <t>项目部印章</t>
  </si>
  <si>
    <t>有</t>
  </si>
  <si>
    <t>施工人</t>
  </si>
  <si>
    <t>李世武15129966789</t>
  </si>
  <si>
    <t>区域责任人</t>
  </si>
  <si>
    <t>孙健</t>
  </si>
  <si>
    <t>省办负责人</t>
  </si>
  <si>
    <t>易冬明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</si>
  <si>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</si>
  <si>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</si>
  <si>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</si>
  <si>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</si>
  <si>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</si>
  <si>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</si>
  <si>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</si>
  <si>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</si>
  <si>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</si>
  <si>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</si>
  <si>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</si>
  <si>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</si>
  <si>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</si>
  <si>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</si>
  <si>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</si>
  <si>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</si>
  <si>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</si>
  <si>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</si>
  <si>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</si>
  <si>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</si>
  <si>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</si>
  <si>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</si>
  <si>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</si>
  <si>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</si>
  <si>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</si>
  <si>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</si>
  <si>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</si>
  <si>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前期到款</t>
  </si>
  <si>
    <t>中</t>
  </si>
  <si>
    <t xml:space="preserve">175202745165 </t>
  </si>
  <si>
    <t>1%损失准备金</t>
  </si>
  <si>
    <t>前期支付</t>
  </si>
  <si>
    <t>付民工工资，暂不扣，等下笔费用再扣除</t>
  </si>
  <si>
    <t>农行镇坪县支行营业部</t>
  </si>
  <si>
    <t>6228482968683629701</t>
  </si>
  <si>
    <t>裴启勇</t>
  </si>
  <si>
    <t>剩余所有款项1.5%，由合作人转到公司王光如卡</t>
  </si>
  <si>
    <t>无税费</t>
  </si>
  <si>
    <t>手续费，由合作人转到公司王光如卡</t>
  </si>
  <si>
    <t>农行重庆奉节支行</t>
  </si>
  <si>
    <t>3148 0101 0400 17738</t>
  </si>
  <si>
    <t>重庆市全来建筑劳务有限责任公司（劳务）</t>
  </si>
  <si>
    <t>三峡银行五桥支行</t>
  </si>
  <si>
    <t>0220 0142 1000  5840</t>
  </si>
  <si>
    <t>200手续费已由合作人交公司</t>
  </si>
  <si>
    <t>重庆秦经实业有限公司（材料）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</si>
  <si>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</si>
  <si>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</si>
  <si>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</si>
  <si>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</si>
  <si>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</si>
  <si>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</si>
  <si>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</si>
  <si>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中标通知书、施工合同、交工证书</t>
  </si>
  <si>
    <t>2020.12.14</t>
  </si>
  <si>
    <t>有（2019.5.31收回已销毁
）</t>
  </si>
  <si>
    <t>已扣完</t>
  </si>
  <si>
    <t>手续费</t>
  </si>
  <si>
    <t>户名:陕西万宏建设有限公司
账号：102049256103
开户行：中国银行股份有限公司西安大庆路支行</t>
  </si>
  <si>
    <t>差旅费</t>
  </si>
  <si>
    <t>裴启勇退款20万</t>
  </si>
  <si>
    <t>李世国退款80万</t>
  </si>
  <si>
    <t>户名:镇坪县众鑫商贸有限公司
账号:26711101040007649
开户行:中国农业银行股份有限公司镇坪县支行</t>
  </si>
  <si>
    <t>按决算价补扣</t>
  </si>
  <si>
    <t>外经证</t>
  </si>
  <si>
    <t>户名:镇坪县仕远商贸有限责任公司
账号:2607060219200306312
开户行:工行安康汉滨支行</t>
  </si>
  <si>
    <t>户名:张亚军 
账号: 6228462968001564277
开户行:中国农业银行股份有限公司镇坪县支行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</si>
</sst>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_ "/>
    <numFmt numFmtId="178" formatCode="#,##0.00_ "/>
    <numFmt numFmtId="179" formatCode="yyyy&quot;年&quot;m&quot;月&quot;d&quot;日&quot;;@"/>
    <numFmt numFmtId="180" formatCode="000000"/>
    <numFmt numFmtId="181" formatCode="0.00_);[Red]\(0.00\)"/>
  </numFmts>
  <fonts count="40">
    <font>
      <sz val="11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Arial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6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sz val="6"/>
      <color rgb="FFFF0000"/>
      <name val="宋体"/>
      <charset val="134"/>
    </font>
    <font>
      <sz val="9"/>
      <color theme="1"/>
      <name val="宋体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0" borderId="13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7" fillId="0" borderId="0">
      <protection locked="0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14" borderId="16" applyNumberFormat="0" applyAlignment="0" applyProtection="0">
      <alignment vertical="center"/>
    </xf>
    <xf numFmtId="0" fontId="31" fillId="14" borderId="12" applyNumberFormat="0" applyAlignment="0" applyProtection="0">
      <alignment vertical="center"/>
    </xf>
    <xf numFmtId="0" fontId="32" fillId="15" borderId="1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7" fillId="0" borderId="0">
      <protection locked="0"/>
    </xf>
  </cellStyleXfs>
  <cellXfs count="187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3" fillId="3" borderId="0" xfId="50" applyFont="1" applyFill="1" applyAlignment="1" applyProtection="1">
      <alignment horizontal="center" vertical="center"/>
    </xf>
    <xf numFmtId="0" fontId="3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8" fontId="1" fillId="3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4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0" fontId="1" fillId="4" borderId="3" xfId="50" applyFont="1" applyFill="1" applyBorder="1" applyAlignment="1" applyProtection="1">
      <alignment horizontal="center" vertical="center" wrapText="1"/>
    </xf>
    <xf numFmtId="0" fontId="1" fillId="4" borderId="5" xfId="50" applyFont="1" applyFill="1" applyBorder="1" applyAlignment="1" applyProtection="1">
      <alignment horizontal="center" vertical="center" wrapText="1"/>
    </xf>
    <xf numFmtId="0" fontId="1" fillId="4" borderId="4" xfId="50" applyFont="1" applyFill="1" applyBorder="1" applyAlignment="1" applyProtection="1">
      <alignment horizontal="center" vertical="center" wrapText="1"/>
    </xf>
    <xf numFmtId="0" fontId="1" fillId="4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6" xfId="50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10" fontId="1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8" fontId="1" fillId="3" borderId="2" xfId="50" applyNumberFormat="1" applyFont="1" applyFill="1" applyBorder="1" applyAlignment="1" applyProtection="1">
      <alignment horizontal="right" vertical="center" shrinkToFit="1"/>
    </xf>
    <xf numFmtId="178" fontId="1" fillId="3" borderId="2" xfId="50" applyNumberFormat="1" applyFont="1" applyFill="1" applyBorder="1" applyAlignment="1" applyProtection="1">
      <alignment horizontal="center" vertical="center" wrapText="1" shrinkToFit="1"/>
    </xf>
    <xf numFmtId="178" fontId="1" fillId="3" borderId="2" xfId="50" applyNumberFormat="1" applyFont="1" applyFill="1" applyBorder="1" applyAlignment="1" applyProtection="1">
      <alignment vertical="center" shrinkToFit="1"/>
    </xf>
    <xf numFmtId="178" fontId="1" fillId="3" borderId="3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8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6" xfId="50" applyFont="1" applyFill="1" applyBorder="1" applyAlignment="1" applyProtection="1">
      <alignment horizontal="center" vertical="center"/>
    </xf>
    <xf numFmtId="180" fontId="1" fillId="2" borderId="4" xfId="50" applyNumberFormat="1" applyFont="1" applyFill="1" applyBorder="1" applyAlignment="1" applyProtection="1">
      <alignment horizontal="center" vertical="center" wrapText="1"/>
    </xf>
    <xf numFmtId="10" fontId="1" fillId="2" borderId="6" xfId="50" applyNumberFormat="1" applyFont="1" applyFill="1" applyBorder="1" applyAlignment="1" applyProtection="1">
      <alignment horizontal="center" vertical="center" wrapText="1"/>
    </xf>
    <xf numFmtId="0" fontId="1" fillId="3" borderId="7" xfId="50" applyFont="1" applyFill="1" applyBorder="1" applyAlignment="1" applyProtection="1">
      <alignment horizontal="center" vertical="center"/>
    </xf>
    <xf numFmtId="10" fontId="1" fillId="2" borderId="7" xfId="50" applyNumberFormat="1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0" fontId="1" fillId="2" borderId="8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/>
    </xf>
    <xf numFmtId="0" fontId="3" fillId="3" borderId="6" xfId="50" applyFont="1" applyFill="1" applyBorder="1" applyAlignment="1" applyProtection="1">
      <alignment horizontal="center" vertical="center"/>
    </xf>
    <xf numFmtId="176" fontId="3" fillId="3" borderId="4" xfId="50" applyNumberFormat="1" applyFont="1" applyFill="1" applyBorder="1" applyAlignment="1" applyProtection="1">
      <alignment horizontal="center" vertical="center" shrinkToFit="1"/>
    </xf>
    <xf numFmtId="0" fontId="3" fillId="3" borderId="2" xfId="50" applyFont="1" applyFill="1" applyBorder="1" applyAlignment="1" applyProtection="1">
      <alignment horizontal="center" vertical="center" wrapText="1"/>
    </xf>
    <xf numFmtId="14" fontId="3" fillId="3" borderId="2" xfId="50" applyNumberFormat="1" applyFont="1" applyFill="1" applyBorder="1" applyAlignment="1" applyProtection="1">
      <alignment horizontal="center" vertical="center" wrapText="1"/>
    </xf>
    <xf numFmtId="178" fontId="3" fillId="3" borderId="2" xfId="50" applyNumberFormat="1" applyFont="1" applyFill="1" applyBorder="1" applyAlignment="1" applyProtection="1">
      <alignment horizontal="center" vertical="center" wrapText="1" shrinkToFit="1"/>
    </xf>
    <xf numFmtId="180" fontId="3" fillId="2" borderId="4" xfId="50" applyNumberFormat="1" applyFont="1" applyFill="1" applyBorder="1" applyAlignment="1" applyProtection="1">
      <alignment horizontal="center" vertical="center" wrapText="1"/>
    </xf>
    <xf numFmtId="178" fontId="3" fillId="3" borderId="2" xfId="50" applyNumberFormat="1" applyFont="1" applyFill="1" applyBorder="1" applyAlignment="1" applyProtection="1">
      <alignment vertical="center" shrinkToFit="1"/>
    </xf>
    <xf numFmtId="0" fontId="3" fillId="3" borderId="8" xfId="50" applyFont="1" applyFill="1" applyBorder="1" applyAlignment="1" applyProtection="1">
      <alignment horizontal="center" vertical="center"/>
    </xf>
    <xf numFmtId="178" fontId="3" fillId="3" borderId="2" xfId="50" applyNumberFormat="1" applyFont="1" applyFill="1" applyBorder="1" applyAlignment="1" applyProtection="1">
      <alignment horizontal="center" vertical="center" shrinkToFit="1"/>
    </xf>
    <xf numFmtId="49" fontId="2" fillId="3" borderId="2" xfId="50" applyNumberFormat="1" applyFont="1" applyFill="1" applyBorder="1" applyAlignment="1" applyProtection="1">
      <alignment horizontal="center" vertical="center" wrapText="1"/>
    </xf>
    <xf numFmtId="49" fontId="3" fillId="3" borderId="2" xfId="50" applyNumberFormat="1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vertical="center"/>
    </xf>
    <xf numFmtId="10" fontId="3" fillId="3" borderId="2" xfId="50" applyNumberFormat="1" applyFont="1" applyFill="1" applyBorder="1" applyAlignment="1" applyProtection="1">
      <alignment vertical="center" shrinkToFit="1"/>
    </xf>
    <xf numFmtId="0" fontId="2" fillId="3" borderId="2" xfId="50" applyFont="1" applyFill="1" applyBorder="1" applyAlignment="1" applyProtection="1">
      <alignment vertical="center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8" fontId="2" fillId="3" borderId="2" xfId="50" applyNumberFormat="1" applyFont="1" applyFill="1" applyBorder="1" applyAlignment="1" applyProtection="1">
      <alignment vertical="center" shrinkToFit="1"/>
    </xf>
    <xf numFmtId="10" fontId="2" fillId="3" borderId="2" xfId="50" applyNumberFormat="1" applyFont="1" applyFill="1" applyBorder="1" applyAlignment="1" applyProtection="1">
      <alignment vertical="center" shrinkToFit="1"/>
    </xf>
    <xf numFmtId="0" fontId="1" fillId="3" borderId="2" xfId="50" applyFont="1" applyFill="1" applyBorder="1" applyAlignment="1" applyProtection="1">
      <alignment vertical="center"/>
    </xf>
    <xf numFmtId="0" fontId="3" fillId="4" borderId="2" xfId="50" applyFont="1" applyFill="1" applyBorder="1" applyAlignment="1" applyProtection="1">
      <alignment horizontal="center" vertical="center" wrapTex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8" fontId="6" fillId="3" borderId="2" xfId="50" applyNumberFormat="1" applyFont="1" applyFill="1" applyBorder="1" applyAlignment="1" applyProtection="1">
      <alignment horizontal="right" vertical="center" shrinkToFit="1"/>
    </xf>
    <xf numFmtId="178" fontId="7" fillId="3" borderId="3" xfId="50" applyNumberFormat="1" applyFont="1" applyFill="1" applyBorder="1" applyAlignment="1" applyProtection="1">
      <alignment horizontal="center" vertical="center" shrinkToFit="1"/>
    </xf>
    <xf numFmtId="178" fontId="7" fillId="3" borderId="5" xfId="50" applyNumberFormat="1" applyFont="1" applyFill="1" applyBorder="1" applyAlignment="1" applyProtection="1">
      <alignment horizontal="center" vertical="center" shrinkToFit="1"/>
    </xf>
    <xf numFmtId="0" fontId="8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178" fontId="1" fillId="4" borderId="3" xfId="50" applyNumberFormat="1" applyFont="1" applyFill="1" applyBorder="1" applyAlignment="1" applyProtection="1">
      <alignment horizontal="center" vertical="center" wrapText="1"/>
    </xf>
    <xf numFmtId="178" fontId="1" fillId="2" borderId="3" xfId="50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9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left" vertical="center" wrapText="1"/>
    </xf>
    <xf numFmtId="178" fontId="1" fillId="3" borderId="5" xfId="50" applyNumberFormat="1" applyFont="1" applyFill="1" applyBorder="1" applyAlignment="1" applyProtection="1">
      <alignment horizontal="center" vertical="center" shrinkToFit="1"/>
    </xf>
    <xf numFmtId="178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left" vertical="center"/>
    </xf>
    <xf numFmtId="178" fontId="1" fillId="3" borderId="2" xfId="50" applyNumberFormat="1" applyFont="1" applyFill="1" applyBorder="1" applyAlignment="1" applyProtection="1">
      <alignment horizontal="center" vertical="center" wrapText="1"/>
    </xf>
    <xf numFmtId="178" fontId="1" fillId="3" borderId="2" xfId="50" applyNumberFormat="1" applyFont="1" applyFill="1" applyBorder="1" applyAlignment="1" applyProtection="1">
      <alignment horizontal="left" vertical="center" wrapText="1"/>
    </xf>
    <xf numFmtId="178" fontId="1" fillId="3" borderId="6" xfId="50" applyNumberFormat="1" applyFont="1" applyFill="1" applyBorder="1" applyAlignment="1" applyProtection="1">
      <alignment horizontal="center" vertical="center" wrapText="1" shrinkToFit="1"/>
    </xf>
    <xf numFmtId="178" fontId="1" fillId="3" borderId="6" xfId="50" applyNumberFormat="1" applyFont="1" applyFill="1" applyBorder="1" applyAlignment="1" applyProtection="1">
      <alignment horizontal="center" vertical="center" shrinkToFit="1"/>
    </xf>
    <xf numFmtId="178" fontId="1" fillId="3" borderId="7" xfId="50" applyNumberFormat="1" applyFont="1" applyFill="1" applyBorder="1" applyAlignment="1" applyProtection="1">
      <alignment horizontal="center" vertical="center" wrapText="1" shrinkToFit="1"/>
    </xf>
    <xf numFmtId="178" fontId="1" fillId="3" borderId="7" xfId="50" applyNumberFormat="1" applyFont="1" applyFill="1" applyBorder="1" applyAlignment="1" applyProtection="1">
      <alignment horizontal="center" vertical="center" shrinkToFit="1"/>
    </xf>
    <xf numFmtId="178" fontId="1" fillId="3" borderId="8" xfId="50" applyNumberFormat="1" applyFont="1" applyFill="1" applyBorder="1" applyAlignment="1" applyProtection="1">
      <alignment horizontal="center" vertical="center" shrinkToFit="1"/>
    </xf>
    <xf numFmtId="178" fontId="1" fillId="3" borderId="8" xfId="50" applyNumberFormat="1" applyFont="1" applyFill="1" applyBorder="1" applyAlignment="1" applyProtection="1">
      <alignment horizontal="center" vertical="center" wrapText="1" shrinkToFit="1"/>
    </xf>
    <xf numFmtId="177" fontId="9" fillId="3" borderId="2" xfId="50" applyNumberFormat="1" applyFont="1" applyFill="1" applyBorder="1" applyAlignment="1" applyProtection="1">
      <alignment horizontal="center" vertical="center" wrapText="1" shrinkToFit="1"/>
    </xf>
    <xf numFmtId="178" fontId="3" fillId="3" borderId="2" xfId="50" applyNumberFormat="1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left" vertical="center"/>
    </xf>
    <xf numFmtId="178" fontId="3" fillId="3" borderId="2" xfId="50" applyNumberFormat="1" applyFont="1" applyFill="1" applyBorder="1" applyAlignment="1" applyProtection="1">
      <alignment horizontal="left" vertical="center" wrapText="1"/>
    </xf>
    <xf numFmtId="178" fontId="2" fillId="3" borderId="2" xfId="50" applyNumberFormat="1" applyFont="1" applyFill="1" applyBorder="1" applyAlignment="1" applyProtection="1">
      <alignment horizontal="center" vertical="center" shrinkToFit="1"/>
    </xf>
    <xf numFmtId="178" fontId="2" fillId="3" borderId="2" xfId="50" applyNumberFormat="1" applyFont="1" applyFill="1" applyBorder="1" applyAlignment="1" applyProtection="1">
      <alignment horizontal="center" vertical="center" wrapText="1"/>
    </xf>
    <xf numFmtId="178" fontId="2" fillId="3" borderId="2" xfId="50" applyNumberFormat="1" applyFont="1" applyFill="1" applyBorder="1" applyAlignment="1" applyProtection="1">
      <alignment horizontal="left" vertical="center" wrapText="1"/>
    </xf>
    <xf numFmtId="178" fontId="6" fillId="4" borderId="2" xfId="50" applyNumberFormat="1" applyFont="1" applyFill="1" applyBorder="1" applyAlignment="1" applyProtection="1">
      <alignment horizontal="center" vertical="center" shrinkToFit="1"/>
    </xf>
    <xf numFmtId="178" fontId="6" fillId="3" borderId="2" xfId="50" applyNumberFormat="1" applyFont="1" applyFill="1" applyBorder="1" applyAlignment="1" applyProtection="1">
      <alignment horizontal="center" vertical="center" shrinkToFit="1"/>
    </xf>
    <xf numFmtId="178" fontId="1" fillId="4" borderId="2" xfId="50" applyNumberFormat="1" applyFont="1" applyFill="1" applyBorder="1" applyAlignment="1" applyProtection="1">
      <alignment horizontal="center" vertical="center" wrapText="1"/>
    </xf>
    <xf numFmtId="178" fontId="1" fillId="3" borderId="6" xfId="50" applyNumberFormat="1" applyFont="1" applyFill="1" applyBorder="1" applyAlignment="1" applyProtection="1">
      <alignment horizontal="center" vertical="center" wrapText="1"/>
    </xf>
    <xf numFmtId="178" fontId="7" fillId="3" borderId="4" xfId="50" applyNumberFormat="1" applyFont="1" applyFill="1" applyBorder="1" applyAlignment="1" applyProtection="1">
      <alignment horizontal="center" vertical="center" shrinkToFit="1"/>
    </xf>
    <xf numFmtId="0" fontId="1" fillId="3" borderId="9" xfId="50" applyFont="1" applyFill="1" applyBorder="1" applyAlignment="1" applyProtection="1">
      <alignment horizontal="center" vertical="center" wrapText="1"/>
    </xf>
    <xf numFmtId="0" fontId="1" fillId="3" borderId="10" xfId="50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178" fontId="7" fillId="3" borderId="2" xfId="50" applyNumberFormat="1" applyFont="1" applyFill="1" applyBorder="1" applyAlignment="1" applyProtection="1">
      <alignment horizontal="center" vertical="center" shrinkToFit="1"/>
    </xf>
    <xf numFmtId="0" fontId="1" fillId="3" borderId="11" xfId="50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 wrapText="1"/>
    </xf>
    <xf numFmtId="0" fontId="7" fillId="3" borderId="2" xfId="50" applyFont="1" applyFill="1" applyBorder="1" applyAlignment="1" applyProtection="1">
      <alignment horizontal="center" vertical="center" shrinkToFit="1"/>
    </xf>
    <xf numFmtId="49" fontId="8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wrapText="1"/>
    </xf>
    <xf numFmtId="178" fontId="1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8" fontId="1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/>
    </xf>
    <xf numFmtId="178" fontId="2" fillId="3" borderId="2" xfId="50" applyNumberFormat="1" applyFont="1" applyFill="1" applyBorder="1" applyAlignment="1" applyProtection="1">
      <alignment horizontal="right" vertical="center" shrinkToFit="1"/>
    </xf>
    <xf numFmtId="9" fontId="3" fillId="3" borderId="2" xfId="19" applyFont="1" applyFill="1" applyBorder="1" applyAlignment="1" applyProtection="1">
      <alignment horizontal="center" vertical="center" wrapText="1"/>
    </xf>
    <xf numFmtId="178" fontId="3" fillId="3" borderId="2" xfId="50" applyNumberFormat="1" applyFont="1" applyFill="1" applyBorder="1" applyAlignment="1" applyProtection="1">
      <alignment horizontal="right" vertical="center" shrinkToFit="1"/>
    </xf>
    <xf numFmtId="9" fontId="2" fillId="3" borderId="2" xfId="19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shrinkToFit="1"/>
    </xf>
    <xf numFmtId="178" fontId="1" fillId="3" borderId="6" xfId="50" applyNumberFormat="1" applyFont="1" applyFill="1" applyBorder="1" applyAlignment="1" applyProtection="1">
      <alignment horizontal="center" vertical="center"/>
    </xf>
    <xf numFmtId="178" fontId="6" fillId="4" borderId="6" xfId="50" applyNumberFormat="1" applyFont="1" applyFill="1" applyBorder="1" applyAlignment="1" applyProtection="1">
      <alignment horizontal="center" vertical="center" shrinkToFit="1"/>
    </xf>
    <xf numFmtId="178" fontId="6" fillId="3" borderId="6" xfId="50" applyNumberFormat="1" applyFont="1" applyFill="1" applyBorder="1" applyAlignment="1" applyProtection="1">
      <alignment horizontal="right" vertical="center" shrinkToFit="1"/>
    </xf>
    <xf numFmtId="0" fontId="10" fillId="2" borderId="0" xfId="50" applyFont="1" applyFill="1" applyBorder="1" applyAlignment="1" applyProtection="1">
      <alignment horizontal="center" vertical="center"/>
    </xf>
    <xf numFmtId="0" fontId="10" fillId="3" borderId="0" xfId="50" applyFont="1" applyFill="1" applyBorder="1" applyAlignment="1" applyProtection="1">
      <alignment horizontal="center" vertical="center"/>
    </xf>
    <xf numFmtId="0" fontId="11" fillId="3" borderId="0" xfId="50" applyFont="1" applyFill="1" applyBorder="1" applyAlignment="1" applyProtection="1">
      <alignment horizontal="center" vertical="center"/>
    </xf>
    <xf numFmtId="176" fontId="10" fillId="3" borderId="0" xfId="50" applyNumberFormat="1" applyFont="1" applyFill="1" applyBorder="1" applyAlignment="1" applyProtection="1">
      <alignment horizontal="center" vertical="center"/>
    </xf>
    <xf numFmtId="178" fontId="10" fillId="3" borderId="0" xfId="50" applyNumberFormat="1" applyFont="1" applyFill="1" applyBorder="1" applyAlignment="1" applyProtection="1">
      <alignment horizontal="center" vertical="center"/>
    </xf>
    <xf numFmtId="178" fontId="10" fillId="2" borderId="2" xfId="50" applyNumberFormat="1" applyFont="1" applyFill="1" applyBorder="1" applyAlignment="1" applyProtection="1">
      <alignment horizontal="right" vertical="center" wrapText="1"/>
    </xf>
    <xf numFmtId="178" fontId="10" fillId="2" borderId="4" xfId="50" applyNumberFormat="1" applyFont="1" applyFill="1" applyBorder="1" applyAlignment="1" applyProtection="1">
      <alignment horizontal="center" vertical="center" wrapText="1"/>
    </xf>
    <xf numFmtId="0" fontId="10" fillId="3" borderId="6" xfId="50" applyFont="1" applyFill="1" applyBorder="1" applyAlignment="1" applyProtection="1">
      <alignment horizontal="center" vertical="center" wrapText="1"/>
    </xf>
    <xf numFmtId="176" fontId="10" fillId="3" borderId="4" xfId="50" applyNumberFormat="1" applyFont="1" applyFill="1" applyBorder="1" applyAlignment="1" applyProtection="1">
      <alignment horizontal="center" vertical="center" shrinkToFit="1"/>
    </xf>
    <xf numFmtId="0" fontId="10" fillId="3" borderId="2" xfId="50" applyFont="1" applyFill="1" applyBorder="1" applyAlignment="1" applyProtection="1">
      <alignment horizontal="center" vertical="center" wrapText="1"/>
    </xf>
    <xf numFmtId="178" fontId="10" fillId="3" borderId="2" xfId="50" applyNumberFormat="1" applyFont="1" applyFill="1" applyBorder="1" applyAlignment="1" applyProtection="1">
      <alignment horizontal="right" vertical="center" shrinkToFit="1"/>
    </xf>
    <xf numFmtId="178" fontId="10" fillId="3" borderId="2" xfId="50" applyNumberFormat="1" applyFont="1" applyFill="1" applyBorder="1" applyAlignment="1" applyProtection="1">
      <alignment horizontal="center" vertical="center" wrapText="1" shrinkToFit="1"/>
    </xf>
    <xf numFmtId="49" fontId="12" fillId="3" borderId="2" xfId="50" applyNumberFormat="1" applyFont="1" applyFill="1" applyBorder="1" applyAlignment="1" applyProtection="1">
      <alignment horizontal="center" vertical="center" shrinkToFit="1"/>
    </xf>
    <xf numFmtId="178" fontId="10" fillId="3" borderId="2" xfId="50" applyNumberFormat="1" applyFont="1" applyFill="1" applyBorder="1" applyAlignment="1" applyProtection="1">
      <alignment vertical="center" shrinkToFit="1"/>
    </xf>
    <xf numFmtId="178" fontId="10" fillId="3" borderId="3" xfId="50" applyNumberFormat="1" applyFont="1" applyFill="1" applyBorder="1" applyAlignment="1" applyProtection="1">
      <alignment horizontal="center" vertical="center" shrinkToFit="1"/>
    </xf>
    <xf numFmtId="0" fontId="10" fillId="3" borderId="7" xfId="50" applyFont="1" applyFill="1" applyBorder="1" applyAlignment="1" applyProtection="1">
      <alignment horizontal="center" vertical="center" wrapText="1"/>
    </xf>
    <xf numFmtId="178" fontId="10" fillId="3" borderId="2" xfId="50" applyNumberFormat="1" applyFont="1" applyFill="1" applyBorder="1" applyAlignment="1" applyProtection="1">
      <alignment horizontal="center" vertical="center" shrinkToFit="1"/>
    </xf>
    <xf numFmtId="0" fontId="11" fillId="3" borderId="6" xfId="50" applyFont="1" applyFill="1" applyBorder="1" applyAlignment="1" applyProtection="1">
      <alignment horizontal="center" vertical="center"/>
    </xf>
    <xf numFmtId="176" fontId="11" fillId="3" borderId="4" xfId="50" applyNumberFormat="1" applyFont="1" applyFill="1" applyBorder="1" applyAlignment="1" applyProtection="1">
      <alignment horizontal="center" vertical="center" shrinkToFit="1"/>
    </xf>
    <xf numFmtId="0" fontId="11" fillId="3" borderId="2" xfId="50" applyFont="1" applyFill="1" applyBorder="1" applyAlignment="1" applyProtection="1">
      <alignment horizontal="center" vertical="center" wrapText="1"/>
    </xf>
    <xf numFmtId="178" fontId="11" fillId="3" borderId="2" xfId="50" applyNumberFormat="1" applyFont="1" applyFill="1" applyBorder="1" applyAlignment="1" applyProtection="1">
      <alignment horizontal="center" vertical="center" shrinkToFit="1"/>
    </xf>
    <xf numFmtId="178" fontId="11" fillId="3" borderId="2" xfId="50" applyNumberFormat="1" applyFont="1" applyFill="1" applyBorder="1" applyAlignment="1" applyProtection="1">
      <alignment horizontal="center" vertical="center" wrapText="1" shrinkToFit="1"/>
    </xf>
    <xf numFmtId="177" fontId="13" fillId="3" borderId="2" xfId="50" applyNumberFormat="1" applyFont="1" applyFill="1" applyBorder="1" applyAlignment="1" applyProtection="1">
      <alignment horizontal="center" vertical="center" wrapText="1" shrinkToFit="1"/>
    </xf>
    <xf numFmtId="10" fontId="2" fillId="2" borderId="6" xfId="50" applyNumberFormat="1" applyFont="1" applyFill="1" applyBorder="1" applyAlignment="1" applyProtection="1">
      <alignment horizontal="center" vertical="center" wrapText="1"/>
    </xf>
    <xf numFmtId="0" fontId="11" fillId="3" borderId="7" xfId="50" applyFont="1" applyFill="1" applyBorder="1" applyAlignment="1" applyProtection="1">
      <alignment horizontal="center" vertical="center"/>
    </xf>
    <xf numFmtId="10" fontId="2" fillId="2" borderId="7" xfId="50" applyNumberFormat="1" applyFont="1" applyFill="1" applyBorder="1" applyAlignment="1" applyProtection="1">
      <alignment horizontal="center" vertical="center" wrapText="1"/>
    </xf>
    <xf numFmtId="0" fontId="11" fillId="3" borderId="8" xfId="50" applyFont="1" applyFill="1" applyBorder="1" applyAlignment="1" applyProtection="1">
      <alignment horizontal="center" vertical="center"/>
    </xf>
    <xf numFmtId="14" fontId="10" fillId="3" borderId="2" xfId="50" applyNumberFormat="1" applyFont="1" applyFill="1" applyBorder="1" applyAlignment="1" applyProtection="1">
      <alignment horizontal="center" vertical="center" wrapText="1"/>
    </xf>
    <xf numFmtId="10" fontId="2" fillId="2" borderId="8" xfId="50" applyNumberFormat="1" applyFont="1" applyFill="1" applyBorder="1" applyAlignment="1" applyProtection="1">
      <alignment horizontal="center" vertical="center" wrapText="1"/>
    </xf>
    <xf numFmtId="0" fontId="11" fillId="3" borderId="2" xfId="50" applyFont="1" applyFill="1" applyBorder="1" applyAlignment="1" applyProtection="1">
      <alignment horizontal="center" vertical="center"/>
    </xf>
    <xf numFmtId="0" fontId="10" fillId="3" borderId="2" xfId="50" applyFont="1" applyFill="1" applyBorder="1" applyAlignment="1" applyProtection="1">
      <alignment vertical="center"/>
    </xf>
    <xf numFmtId="176" fontId="10" fillId="3" borderId="4" xfId="50" applyNumberFormat="1" applyFont="1" applyFill="1" applyBorder="1" applyAlignment="1" applyProtection="1">
      <alignment vertical="center" shrinkToFit="1"/>
    </xf>
    <xf numFmtId="0" fontId="14" fillId="4" borderId="2" xfId="50" applyFont="1" applyFill="1" applyBorder="1" applyAlignment="1" applyProtection="1">
      <alignment horizontal="center" vertical="center" wrapText="1"/>
    </xf>
    <xf numFmtId="181" fontId="10" fillId="4" borderId="2" xfId="50" applyNumberFormat="1" applyFont="1" applyFill="1" applyBorder="1" applyAlignment="1" applyProtection="1">
      <alignment horizontal="center" vertical="center" shrinkToFit="1"/>
    </xf>
    <xf numFmtId="178" fontId="15" fillId="3" borderId="2" xfId="50" applyNumberFormat="1" applyFont="1" applyFill="1" applyBorder="1" applyAlignment="1" applyProtection="1">
      <alignment horizontal="right" vertical="center" shrinkToFit="1"/>
    </xf>
    <xf numFmtId="0" fontId="0" fillId="3" borderId="0" xfId="0" applyFont="1" applyFill="1">
      <alignment vertical="center"/>
    </xf>
    <xf numFmtId="0" fontId="10" fillId="2" borderId="2" xfId="50" applyFont="1" applyFill="1" applyBorder="1" applyAlignment="1" applyProtection="1">
      <alignment horizontal="center" vertical="center" wrapText="1"/>
    </xf>
    <xf numFmtId="178" fontId="10" fillId="2" borderId="2" xfId="50" applyNumberFormat="1" applyFont="1" applyFill="1" applyBorder="1" applyAlignment="1" applyProtection="1">
      <alignment horizontal="center" vertical="center" wrapText="1"/>
    </xf>
    <xf numFmtId="178" fontId="10" fillId="3" borderId="5" xfId="50" applyNumberFormat="1" applyFont="1" applyFill="1" applyBorder="1" applyAlignment="1" applyProtection="1">
      <alignment horizontal="center" vertical="center" shrinkToFit="1"/>
    </xf>
    <xf numFmtId="178" fontId="10" fillId="3" borderId="4" xfId="50" applyNumberFormat="1" applyFont="1" applyFill="1" applyBorder="1" applyAlignment="1" applyProtection="1">
      <alignment horizontal="center" vertical="center" shrinkToFit="1"/>
    </xf>
    <xf numFmtId="0" fontId="10" fillId="3" borderId="2" xfId="50" applyFont="1" applyFill="1" applyBorder="1" applyAlignment="1" applyProtection="1">
      <alignment horizontal="center" vertical="center"/>
    </xf>
    <xf numFmtId="178" fontId="11" fillId="3" borderId="6" xfId="50" applyNumberFormat="1" applyFont="1" applyFill="1" applyBorder="1" applyAlignment="1" applyProtection="1">
      <alignment horizontal="center" vertical="center" wrapText="1" shrinkToFit="1"/>
    </xf>
    <xf numFmtId="178" fontId="11" fillId="3" borderId="6" xfId="50" applyNumberFormat="1" applyFont="1" applyFill="1" applyBorder="1" applyAlignment="1" applyProtection="1">
      <alignment horizontal="center" vertical="center" shrinkToFit="1"/>
    </xf>
    <xf numFmtId="178" fontId="11" fillId="3" borderId="2" xfId="50" applyNumberFormat="1" applyFont="1" applyFill="1" applyBorder="1" applyAlignment="1" applyProtection="1">
      <alignment horizontal="center" vertical="center" wrapText="1"/>
    </xf>
    <xf numFmtId="178" fontId="11" fillId="3" borderId="7" xfId="50" applyNumberFormat="1" applyFont="1" applyFill="1" applyBorder="1" applyAlignment="1" applyProtection="1">
      <alignment horizontal="center" vertical="center" wrapText="1" shrinkToFit="1"/>
    </xf>
    <xf numFmtId="178" fontId="11" fillId="3" borderId="7" xfId="50" applyNumberFormat="1" applyFont="1" applyFill="1" applyBorder="1" applyAlignment="1" applyProtection="1">
      <alignment horizontal="center" vertical="center" shrinkToFit="1"/>
    </xf>
    <xf numFmtId="178" fontId="11" fillId="3" borderId="8" xfId="50" applyNumberFormat="1" applyFont="1" applyFill="1" applyBorder="1" applyAlignment="1" applyProtection="1">
      <alignment horizontal="center" vertical="center" shrinkToFit="1"/>
    </xf>
    <xf numFmtId="178" fontId="11" fillId="3" borderId="8" xfId="50" applyNumberFormat="1" applyFont="1" applyFill="1" applyBorder="1" applyAlignment="1" applyProtection="1">
      <alignment horizontal="center" vertical="center" wrapText="1" shrinkToFit="1"/>
    </xf>
    <xf numFmtId="178" fontId="15" fillId="4" borderId="2" xfId="50" applyNumberFormat="1" applyFont="1" applyFill="1" applyBorder="1" applyAlignment="1" applyProtection="1">
      <alignment horizontal="center" vertical="center" shrinkToFit="1"/>
    </xf>
    <xf numFmtId="178" fontId="15" fillId="3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12" fillId="2" borderId="5" xfId="50" applyFont="1" applyFill="1" applyBorder="1" applyAlignment="1" applyProtection="1">
      <alignment horizontal="center" vertical="center" wrapText="1"/>
    </xf>
    <xf numFmtId="0" fontId="12" fillId="2" borderId="4" xfId="50" applyFont="1" applyFill="1" applyBorder="1" applyAlignment="1" applyProtection="1">
      <alignment horizontal="center" vertical="center" wrapText="1"/>
    </xf>
    <xf numFmtId="178" fontId="12" fillId="2" borderId="2" xfId="50" applyNumberFormat="1" applyFont="1" applyFill="1" applyBorder="1" applyAlignment="1" applyProtection="1">
      <alignment horizontal="center" vertical="center" wrapText="1"/>
    </xf>
    <xf numFmtId="9" fontId="10" fillId="3" borderId="2" xfId="19" applyFont="1" applyFill="1" applyBorder="1" applyAlignment="1" applyProtection="1">
      <alignment horizontal="center" vertical="center" wrapText="1"/>
    </xf>
    <xf numFmtId="9" fontId="11" fillId="3" borderId="2" xfId="19" applyFont="1" applyFill="1" applyBorder="1" applyAlignment="1" applyProtection="1">
      <alignment horizontal="center" vertical="center" wrapText="1"/>
    </xf>
    <xf numFmtId="0" fontId="10" fillId="3" borderId="6" xfId="50" applyFont="1" applyFill="1" applyBorder="1" applyAlignment="1" applyProtection="1">
      <alignment horizontal="center" vertical="center" shrinkToFit="1"/>
    </xf>
    <xf numFmtId="178" fontId="10" fillId="3" borderId="6" xfId="50" applyNumberFormat="1" applyFont="1" applyFill="1" applyBorder="1" applyAlignment="1" applyProtection="1">
      <alignment horizontal="center" vertical="center"/>
    </xf>
    <xf numFmtId="178" fontId="15" fillId="4" borderId="6" xfId="50" applyNumberFormat="1" applyFont="1" applyFill="1" applyBorder="1" applyAlignment="1" applyProtection="1">
      <alignment horizontal="center" vertical="center" shrinkToFit="1"/>
    </xf>
    <xf numFmtId="178" fontId="15" fillId="3" borderId="6" xfId="50" applyNumberFormat="1" applyFont="1" applyFill="1" applyBorder="1" applyAlignment="1" applyProtection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285750</xdr:colOff>
      <xdr:row>7</xdr:row>
      <xdr:rowOff>74295</xdr:rowOff>
    </xdr:from>
    <xdr:to>
      <xdr:col>29</xdr:col>
      <xdr:colOff>64135</xdr:colOff>
      <xdr:row>19</xdr:row>
      <xdr:rowOff>215900</xdr:rowOff>
    </xdr:to>
    <xdr:pic>
      <xdr:nvPicPr>
        <xdr:cNvPr id="3" name="图片 2" descr="6B2L9%X6_B%RO3(RGJ9QLOH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09580" y="2516505"/>
          <a:ext cx="5950585" cy="3538855"/>
        </a:xfrm>
        <a:prstGeom prst="rect">
          <a:avLst/>
        </a:prstGeom>
      </xdr:spPr>
    </xdr:pic>
    <xdr:clientData/>
  </xdr:twoCellAnchor>
  <xdr:twoCellAnchor editAs="oneCell">
    <xdr:from>
      <xdr:col>20</xdr:col>
      <xdr:colOff>530225</xdr:colOff>
      <xdr:row>13</xdr:row>
      <xdr:rowOff>30480</xdr:rowOff>
    </xdr:from>
    <xdr:to>
      <xdr:col>29</xdr:col>
      <xdr:colOff>120650</xdr:colOff>
      <xdr:row>26</xdr:row>
      <xdr:rowOff>167005</xdr:rowOff>
    </xdr:to>
    <xdr:pic>
      <xdr:nvPicPr>
        <xdr:cNvPr id="2" name="图片 1" descr="YC0U)]}W5UT8RS~83`F9{XT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554055" y="4326890"/>
          <a:ext cx="5762625" cy="3394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99060</xdr:colOff>
      <xdr:row>32</xdr:row>
      <xdr:rowOff>69215</xdr:rowOff>
    </xdr:from>
    <xdr:to>
      <xdr:col>6</xdr:col>
      <xdr:colOff>106680</xdr:colOff>
      <xdr:row>54</xdr:row>
      <xdr:rowOff>122555</xdr:rowOff>
    </xdr:to>
    <xdr:pic>
      <xdr:nvPicPr>
        <xdr:cNvPr id="4" name="图片 3" descr="ZG_GB3MYY@7SK221B1{%3V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060" y="9467215"/>
          <a:ext cx="5769610" cy="3225165"/>
        </a:xfrm>
        <a:prstGeom prst="rect">
          <a:avLst/>
        </a:prstGeom>
      </xdr:spPr>
    </xdr:pic>
    <xdr:clientData/>
  </xdr:twoCellAnchor>
  <xdr:twoCellAnchor editAs="oneCell">
    <xdr:from>
      <xdr:col>0</xdr:col>
      <xdr:colOff>243205</xdr:colOff>
      <xdr:row>54</xdr:row>
      <xdr:rowOff>133350</xdr:rowOff>
    </xdr:from>
    <xdr:to>
      <xdr:col>5</xdr:col>
      <xdr:colOff>1550670</xdr:colOff>
      <xdr:row>78</xdr:row>
      <xdr:rowOff>57150</xdr:rowOff>
    </xdr:to>
    <xdr:pic>
      <xdr:nvPicPr>
        <xdr:cNvPr id="2" name="图片 1" descr="(HYR402(S$}@6N`0@R7@~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3205" y="12703175"/>
          <a:ext cx="5197475" cy="335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7"/>
  <sheetViews>
    <sheetView zoomScale="85" zoomScaleNormal="85" workbookViewId="0">
      <pane ySplit="7" topLeftCell="A8" activePane="bottomLeft" state="frozen"/>
      <selection/>
      <selection pane="bottomLeft" activeCell="L17" sqref="L17"/>
    </sheetView>
  </sheetViews>
  <sheetFormatPr defaultColWidth="9" defaultRowHeight="11.25"/>
  <cols>
    <col min="1" max="1" width="3.25" style="128" customWidth="1"/>
    <col min="2" max="2" width="9.675" style="130" customWidth="1"/>
    <col min="3" max="3" width="10.75" style="128" customWidth="1"/>
    <col min="4" max="4" width="9.55" style="128" customWidth="1"/>
    <col min="5" max="5" width="16.0833333333333" style="131" customWidth="1"/>
    <col min="6" max="6" width="24.5666666666667" style="131" customWidth="1"/>
    <col min="7" max="7" width="28.75" style="131" customWidth="1"/>
    <col min="8" max="8" width="7.18333333333333" style="131" customWidth="1"/>
    <col min="9" max="9" width="12.15" style="131" customWidth="1"/>
    <col min="10" max="10" width="14.2416666666667" style="131" customWidth="1"/>
    <col min="11" max="11" width="12.8083333333333" style="131" customWidth="1"/>
    <col min="12" max="12" width="9.5" style="131" customWidth="1"/>
    <col min="13" max="13" width="20.775" style="131" customWidth="1"/>
    <col min="14" max="14" width="15.8166666666667" style="131" customWidth="1"/>
    <col min="15" max="15" width="15.025" style="130" customWidth="1"/>
    <col min="16" max="16" width="34.1166666666667" style="131" customWidth="1"/>
    <col min="17" max="17" width="15.025" style="128" customWidth="1"/>
    <col min="18" max="18" width="11" style="131" customWidth="1"/>
    <col min="19" max="19" width="16.0666666666667" style="131" customWidth="1"/>
    <col min="20" max="20" width="15.8166666666667" style="128" customWidth="1"/>
    <col min="21" max="16384" width="9" style="128"/>
  </cols>
  <sheetData>
    <row r="1" s="127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27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70"/>
      <c r="J2" s="70" t="s">
        <v>4</v>
      </c>
      <c r="K2" s="70"/>
      <c r="L2" s="70"/>
      <c r="M2" s="71"/>
      <c r="N2" s="72" t="s">
        <v>5</v>
      </c>
      <c r="O2" s="72"/>
      <c r="P2" s="73">
        <v>8007</v>
      </c>
      <c r="Q2" s="76" t="s">
        <v>6</v>
      </c>
      <c r="R2" s="76"/>
      <c r="S2" s="177" t="s">
        <v>7</v>
      </c>
      <c r="T2" s="177"/>
    </row>
    <row r="3" s="127" customFormat="1" ht="27.9" customHeight="1" spans="1:20">
      <c r="A3" s="10" t="s">
        <v>8</v>
      </c>
      <c r="B3" s="10"/>
      <c r="C3" s="13">
        <v>22220205</v>
      </c>
      <c r="D3" s="13"/>
      <c r="E3" s="13"/>
      <c r="F3" s="13" t="s">
        <v>9</v>
      </c>
      <c r="G3" s="14" t="s">
        <v>10</v>
      </c>
      <c r="H3" s="10" t="s">
        <v>11</v>
      </c>
      <c r="I3" s="10"/>
      <c r="J3" s="163" t="s">
        <v>12</v>
      </c>
      <c r="K3" s="163"/>
      <c r="L3" s="163"/>
      <c r="M3" s="163"/>
      <c r="N3" s="10" t="s">
        <v>13</v>
      </c>
      <c r="O3" s="10"/>
      <c r="P3" s="163" t="s">
        <v>14</v>
      </c>
      <c r="Q3" s="110" t="s">
        <v>15</v>
      </c>
      <c r="R3" s="111"/>
      <c r="S3" s="178" t="s">
        <v>16</v>
      </c>
      <c r="T3" s="179"/>
    </row>
    <row r="4" s="127" customFormat="1" ht="27.9" customHeight="1" spans="1:20">
      <c r="A4" s="10" t="s">
        <v>17</v>
      </c>
      <c r="B4" s="10"/>
      <c r="C4" s="132"/>
      <c r="D4" s="132"/>
      <c r="E4" s="132"/>
      <c r="F4" s="13" t="s">
        <v>18</v>
      </c>
      <c r="G4" s="133"/>
      <c r="H4" s="10" t="s">
        <v>19</v>
      </c>
      <c r="I4" s="10"/>
      <c r="J4" s="163" t="s">
        <v>20</v>
      </c>
      <c r="K4" s="163"/>
      <c r="L4" s="163"/>
      <c r="M4" s="163"/>
      <c r="N4" s="10" t="s">
        <v>21</v>
      </c>
      <c r="O4" s="10"/>
      <c r="P4" s="164" t="s">
        <v>22</v>
      </c>
      <c r="Q4" s="13" t="s">
        <v>23</v>
      </c>
      <c r="R4" s="164" t="s">
        <v>24</v>
      </c>
      <c r="S4" s="113" t="s">
        <v>25</v>
      </c>
      <c r="T4" s="180" t="s">
        <v>26</v>
      </c>
    </row>
    <row r="5" s="127" customFormat="1" ht="27.9" customHeight="1" spans="1:20">
      <c r="A5" s="10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74" t="s">
        <v>33</v>
      </c>
      <c r="Q5" s="114"/>
      <c r="R5" s="114"/>
      <c r="S5" s="113" t="s">
        <v>34</v>
      </c>
      <c r="T5" s="115" t="s">
        <v>35</v>
      </c>
    </row>
    <row r="6" s="127" customFormat="1" ht="27.9" customHeight="1" spans="1:20">
      <c r="A6" s="10"/>
      <c r="B6" s="20" t="s">
        <v>36</v>
      </c>
      <c r="C6" s="21"/>
      <c r="D6" s="21"/>
      <c r="E6" s="21"/>
      <c r="F6" s="22"/>
      <c r="G6" s="10"/>
      <c r="H6" s="20" t="s">
        <v>37</v>
      </c>
      <c r="I6" s="21"/>
      <c r="J6" s="22"/>
      <c r="K6" s="10" t="s">
        <v>38</v>
      </c>
      <c r="L6" s="20" t="s">
        <v>39</v>
      </c>
      <c r="M6" s="22"/>
      <c r="N6" s="20" t="s">
        <v>40</v>
      </c>
      <c r="O6" s="22"/>
      <c r="P6" s="75" t="s">
        <v>41</v>
      </c>
      <c r="Q6" s="116"/>
      <c r="R6" s="116"/>
      <c r="S6" s="113"/>
      <c r="T6" s="115"/>
    </row>
    <row r="7" s="127" customFormat="1" ht="27.9" customHeight="1" spans="1:20">
      <c r="A7" s="10"/>
      <c r="B7" s="23" t="s">
        <v>42</v>
      </c>
      <c r="C7" s="10" t="s">
        <v>43</v>
      </c>
      <c r="D7" s="10" t="s">
        <v>44</v>
      </c>
      <c r="E7" s="13" t="s">
        <v>45</v>
      </c>
      <c r="F7" s="13" t="s">
        <v>46</v>
      </c>
      <c r="G7" s="23" t="s">
        <v>47</v>
      </c>
      <c r="H7" s="10" t="s">
        <v>48</v>
      </c>
      <c r="I7" s="13" t="s">
        <v>49</v>
      </c>
      <c r="J7" s="13" t="s">
        <v>50</v>
      </c>
      <c r="K7" s="76" t="s">
        <v>49</v>
      </c>
      <c r="L7" s="13" t="s">
        <v>49</v>
      </c>
      <c r="M7" s="10" t="s">
        <v>50</v>
      </c>
      <c r="N7" s="10" t="s">
        <v>49</v>
      </c>
      <c r="O7" s="10" t="s">
        <v>50</v>
      </c>
      <c r="P7" s="13" t="s">
        <v>51</v>
      </c>
      <c r="Q7" s="13" t="s">
        <v>52</v>
      </c>
      <c r="R7" s="13" t="s">
        <v>53</v>
      </c>
      <c r="S7" s="113"/>
      <c r="T7" s="115"/>
    </row>
    <row r="8" s="127" customFormat="1" ht="27.9" customHeight="1" spans="1:20">
      <c r="A8" s="24"/>
      <c r="B8" s="25" t="s">
        <v>54</v>
      </c>
      <c r="C8" s="10">
        <v>14233000</v>
      </c>
      <c r="D8" s="10"/>
      <c r="E8" s="25" t="s">
        <v>55</v>
      </c>
      <c r="F8" s="25" t="s">
        <v>56</v>
      </c>
      <c r="G8" s="23"/>
      <c r="H8" s="26">
        <v>0.015</v>
      </c>
      <c r="I8" s="13">
        <v>195495</v>
      </c>
      <c r="J8" s="13"/>
      <c r="K8" s="76">
        <v>376973</v>
      </c>
      <c r="L8" s="13">
        <v>1000</v>
      </c>
      <c r="M8" s="10"/>
      <c r="N8" s="10">
        <v>71330</v>
      </c>
      <c r="O8" s="77" t="s">
        <v>57</v>
      </c>
      <c r="P8" s="13" t="s">
        <v>58</v>
      </c>
      <c r="Q8" s="13"/>
      <c r="R8" s="13"/>
      <c r="S8" s="113">
        <f>C8-I8-K8-L8-N8</f>
        <v>13588202</v>
      </c>
      <c r="T8" s="115"/>
    </row>
    <row r="9" s="128" customFormat="1" ht="23" customHeight="1" spans="1:20">
      <c r="A9" s="134">
        <v>1</v>
      </c>
      <c r="B9" s="135">
        <v>43706</v>
      </c>
      <c r="C9" s="136">
        <v>200000</v>
      </c>
      <c r="D9" s="137"/>
      <c r="E9" s="138" t="s">
        <v>55</v>
      </c>
      <c r="F9" s="139" t="s">
        <v>56</v>
      </c>
      <c r="G9" s="140"/>
      <c r="H9" s="141" t="s">
        <v>59</v>
      </c>
      <c r="I9" s="165"/>
      <c r="J9" s="165"/>
      <c r="K9" s="165"/>
      <c r="L9" s="165"/>
      <c r="M9" s="165"/>
      <c r="N9" s="165"/>
      <c r="O9" s="166"/>
      <c r="P9" s="167"/>
      <c r="Q9" s="167"/>
      <c r="R9" s="167"/>
      <c r="S9" s="167"/>
      <c r="T9" s="137"/>
    </row>
    <row r="10" s="128" customFormat="1" ht="28" customHeight="1" spans="1:20">
      <c r="A10" s="142"/>
      <c r="B10" s="135">
        <v>43707</v>
      </c>
      <c r="C10" s="136"/>
      <c r="D10" s="143"/>
      <c r="E10" s="143" t="s">
        <v>60</v>
      </c>
      <c r="F10" s="139" t="s">
        <v>61</v>
      </c>
      <c r="G10" s="140"/>
      <c r="H10" s="140"/>
      <c r="I10" s="143"/>
      <c r="J10" s="143"/>
      <c r="K10" s="143"/>
      <c r="L10" s="140"/>
      <c r="M10" s="140"/>
      <c r="N10" s="82"/>
      <c r="O10" s="82"/>
      <c r="P10" s="82" t="s">
        <v>62</v>
      </c>
      <c r="Q10" s="181"/>
      <c r="R10" s="137"/>
      <c r="S10" s="143">
        <v>200000</v>
      </c>
      <c r="T10" s="137"/>
    </row>
    <row r="11" s="129" customFormat="1" ht="28" customHeight="1" spans="1:20">
      <c r="A11" s="144">
        <v>2</v>
      </c>
      <c r="B11" s="145">
        <v>43837</v>
      </c>
      <c r="C11" s="146">
        <v>4000000</v>
      </c>
      <c r="D11" s="147"/>
      <c r="E11" s="148" t="s">
        <v>55</v>
      </c>
      <c r="F11" s="149">
        <v>175202745165</v>
      </c>
      <c r="G11" s="147"/>
      <c r="H11" s="150">
        <v>0.015</v>
      </c>
      <c r="I11" s="147">
        <v>137808</v>
      </c>
      <c r="J11" s="168" t="s">
        <v>63</v>
      </c>
      <c r="K11" s="169" t="s">
        <v>64</v>
      </c>
      <c r="L11" s="147">
        <v>200</v>
      </c>
      <c r="M11" s="168" t="s">
        <v>65</v>
      </c>
      <c r="N11" s="95"/>
      <c r="O11" s="95"/>
      <c r="P11" s="170"/>
      <c r="Q11" s="182"/>
      <c r="R11" s="147"/>
      <c r="S11" s="147"/>
      <c r="T11" s="147"/>
    </row>
    <row r="12" s="129" customFormat="1" ht="19" customHeight="1" spans="1:20">
      <c r="A12" s="151"/>
      <c r="B12" s="145">
        <v>43843</v>
      </c>
      <c r="C12" s="146">
        <v>2800000</v>
      </c>
      <c r="D12" s="147"/>
      <c r="E12" s="148" t="s">
        <v>55</v>
      </c>
      <c r="F12" s="149">
        <v>175202745165</v>
      </c>
      <c r="G12" s="147"/>
      <c r="H12" s="152"/>
      <c r="I12" s="169">
        <v>-137808</v>
      </c>
      <c r="J12" s="171"/>
      <c r="K12" s="172"/>
      <c r="L12" s="169">
        <v>-200</v>
      </c>
      <c r="M12" s="171"/>
      <c r="N12" s="95"/>
      <c r="O12" s="95"/>
      <c r="P12" s="170"/>
      <c r="Q12" s="182"/>
      <c r="R12" s="147"/>
      <c r="S12" s="147"/>
      <c r="T12" s="147"/>
    </row>
    <row r="13" s="128" customFormat="1" ht="20.1" customHeight="1" spans="1:20">
      <c r="A13" s="153"/>
      <c r="B13" s="145">
        <v>43838</v>
      </c>
      <c r="C13" s="154"/>
      <c r="D13" s="154"/>
      <c r="E13" s="148" t="s">
        <v>66</v>
      </c>
      <c r="F13" s="149" t="s">
        <v>67</v>
      </c>
      <c r="G13" s="140"/>
      <c r="H13" s="155"/>
      <c r="I13" s="173"/>
      <c r="J13" s="174"/>
      <c r="K13" s="173"/>
      <c r="L13" s="173"/>
      <c r="M13" s="174"/>
      <c r="N13" s="82"/>
      <c r="O13" s="82"/>
      <c r="P13" s="170" t="s">
        <v>68</v>
      </c>
      <c r="Q13" s="181"/>
      <c r="R13" s="137"/>
      <c r="S13" s="147">
        <v>2512500</v>
      </c>
      <c r="T13" s="137"/>
    </row>
    <row r="14" ht="20.1" customHeight="1" spans="1:20">
      <c r="A14" s="156">
        <v>3</v>
      </c>
      <c r="B14" s="145">
        <v>43844</v>
      </c>
      <c r="C14" s="154"/>
      <c r="D14" s="154"/>
      <c r="E14" s="147" t="s">
        <v>69</v>
      </c>
      <c r="F14" s="147" t="s">
        <v>70</v>
      </c>
      <c r="G14" s="140"/>
      <c r="H14" s="140"/>
      <c r="I14" s="140"/>
      <c r="J14" s="140"/>
      <c r="K14" s="149" t="s">
        <v>64</v>
      </c>
      <c r="L14" s="140"/>
      <c r="M14" s="147" t="s">
        <v>71</v>
      </c>
      <c r="N14" s="82"/>
      <c r="O14" s="82"/>
      <c r="P14" s="170" t="s">
        <v>72</v>
      </c>
      <c r="Q14" s="181"/>
      <c r="R14" s="137"/>
      <c r="S14" s="147">
        <v>3000000</v>
      </c>
      <c r="T14" s="137"/>
    </row>
    <row r="15" ht="20.1" customHeight="1" spans="1:20">
      <c r="A15" s="157"/>
      <c r="B15" s="158"/>
      <c r="C15" s="154"/>
      <c r="D15" s="154"/>
      <c r="E15" s="140"/>
      <c r="F15" s="140"/>
      <c r="G15" s="140"/>
      <c r="H15" s="140"/>
      <c r="I15" s="140"/>
      <c r="J15" s="140"/>
      <c r="K15" s="140"/>
      <c r="L15" s="140"/>
      <c r="M15" s="140"/>
      <c r="N15" s="82"/>
      <c r="O15" s="82"/>
      <c r="P15" s="82"/>
      <c r="Q15" s="181"/>
      <c r="R15" s="137"/>
      <c r="S15" s="147"/>
      <c r="T15" s="137"/>
    </row>
    <row r="16" ht="20.1" customHeight="1" spans="1:20">
      <c r="A16" s="157"/>
      <c r="B16" s="158"/>
      <c r="C16" s="154"/>
      <c r="D16" s="154"/>
      <c r="E16" s="140"/>
      <c r="F16" s="140"/>
      <c r="G16" s="140"/>
      <c r="H16" s="140"/>
      <c r="I16" s="140"/>
      <c r="J16" s="140"/>
      <c r="K16" s="140"/>
      <c r="L16" s="140"/>
      <c r="M16" s="140"/>
      <c r="N16" s="82"/>
      <c r="O16" s="82"/>
      <c r="P16" s="82"/>
      <c r="Q16" s="181"/>
      <c r="R16" s="137"/>
      <c r="S16" s="147"/>
      <c r="T16" s="137"/>
    </row>
    <row r="17" ht="20.1" customHeight="1" spans="1:20">
      <c r="A17" s="157"/>
      <c r="B17" s="158"/>
      <c r="C17" s="154"/>
      <c r="D17" s="154"/>
      <c r="E17" s="140"/>
      <c r="F17" s="140"/>
      <c r="G17" s="140"/>
      <c r="H17" s="140"/>
      <c r="I17" s="140"/>
      <c r="J17" s="140"/>
      <c r="K17" s="140"/>
      <c r="L17" s="140"/>
      <c r="M17" s="140"/>
      <c r="N17" s="82"/>
      <c r="O17" s="82"/>
      <c r="P17" s="82"/>
      <c r="Q17" s="181"/>
      <c r="R17" s="137"/>
      <c r="S17" s="147"/>
      <c r="T17" s="137"/>
    </row>
    <row r="18" ht="20.1" customHeight="1" spans="1:20">
      <c r="A18" s="157"/>
      <c r="B18" s="158"/>
      <c r="C18" s="154"/>
      <c r="D18" s="154"/>
      <c r="E18" s="140"/>
      <c r="F18" s="140"/>
      <c r="G18" s="140"/>
      <c r="H18" s="140"/>
      <c r="I18" s="140"/>
      <c r="J18" s="140"/>
      <c r="K18" s="140"/>
      <c r="L18" s="140"/>
      <c r="M18" s="140"/>
      <c r="N18" s="82"/>
      <c r="O18" s="82"/>
      <c r="P18" s="82"/>
      <c r="Q18" s="181"/>
      <c r="R18" s="137"/>
      <c r="S18" s="147"/>
      <c r="T18" s="137"/>
    </row>
    <row r="19" ht="21" customHeight="1" spans="1:20">
      <c r="A19" s="157"/>
      <c r="B19" s="158"/>
      <c r="C19" s="154"/>
      <c r="D19" s="154"/>
      <c r="E19" s="140"/>
      <c r="F19" s="140"/>
      <c r="G19" s="140"/>
      <c r="H19" s="140"/>
      <c r="I19" s="140"/>
      <c r="J19" s="140"/>
      <c r="K19" s="140"/>
      <c r="L19" s="140"/>
      <c r="M19" s="140"/>
      <c r="N19" s="82"/>
      <c r="O19" s="82"/>
      <c r="P19" s="82"/>
      <c r="Q19" s="181"/>
      <c r="R19" s="137"/>
      <c r="S19" s="147"/>
      <c r="T19" s="137"/>
    </row>
    <row r="20" ht="30" customHeight="1" spans="1:20">
      <c r="A20" s="29" t="s">
        <v>73</v>
      </c>
      <c r="B20" s="29"/>
      <c r="C20" s="159">
        <f>SUM(C8:C19)</f>
        <v>21233000</v>
      </c>
      <c r="D20" s="160">
        <f>SUM(D9:D19)</f>
        <v>0</v>
      </c>
      <c r="E20" s="161"/>
      <c r="F20" s="161"/>
      <c r="G20" s="161"/>
      <c r="H20" s="161"/>
      <c r="I20" s="175">
        <f>SUM(I8:I19)</f>
        <v>195495</v>
      </c>
      <c r="J20" s="176"/>
      <c r="K20" s="175">
        <f>SUM(K8:K19)</f>
        <v>376973</v>
      </c>
      <c r="L20" s="175">
        <f>SUM(L8:L19)</f>
        <v>1000</v>
      </c>
      <c r="M20" s="176"/>
      <c r="N20" s="99">
        <f>SUM(N8:N19)</f>
        <v>71330</v>
      </c>
      <c r="O20" s="82"/>
      <c r="P20" s="100"/>
      <c r="Q20" s="183"/>
      <c r="R20" s="184"/>
      <c r="S20" s="185">
        <f>SUM(S8:S19)</f>
        <v>19300702</v>
      </c>
      <c r="T20" s="186">
        <f>C20+D20-I20-K20-L20-N20-S20</f>
        <v>1287500</v>
      </c>
    </row>
    <row r="21" ht="30" customHeight="1" spans="1:20">
      <c r="A21" s="29" t="s">
        <v>74</v>
      </c>
      <c r="B21" s="29"/>
      <c r="C21" s="29" t="s">
        <v>75</v>
      </c>
      <c r="D21" s="29"/>
      <c r="E21" s="29"/>
      <c r="F21" s="67">
        <f>S14</f>
        <v>3000000</v>
      </c>
      <c r="G21" s="68"/>
      <c r="H21" s="68"/>
      <c r="I21" s="68"/>
      <c r="J21" s="68"/>
      <c r="K21" s="101"/>
      <c r="L21" s="102" t="s">
        <v>76</v>
      </c>
      <c r="M21" s="103"/>
      <c r="N21" s="103"/>
      <c r="O21" s="104" t="s">
        <v>77</v>
      </c>
      <c r="P21" s="105">
        <f>F21</f>
        <v>3000000</v>
      </c>
      <c r="Q21" s="105"/>
      <c r="R21" s="105"/>
      <c r="S21" s="105"/>
      <c r="T21" s="105"/>
    </row>
    <row r="22" ht="30" customHeight="1" spans="1:20">
      <c r="A22" s="29"/>
      <c r="B22" s="29"/>
      <c r="C22" s="29" t="s">
        <v>78</v>
      </c>
      <c r="D22" s="29"/>
      <c r="E22" s="29"/>
      <c r="F22" s="67">
        <v>0</v>
      </c>
      <c r="G22" s="68"/>
      <c r="H22" s="68"/>
      <c r="I22" s="68"/>
      <c r="J22" s="68"/>
      <c r="K22" s="101"/>
      <c r="L22" s="106"/>
      <c r="M22" s="107"/>
      <c r="N22" s="107"/>
      <c r="O22" s="104" t="s">
        <v>79</v>
      </c>
      <c r="P22" s="108" t="str">
        <f>SUBSTITUTE(SUBSTITUTE(TEXT(INT(P21),"[DBNum2][$-804]G/通用格式元"&amp;IF(INT(F29)=F29,"整",""))&amp;TEXT(MID(F29,FIND(".",F29&amp;".0")+1,1),"[DBNum2][$-804]G/通用格式角")&amp;TEXT(MID(F29,FIND(".",F29&amp;".0")+2,1),"[DBNum2][$-804]G/通用格式分"),"零角","零"),"零分","")</f>
        <v>叁佰万元整</v>
      </c>
      <c r="Q22" s="108"/>
      <c r="R22" s="108"/>
      <c r="S22" s="108"/>
      <c r="T22" s="108"/>
    </row>
    <row r="27" ht="13.5" spans="2:2">
      <c r="B27" s="162"/>
    </row>
  </sheetData>
  <mergeCells count="5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9:O9"/>
    <mergeCell ref="A20:B20"/>
    <mergeCell ref="C21:E21"/>
    <mergeCell ref="F21:K21"/>
    <mergeCell ref="P21:T21"/>
    <mergeCell ref="C22:E22"/>
    <mergeCell ref="F22:K22"/>
    <mergeCell ref="P22:T22"/>
    <mergeCell ref="A5:A7"/>
    <mergeCell ref="A9:A10"/>
    <mergeCell ref="A11:A13"/>
    <mergeCell ref="H11:H13"/>
    <mergeCell ref="I12:I13"/>
    <mergeCell ref="J11:J13"/>
    <mergeCell ref="K11:K13"/>
    <mergeCell ref="L12:L13"/>
    <mergeCell ref="M11:M13"/>
    <mergeCell ref="S5:S7"/>
    <mergeCell ref="T5:T7"/>
    <mergeCell ref="A21:B22"/>
    <mergeCell ref="L21:N22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5"/>
  <sheetViews>
    <sheetView tabSelected="1" topLeftCell="C1" workbookViewId="0">
      <pane ySplit="7" topLeftCell="A8" activePane="bottomLeft" state="frozen"/>
      <selection/>
      <selection pane="bottomLeft" activeCell="C8" sqref="C8"/>
    </sheetView>
  </sheetViews>
  <sheetFormatPr defaultColWidth="9" defaultRowHeight="11.25"/>
  <cols>
    <col min="1" max="1" width="3.25" style="2" customWidth="1"/>
    <col min="2" max="2" width="9.675" style="7" customWidth="1"/>
    <col min="3" max="3" width="10.75" style="2" customWidth="1"/>
    <col min="4" max="4" width="10.875" style="2" customWidth="1"/>
    <col min="5" max="5" width="16.5" style="8" customWidth="1"/>
    <col min="6" max="6" width="24.5666666666667" style="8" customWidth="1"/>
    <col min="7" max="7" width="28.75" style="8" customWidth="1"/>
    <col min="8" max="8" width="7.18333333333333" style="8" customWidth="1"/>
    <col min="9" max="9" width="12.15" style="8" customWidth="1"/>
    <col min="10" max="10" width="14.2416666666667" style="8" customWidth="1"/>
    <col min="11" max="11" width="12.8083333333333" style="8" customWidth="1"/>
    <col min="12" max="12" width="9.5" style="8" customWidth="1"/>
    <col min="13" max="13" width="20.775" style="8" customWidth="1"/>
    <col min="14" max="14" width="15.8166666666667" style="8" customWidth="1"/>
    <col min="15" max="15" width="15.025" style="7" customWidth="1"/>
    <col min="16" max="16" width="34.1166666666667" style="8" customWidth="1"/>
    <col min="17" max="17" width="15.025" style="2" customWidth="1"/>
    <col min="18" max="18" width="11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70"/>
      <c r="J2" s="70" t="s">
        <v>4</v>
      </c>
      <c r="K2" s="70"/>
      <c r="L2" s="70"/>
      <c r="M2" s="71"/>
      <c r="N2" s="72" t="s">
        <v>5</v>
      </c>
      <c r="O2" s="72"/>
      <c r="P2" s="73">
        <v>8007</v>
      </c>
      <c r="Q2" s="76" t="s">
        <v>6</v>
      </c>
      <c r="R2" s="76"/>
      <c r="S2" s="109" t="s">
        <v>7</v>
      </c>
      <c r="T2" s="109"/>
    </row>
    <row r="3" s="1" customFormat="1" ht="27.9" customHeight="1" spans="1:20">
      <c r="A3" s="10" t="s">
        <v>8</v>
      </c>
      <c r="B3" s="10"/>
      <c r="C3" s="13">
        <v>22220205</v>
      </c>
      <c r="D3" s="13"/>
      <c r="E3" s="13"/>
      <c r="F3" s="13" t="s">
        <v>9</v>
      </c>
      <c r="G3" s="14" t="s">
        <v>10</v>
      </c>
      <c r="H3" s="10" t="s">
        <v>11</v>
      </c>
      <c r="I3" s="10"/>
      <c r="J3" s="10" t="s">
        <v>80</v>
      </c>
      <c r="K3" s="10"/>
      <c r="L3" s="10"/>
      <c r="M3" s="10"/>
      <c r="N3" s="10" t="s">
        <v>13</v>
      </c>
      <c r="O3" s="10"/>
      <c r="P3" s="10" t="s">
        <v>14</v>
      </c>
      <c r="Q3" s="110" t="s">
        <v>15</v>
      </c>
      <c r="R3" s="111"/>
      <c r="S3" s="111" t="s">
        <v>16</v>
      </c>
      <c r="T3" s="112"/>
    </row>
    <row r="4" s="1" customFormat="1" ht="27.9" customHeight="1" spans="1:20">
      <c r="A4" s="10" t="s">
        <v>17</v>
      </c>
      <c r="B4" s="10"/>
      <c r="C4" s="13">
        <v>24862166</v>
      </c>
      <c r="D4" s="13"/>
      <c r="E4" s="13"/>
      <c r="F4" s="13" t="s">
        <v>18</v>
      </c>
      <c r="G4" s="15" t="s">
        <v>81</v>
      </c>
      <c r="H4" s="10" t="s">
        <v>19</v>
      </c>
      <c r="I4" s="10"/>
      <c r="J4" s="72" t="s">
        <v>82</v>
      </c>
      <c r="K4" s="72"/>
      <c r="L4" s="72"/>
      <c r="M4" s="72"/>
      <c r="N4" s="10" t="s">
        <v>21</v>
      </c>
      <c r="O4" s="10"/>
      <c r="P4" s="13" t="s">
        <v>22</v>
      </c>
      <c r="Q4" s="13" t="s">
        <v>23</v>
      </c>
      <c r="R4" s="13" t="s">
        <v>24</v>
      </c>
      <c r="S4" s="113" t="s">
        <v>25</v>
      </c>
      <c r="T4" s="113" t="s">
        <v>26</v>
      </c>
    </row>
    <row r="5" s="1" customFormat="1" ht="27.9" customHeight="1" spans="1:20">
      <c r="A5" s="10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74" t="s">
        <v>33</v>
      </c>
      <c r="Q5" s="114"/>
      <c r="R5" s="114"/>
      <c r="S5" s="113" t="s">
        <v>34</v>
      </c>
      <c r="T5" s="115" t="s">
        <v>35</v>
      </c>
    </row>
    <row r="6" s="1" customFormat="1" ht="27.9" customHeight="1" spans="1:20">
      <c r="A6" s="10"/>
      <c r="B6" s="20" t="s">
        <v>36</v>
      </c>
      <c r="C6" s="21"/>
      <c r="D6" s="21"/>
      <c r="E6" s="21"/>
      <c r="F6" s="22"/>
      <c r="G6" s="10"/>
      <c r="H6" s="20" t="s">
        <v>37</v>
      </c>
      <c r="I6" s="21"/>
      <c r="J6" s="22"/>
      <c r="K6" s="10" t="s">
        <v>38</v>
      </c>
      <c r="L6" s="20" t="s">
        <v>39</v>
      </c>
      <c r="M6" s="22"/>
      <c r="N6" s="20" t="s">
        <v>40</v>
      </c>
      <c r="O6" s="22"/>
      <c r="P6" s="75" t="s">
        <v>41</v>
      </c>
      <c r="Q6" s="116"/>
      <c r="R6" s="116"/>
      <c r="S6" s="113"/>
      <c r="T6" s="115"/>
    </row>
    <row r="7" s="1" customFormat="1" ht="27.9" customHeight="1" spans="1:20">
      <c r="A7" s="10"/>
      <c r="B7" s="23" t="s">
        <v>42</v>
      </c>
      <c r="C7" s="10" t="s">
        <v>43</v>
      </c>
      <c r="D7" s="10" t="s">
        <v>44</v>
      </c>
      <c r="E7" s="13" t="s">
        <v>45</v>
      </c>
      <c r="F7" s="13" t="s">
        <v>46</v>
      </c>
      <c r="G7" s="23" t="s">
        <v>47</v>
      </c>
      <c r="H7" s="10" t="s">
        <v>48</v>
      </c>
      <c r="I7" s="13" t="s">
        <v>49</v>
      </c>
      <c r="J7" s="13" t="s">
        <v>50</v>
      </c>
      <c r="K7" s="76" t="s">
        <v>49</v>
      </c>
      <c r="L7" s="13" t="s">
        <v>49</v>
      </c>
      <c r="M7" s="10" t="s">
        <v>50</v>
      </c>
      <c r="N7" s="10" t="s">
        <v>49</v>
      </c>
      <c r="O7" s="10" t="s">
        <v>50</v>
      </c>
      <c r="P7" s="13" t="s">
        <v>51</v>
      </c>
      <c r="Q7" s="13" t="s">
        <v>52</v>
      </c>
      <c r="R7" s="13" t="s">
        <v>53</v>
      </c>
      <c r="S7" s="113"/>
      <c r="T7" s="115"/>
    </row>
    <row r="8" s="1" customFormat="1" ht="27.9" customHeight="1" spans="1:20">
      <c r="A8" s="24"/>
      <c r="B8" s="25" t="s">
        <v>54</v>
      </c>
      <c r="C8" s="10">
        <v>12033000</v>
      </c>
      <c r="D8" s="10"/>
      <c r="E8" s="25" t="s">
        <v>55</v>
      </c>
      <c r="F8" s="25" t="s">
        <v>56</v>
      </c>
      <c r="G8" s="23"/>
      <c r="H8" s="26">
        <v>0.015</v>
      </c>
      <c r="I8" s="13">
        <v>195495</v>
      </c>
      <c r="J8" s="13"/>
      <c r="K8" s="76">
        <v>376973</v>
      </c>
      <c r="L8" s="13">
        <v>1000</v>
      </c>
      <c r="M8" s="10"/>
      <c r="N8" s="10">
        <v>71330</v>
      </c>
      <c r="O8" s="77" t="s">
        <v>57</v>
      </c>
      <c r="P8" s="78" t="s">
        <v>58</v>
      </c>
      <c r="Q8" s="13"/>
      <c r="R8" s="13"/>
      <c r="S8" s="113">
        <f>C8-I8-K8-L8-N8</f>
        <v>11388202</v>
      </c>
      <c r="T8" s="115"/>
    </row>
    <row r="9" s="2" customFormat="1" ht="23" customHeight="1" spans="1:20">
      <c r="A9" s="27">
        <v>1</v>
      </c>
      <c r="B9" s="28">
        <v>43706</v>
      </c>
      <c r="C9" s="29">
        <v>200000</v>
      </c>
      <c r="D9" s="30"/>
      <c r="E9" s="31" t="s">
        <v>55</v>
      </c>
      <c r="F9" s="25" t="s">
        <v>56</v>
      </c>
      <c r="G9" s="32"/>
      <c r="H9" s="33" t="s">
        <v>59</v>
      </c>
      <c r="I9" s="79"/>
      <c r="J9" s="79"/>
      <c r="K9" s="79"/>
      <c r="L9" s="79"/>
      <c r="M9" s="79"/>
      <c r="N9" s="79"/>
      <c r="O9" s="80"/>
      <c r="P9" s="81"/>
      <c r="Q9" s="44"/>
      <c r="R9" s="44"/>
      <c r="S9" s="44"/>
      <c r="T9" s="30"/>
    </row>
    <row r="10" s="2" customFormat="1" ht="28" customHeight="1" spans="1:20">
      <c r="A10" s="34"/>
      <c r="B10" s="28">
        <v>43707</v>
      </c>
      <c r="C10" s="29"/>
      <c r="D10" s="35"/>
      <c r="E10" s="35" t="s">
        <v>60</v>
      </c>
      <c r="F10" s="25" t="s">
        <v>61</v>
      </c>
      <c r="G10" s="32"/>
      <c r="H10" s="32"/>
      <c r="I10" s="35"/>
      <c r="J10" s="35"/>
      <c r="K10" s="35"/>
      <c r="L10" s="32"/>
      <c r="M10" s="35"/>
      <c r="N10" s="82"/>
      <c r="O10" s="82"/>
      <c r="P10" s="83" t="s">
        <v>62</v>
      </c>
      <c r="Q10" s="117"/>
      <c r="R10" s="30"/>
      <c r="S10" s="35">
        <v>200000</v>
      </c>
      <c r="T10" s="30"/>
    </row>
    <row r="11" s="2" customFormat="1" ht="28" customHeight="1" spans="1:20">
      <c r="A11" s="36">
        <v>2</v>
      </c>
      <c r="B11" s="28">
        <v>43837</v>
      </c>
      <c r="C11" s="29">
        <v>4000000</v>
      </c>
      <c r="D11" s="35"/>
      <c r="E11" s="31" t="s">
        <v>55</v>
      </c>
      <c r="F11" s="37">
        <v>175202745165</v>
      </c>
      <c r="G11" s="35"/>
      <c r="H11" s="38">
        <v>0.015</v>
      </c>
      <c r="I11" s="35">
        <v>137808</v>
      </c>
      <c r="J11" s="84" t="s">
        <v>63</v>
      </c>
      <c r="K11" s="85" t="s">
        <v>64</v>
      </c>
      <c r="L11" s="35">
        <v>200</v>
      </c>
      <c r="M11" s="84" t="s">
        <v>65</v>
      </c>
      <c r="N11" s="82"/>
      <c r="O11" s="82"/>
      <c r="P11" s="83"/>
      <c r="Q11" s="117"/>
      <c r="R11" s="35"/>
      <c r="S11" s="35"/>
      <c r="T11" s="35"/>
    </row>
    <row r="12" s="2" customFormat="1" ht="19" customHeight="1" spans="1:20">
      <c r="A12" s="39"/>
      <c r="B12" s="28">
        <v>43843</v>
      </c>
      <c r="C12" s="29">
        <v>2800000</v>
      </c>
      <c r="D12" s="35"/>
      <c r="E12" s="31" t="s">
        <v>55</v>
      </c>
      <c r="F12" s="37">
        <v>175202745165</v>
      </c>
      <c r="G12" s="35"/>
      <c r="H12" s="40"/>
      <c r="I12" s="85">
        <v>-137808</v>
      </c>
      <c r="J12" s="86"/>
      <c r="K12" s="87"/>
      <c r="L12" s="85">
        <v>-200</v>
      </c>
      <c r="M12" s="86"/>
      <c r="N12" s="82"/>
      <c r="O12" s="82"/>
      <c r="P12" s="83"/>
      <c r="Q12" s="117"/>
      <c r="R12" s="35"/>
      <c r="S12" s="35"/>
      <c r="T12" s="35"/>
    </row>
    <row r="13" s="2" customFormat="1" ht="20.1" customHeight="1" spans="1:20">
      <c r="A13" s="41"/>
      <c r="B13" s="28">
        <v>43838</v>
      </c>
      <c r="C13" s="42"/>
      <c r="D13" s="42"/>
      <c r="E13" s="31" t="s">
        <v>66</v>
      </c>
      <c r="F13" s="37" t="s">
        <v>67</v>
      </c>
      <c r="G13" s="32"/>
      <c r="H13" s="43"/>
      <c r="I13" s="88"/>
      <c r="J13" s="89"/>
      <c r="K13" s="88"/>
      <c r="L13" s="88"/>
      <c r="M13" s="89"/>
      <c r="N13" s="82"/>
      <c r="O13" s="82"/>
      <c r="P13" s="83" t="s">
        <v>68</v>
      </c>
      <c r="Q13" s="117"/>
      <c r="R13" s="30"/>
      <c r="S13" s="35">
        <v>2512500</v>
      </c>
      <c r="T13" s="30"/>
    </row>
    <row r="14" ht="20.1" customHeight="1" spans="1:20">
      <c r="A14" s="44">
        <v>3</v>
      </c>
      <c r="B14" s="28">
        <v>43844</v>
      </c>
      <c r="C14" s="42"/>
      <c r="D14" s="42"/>
      <c r="E14" s="35" t="s">
        <v>69</v>
      </c>
      <c r="F14" s="37" t="s">
        <v>70</v>
      </c>
      <c r="G14" s="32"/>
      <c r="H14" s="32"/>
      <c r="I14" s="32"/>
      <c r="J14" s="32"/>
      <c r="K14" s="90" t="s">
        <v>64</v>
      </c>
      <c r="L14" s="32"/>
      <c r="M14" s="35" t="s">
        <v>71</v>
      </c>
      <c r="N14" s="82"/>
      <c r="O14" s="82"/>
      <c r="P14" s="83" t="s">
        <v>72</v>
      </c>
      <c r="Q14" s="117"/>
      <c r="R14" s="30"/>
      <c r="S14" s="35">
        <v>3000000</v>
      </c>
      <c r="T14" s="30"/>
    </row>
    <row r="15" s="3" customFormat="1" ht="20.1" customHeight="1" spans="1:20">
      <c r="A15" s="45">
        <v>4</v>
      </c>
      <c r="B15" s="46">
        <v>44234</v>
      </c>
      <c r="C15" s="47">
        <v>1000000</v>
      </c>
      <c r="D15" s="48"/>
      <c r="E15" s="49" t="s">
        <v>55</v>
      </c>
      <c r="F15" s="50">
        <v>175202745165</v>
      </c>
      <c r="G15" s="51"/>
      <c r="H15" s="51"/>
      <c r="I15" s="51"/>
      <c r="J15" s="51"/>
      <c r="K15" s="51"/>
      <c r="L15" s="51"/>
      <c r="M15" s="53"/>
      <c r="N15" s="91"/>
      <c r="O15" s="91"/>
      <c r="P15" s="92"/>
      <c r="Q15" s="118"/>
      <c r="R15" s="118"/>
      <c r="S15" s="118"/>
      <c r="T15" s="119"/>
    </row>
    <row r="16" s="3" customFormat="1" ht="20.1" customHeight="1" spans="1:20">
      <c r="A16" s="52"/>
      <c r="B16" s="46">
        <v>44235</v>
      </c>
      <c r="C16" s="48"/>
      <c r="D16" s="48"/>
      <c r="E16" s="53" t="s">
        <v>69</v>
      </c>
      <c r="F16" s="50" t="s">
        <v>70</v>
      </c>
      <c r="G16" s="51"/>
      <c r="H16" s="51"/>
      <c r="I16" s="53" t="s">
        <v>83</v>
      </c>
      <c r="J16" s="51"/>
      <c r="K16" s="53" t="s">
        <v>64</v>
      </c>
      <c r="L16" s="51">
        <v>200</v>
      </c>
      <c r="M16" s="53" t="s">
        <v>84</v>
      </c>
      <c r="N16" s="91"/>
      <c r="O16" s="91"/>
      <c r="P16" s="93" t="s">
        <v>72</v>
      </c>
      <c r="Q16" s="120"/>
      <c r="R16" s="121"/>
      <c r="S16" s="53">
        <v>1287500</v>
      </c>
      <c r="T16" s="119"/>
    </row>
    <row r="17" s="4" customFormat="1" ht="20.1" customHeight="1" spans="1:20">
      <c r="A17" s="52">
        <v>5</v>
      </c>
      <c r="B17" s="46">
        <v>44658</v>
      </c>
      <c r="C17" s="47">
        <v>400000</v>
      </c>
      <c r="D17" s="48"/>
      <c r="E17" s="53"/>
      <c r="F17" s="50"/>
      <c r="G17" s="51"/>
      <c r="H17" s="51"/>
      <c r="I17" s="53"/>
      <c r="J17" s="51"/>
      <c r="K17" s="53"/>
      <c r="L17" s="51"/>
      <c r="M17" s="53"/>
      <c r="N17" s="91"/>
      <c r="O17" s="91"/>
      <c r="P17" s="93"/>
      <c r="Q17" s="120"/>
      <c r="R17" s="121"/>
      <c r="S17" s="53"/>
      <c r="T17" s="121"/>
    </row>
    <row r="18" s="4" customFormat="1" ht="27" customHeight="1" spans="1:20">
      <c r="A18" s="52"/>
      <c r="B18" s="46">
        <v>44669</v>
      </c>
      <c r="C18" s="47"/>
      <c r="D18" s="48"/>
      <c r="E18" s="53"/>
      <c r="F18" s="50"/>
      <c r="G18" s="51"/>
      <c r="H18" s="51"/>
      <c r="I18" s="53"/>
      <c r="J18" s="51"/>
      <c r="K18" s="53">
        <v>36.69</v>
      </c>
      <c r="L18" s="51">
        <v>200</v>
      </c>
      <c r="M18" s="53" t="s">
        <v>84</v>
      </c>
      <c r="N18" s="91"/>
      <c r="O18" s="91"/>
      <c r="P18" s="93" t="s">
        <v>85</v>
      </c>
      <c r="Q18" s="120"/>
      <c r="R18" s="121"/>
      <c r="S18" s="53">
        <v>993251</v>
      </c>
      <c r="T18" s="121"/>
    </row>
    <row r="19" s="4" customFormat="1" ht="20.1" customHeight="1" spans="1:20">
      <c r="A19" s="52"/>
      <c r="B19" s="46">
        <v>44811</v>
      </c>
      <c r="C19" s="47">
        <v>2400000</v>
      </c>
      <c r="D19" s="54"/>
      <c r="E19" s="53"/>
      <c r="F19" s="50"/>
      <c r="G19" s="51"/>
      <c r="H19" s="51"/>
      <c r="I19" s="53"/>
      <c r="J19" s="51"/>
      <c r="K19" s="53"/>
      <c r="L19" s="51">
        <v>1056.23</v>
      </c>
      <c r="M19" s="53" t="s">
        <v>86</v>
      </c>
      <c r="N19" s="91"/>
      <c r="O19" s="91"/>
      <c r="P19" s="93"/>
      <c r="Q19" s="120"/>
      <c r="R19" s="121"/>
      <c r="S19" s="53"/>
      <c r="T19" s="121"/>
    </row>
    <row r="20" s="4" customFormat="1" ht="20.1" customHeight="1" spans="1:20">
      <c r="A20" s="52">
        <v>6</v>
      </c>
      <c r="B20" s="46">
        <v>44977</v>
      </c>
      <c r="C20" s="48"/>
      <c r="D20" s="55"/>
      <c r="E20" s="53"/>
      <c r="F20" s="50"/>
      <c r="G20" s="51"/>
      <c r="H20" s="51"/>
      <c r="I20" s="53"/>
      <c r="J20" s="51"/>
      <c r="K20" s="53"/>
      <c r="L20" s="51"/>
      <c r="M20" s="53"/>
      <c r="N20" s="91"/>
      <c r="O20" s="91"/>
      <c r="P20" s="93" t="s">
        <v>87</v>
      </c>
      <c r="Q20" s="120"/>
      <c r="R20" s="121"/>
      <c r="S20" s="53">
        <v>-200000</v>
      </c>
      <c r="T20" s="121"/>
    </row>
    <row r="21" s="4" customFormat="1" ht="20.1" customHeight="1" spans="1:20">
      <c r="A21" s="52"/>
      <c r="B21" s="46"/>
      <c r="C21" s="48"/>
      <c r="D21" s="48"/>
      <c r="E21" s="53"/>
      <c r="F21" s="50"/>
      <c r="G21" s="51"/>
      <c r="H21" s="51"/>
      <c r="I21" s="53"/>
      <c r="J21" s="51"/>
      <c r="K21" s="53"/>
      <c r="L21" s="51">
        <v>1748.03</v>
      </c>
      <c r="M21" s="53"/>
      <c r="N21" s="91"/>
      <c r="O21" s="91"/>
      <c r="P21" s="93" t="s">
        <v>88</v>
      </c>
      <c r="Q21" s="120"/>
      <c r="R21" s="121"/>
      <c r="S21" s="53">
        <v>-800000</v>
      </c>
      <c r="T21" s="121"/>
    </row>
    <row r="22" s="5" customFormat="1" ht="20.1" customHeight="1" spans="1:20">
      <c r="A22" s="56">
        <v>7</v>
      </c>
      <c r="B22" s="46">
        <v>45019</v>
      </c>
      <c r="C22" s="48"/>
      <c r="D22" s="48"/>
      <c r="E22" s="51"/>
      <c r="F22" s="51"/>
      <c r="G22" s="51"/>
      <c r="H22" s="57"/>
      <c r="I22" s="51"/>
      <c r="J22" s="51"/>
      <c r="K22" s="51"/>
      <c r="L22" s="51">
        <v>100</v>
      </c>
      <c r="M22" s="53" t="s">
        <v>84</v>
      </c>
      <c r="N22" s="91"/>
      <c r="O22" s="91"/>
      <c r="P22" s="93" t="s">
        <v>89</v>
      </c>
      <c r="Q22" s="120"/>
      <c r="R22" s="121"/>
      <c r="S22" s="53">
        <v>420400</v>
      </c>
      <c r="T22" s="121"/>
    </row>
    <row r="23" s="5" customFormat="1" ht="20.1" customHeight="1" spans="1:20">
      <c r="A23" s="56">
        <v>8</v>
      </c>
      <c r="B23" s="46">
        <v>45022</v>
      </c>
      <c r="C23" s="47">
        <v>1000000</v>
      </c>
      <c r="D23" s="48"/>
      <c r="E23" s="51"/>
      <c r="F23" s="51"/>
      <c r="G23" s="51"/>
      <c r="H23" s="57">
        <v>0.015</v>
      </c>
      <c r="I23" s="51">
        <v>39629.49</v>
      </c>
      <c r="J23" s="51" t="s">
        <v>90</v>
      </c>
      <c r="K23" s="51"/>
      <c r="L23" s="51">
        <v>500</v>
      </c>
      <c r="M23" s="53" t="s">
        <v>91</v>
      </c>
      <c r="N23" s="91"/>
      <c r="O23" s="91"/>
      <c r="P23" s="93"/>
      <c r="Q23" s="120"/>
      <c r="R23" s="121"/>
      <c r="S23" s="53"/>
      <c r="T23" s="121"/>
    </row>
    <row r="24" s="6" customFormat="1" ht="20.1" customHeight="1" spans="1:20">
      <c r="A24" s="58"/>
      <c r="B24" s="59">
        <v>45028</v>
      </c>
      <c r="C24" s="60"/>
      <c r="D24" s="60"/>
      <c r="E24" s="61"/>
      <c r="F24" s="61"/>
      <c r="G24" s="61"/>
      <c r="H24" s="62"/>
      <c r="I24" s="61"/>
      <c r="J24" s="61"/>
      <c r="K24" s="61"/>
      <c r="L24" s="61">
        <v>200</v>
      </c>
      <c r="M24" s="94" t="s">
        <v>84</v>
      </c>
      <c r="N24" s="95"/>
      <c r="O24" s="95"/>
      <c r="P24" s="96" t="s">
        <v>92</v>
      </c>
      <c r="Q24" s="122"/>
      <c r="R24" s="119"/>
      <c r="S24" s="94">
        <v>997352.8</v>
      </c>
      <c r="T24" s="119"/>
    </row>
    <row r="25" s="6" customFormat="1" ht="20.1" customHeight="1" spans="1:20">
      <c r="A25" s="58"/>
      <c r="B25" s="59"/>
      <c r="C25" s="60"/>
      <c r="D25" s="60"/>
      <c r="E25" s="61"/>
      <c r="F25" s="61"/>
      <c r="G25" s="61"/>
      <c r="H25" s="62"/>
      <c r="I25" s="61"/>
      <c r="J25" s="61"/>
      <c r="K25" s="61"/>
      <c r="L25" s="61">
        <v>200</v>
      </c>
      <c r="M25" s="94" t="s">
        <v>84</v>
      </c>
      <c r="N25" s="95"/>
      <c r="O25" s="95"/>
      <c r="P25" s="96" t="s">
        <v>93</v>
      </c>
      <c r="Q25" s="122"/>
      <c r="R25" s="119"/>
      <c r="S25" s="94">
        <v>1000000</v>
      </c>
      <c r="T25" s="119"/>
    </row>
    <row r="26" s="6" customFormat="1" ht="20.1" customHeight="1" spans="1:20">
      <c r="A26" s="58"/>
      <c r="B26" s="59"/>
      <c r="C26" s="60"/>
      <c r="D26" s="60"/>
      <c r="E26" s="61"/>
      <c r="F26" s="61"/>
      <c r="G26" s="61"/>
      <c r="H26" s="62"/>
      <c r="I26" s="61"/>
      <c r="J26" s="61"/>
      <c r="K26" s="61"/>
      <c r="L26" s="61"/>
      <c r="M26" s="94"/>
      <c r="N26" s="95"/>
      <c r="O26" s="95"/>
      <c r="P26" s="96"/>
      <c r="Q26" s="122"/>
      <c r="R26" s="119"/>
      <c r="S26" s="94"/>
      <c r="T26" s="119"/>
    </row>
    <row r="27" ht="21" customHeight="1" spans="1:20">
      <c r="A27" s="63"/>
      <c r="B27" s="28"/>
      <c r="C27" s="42"/>
      <c r="D27" s="42"/>
      <c r="E27" s="32"/>
      <c r="F27" s="32"/>
      <c r="G27" s="32"/>
      <c r="H27" s="32"/>
      <c r="I27" s="32"/>
      <c r="J27" s="32"/>
      <c r="K27" s="32"/>
      <c r="L27" s="32"/>
      <c r="M27" s="35"/>
      <c r="N27" s="82"/>
      <c r="O27" s="82"/>
      <c r="P27" s="83"/>
      <c r="Q27" s="117"/>
      <c r="R27" s="30"/>
      <c r="S27" s="94"/>
      <c r="T27" s="30"/>
    </row>
    <row r="28" ht="30" customHeight="1" spans="1:20">
      <c r="A28" s="29" t="s">
        <v>73</v>
      </c>
      <c r="B28" s="29"/>
      <c r="C28" s="64">
        <f>SUM(C8:C27)</f>
        <v>23833000</v>
      </c>
      <c r="D28" s="65">
        <f>SUM(D17:D27)</f>
        <v>0</v>
      </c>
      <c r="E28" s="66"/>
      <c r="F28" s="66"/>
      <c r="G28" s="66"/>
      <c r="H28" s="66"/>
      <c r="I28" s="97">
        <f>SUM(I8:I27)</f>
        <v>235124.49</v>
      </c>
      <c r="J28" s="98"/>
      <c r="K28" s="97">
        <f>SUM(K8:K27)</f>
        <v>377009.69</v>
      </c>
      <c r="L28" s="97">
        <f>SUM(L8:L27)</f>
        <v>5204.26</v>
      </c>
      <c r="M28" s="98"/>
      <c r="N28" s="99">
        <f>SUM(N8:N27)</f>
        <v>71330</v>
      </c>
      <c r="O28" s="82"/>
      <c r="P28" s="100"/>
      <c r="Q28" s="123"/>
      <c r="R28" s="124"/>
      <c r="S28" s="125">
        <f>SUM(S8:S27)</f>
        <v>20799205.8</v>
      </c>
      <c r="T28" s="126">
        <f>C28+D28-I28-K28-L28-N28-S28</f>
        <v>2345125.76</v>
      </c>
    </row>
    <row r="29" ht="30" customHeight="1" spans="1:20">
      <c r="A29" s="29" t="s">
        <v>74</v>
      </c>
      <c r="B29" s="29"/>
      <c r="C29" s="29" t="s">
        <v>75</v>
      </c>
      <c r="D29" s="29"/>
      <c r="E29" s="29"/>
      <c r="F29" s="67">
        <v>993251</v>
      </c>
      <c r="G29" s="68"/>
      <c r="H29" s="68"/>
      <c r="I29" s="68"/>
      <c r="J29" s="68"/>
      <c r="K29" s="101"/>
      <c r="L29" s="102" t="s">
        <v>76</v>
      </c>
      <c r="M29" s="103"/>
      <c r="N29" s="103"/>
      <c r="O29" s="104" t="s">
        <v>77</v>
      </c>
      <c r="P29" s="105">
        <v>1997352.8</v>
      </c>
      <c r="Q29" s="105"/>
      <c r="R29" s="105"/>
      <c r="S29" s="105"/>
      <c r="T29" s="105"/>
    </row>
    <row r="30" ht="30" customHeight="1" spans="1:20">
      <c r="A30" s="29"/>
      <c r="B30" s="29"/>
      <c r="C30" s="29" t="s">
        <v>78</v>
      </c>
      <c r="D30" s="29"/>
      <c r="E30" s="29"/>
      <c r="F30" s="67">
        <v>0</v>
      </c>
      <c r="G30" s="68"/>
      <c r="H30" s="68"/>
      <c r="I30" s="68"/>
      <c r="J30" s="68"/>
      <c r="K30" s="101"/>
      <c r="L30" s="106"/>
      <c r="M30" s="107"/>
      <c r="N30" s="107"/>
      <c r="O30" s="104" t="s">
        <v>79</v>
      </c>
      <c r="P30" s="108" t="str">
        <f>SUBSTITUTE(SUBSTITUTE(TEXT(INT(P29),"[DBNum2][$-804]G/通用格式元"&amp;IF(INT(F37)=F37,"整",""))&amp;TEXT(MID(F37,FIND(".",F37&amp;".0")+1,1),"[DBNum2][$-804]G/通用格式角")&amp;TEXT(MID(F37,FIND(".",F37&amp;".0")+2,1),"[DBNum2][$-804]G/通用格式分"),"零角","零"),"零分","")</f>
        <v>壹佰玖拾玖万柒仟叁佰伍拾贰元整</v>
      </c>
      <c r="Q30" s="108"/>
      <c r="R30" s="108"/>
      <c r="S30" s="108"/>
      <c r="T30" s="108"/>
    </row>
    <row r="35" ht="13.5" spans="2:2">
      <c r="B35" s="69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9:O9"/>
    <mergeCell ref="A28:B28"/>
    <mergeCell ref="C29:E29"/>
    <mergeCell ref="F29:K29"/>
    <mergeCell ref="P29:T29"/>
    <mergeCell ref="C30:E30"/>
    <mergeCell ref="F30:K30"/>
    <mergeCell ref="P30:T30"/>
    <mergeCell ref="A5:A7"/>
    <mergeCell ref="A9:A10"/>
    <mergeCell ref="A11:A13"/>
    <mergeCell ref="A15:A16"/>
    <mergeCell ref="H11:H13"/>
    <mergeCell ref="I12:I13"/>
    <mergeCell ref="J11:J13"/>
    <mergeCell ref="K11:K13"/>
    <mergeCell ref="L12:L13"/>
    <mergeCell ref="M11:M13"/>
    <mergeCell ref="S5:S7"/>
    <mergeCell ref="T5:T7"/>
    <mergeCell ref="A29:B30"/>
    <mergeCell ref="L29:N30"/>
  </mergeCells>
  <printOptions horizontalCentered="1" verticalCentered="1"/>
  <pageMargins left="0" right="0" top="0" bottom="0" header="0" footer="0"/>
  <pageSetup paperSize="9" scale="90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2017-01-14T12:48:00Z</dcterms:created>
  <dcterms:modified xsi:type="dcterms:W3CDTF">2023-04-24T05:39:53Z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49DE1318BA804115AE6D3A06EB2B222D</vt:lpwstr>
  </property>
</Properties>
</file>