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<sst xmlns="http://schemas.openxmlformats.org/spreadsheetml/2006/main" count="189" uniqueCount="82">
  <si>
    <t xml:space="preserve">工程款支付证书 </t>
  </si>
  <si>
    <t>工程名称</t>
  </si>
  <si>
    <t>镇坪县大河至华坪三级公路建设工程B标段</t>
  </si>
  <si>
    <t>建设单位</t>
  </si>
  <si>
    <t>镇坪县交通运输局</t>
  </si>
  <si>
    <t>ERP编号</t>
  </si>
  <si>
    <t>档案编号</t>
  </si>
  <si>
    <t>CD2017-085</t>
  </si>
  <si>
    <t>合同金额</t>
  </si>
  <si>
    <t>中标时间</t>
  </si>
  <si>
    <t>2017.8.11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</si>
  <si>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</si>
  <si>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</si>
  <si>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</si>
  <si>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</si>
  <si>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</si>
  <si>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</si>
  <si>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</si>
  <si>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</si>
  <si>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</si>
  <si>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</si>
  <si>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</si>
  <si>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李世武15129966789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</si>
  <si>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</si>
  <si>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</si>
  <si>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</si>
  <si>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</si>
  <si>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</si>
  <si>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</si>
  <si>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</si>
  <si>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</si>
  <si>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</si>
  <si>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</si>
  <si>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</si>
  <si>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</si>
  <si>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</si>
  <si>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</si>
  <si>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</si>
  <si>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</si>
  <si>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</si>
  <si>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</si>
  <si>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</si>
  <si>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</si>
  <si>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</si>
  <si>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</si>
  <si>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</si>
  <si>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</si>
  <si>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</si>
  <si>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</si>
  <si>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</si>
  <si>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</si>
  <si>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</si>
  <si>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</si>
  <si>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</si>
  <si>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</si>
  <si>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中</t>
  </si>
  <si>
    <t xml:space="preserve">175202745165 </t>
  </si>
  <si>
    <t>1%损失准备金</t>
  </si>
  <si>
    <t>前期支付</t>
  </si>
  <si>
    <t>付民工工资，暂不扣，等下笔费用再扣除</t>
  </si>
  <si>
    <t>农行镇坪县支行营业部</t>
  </si>
  <si>
    <t>6228482968683629701</t>
  </si>
  <si>
    <t>裴启勇</t>
  </si>
  <si>
    <t>剩余所有款项1.5%，由合作人转到公司王光如卡</t>
  </si>
  <si>
    <t>无税费</t>
  </si>
  <si>
    <t>手续费，由合作人转到公司王光如卡</t>
  </si>
  <si>
    <t>农行重庆奉节支行</t>
  </si>
  <si>
    <t>3148 0101 0400 17738</t>
  </si>
  <si>
    <t>重庆市全来建筑劳务有限责任公司（劳务）</t>
  </si>
  <si>
    <t>三峡银行五桥支行</t>
  </si>
  <si>
    <t>0220 0142 1000  5840</t>
  </si>
  <si>
    <t>200手续费已由合作人交公司</t>
  </si>
  <si>
    <t>重庆秦经实业有限公司（材料）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</si>
  <si>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</si>
  <si>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</si>
  <si>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</si>
  <si>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</si>
  <si>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</si>
  <si>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</si>
  <si>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</si>
  <si>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已扣完</t>
  </si>
  <si>
    <t>手续费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</si>
</sst>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00000"/>
    <numFmt numFmtId="180" formatCode="0.00_);[Red]\(0.00\)"/>
    <numFmt numFmtId="181" formatCode="0_ "/>
  </numFmts>
  <fonts count="35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6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6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1" borderId="1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9" fillId="0" borderId="0">
      <protection locked="0"/>
    </xf>
    <xf numFmtId="0" fontId="30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6" xfId="50" applyFont="1" applyFill="1" applyBorder="1" applyAlignment="1" applyProtection="1">
      <alignment horizontal="center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10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177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0" fontId="4" fillId="2" borderId="6" xfId="50" applyNumberFormat="1" applyFont="1" applyFill="1" applyBorder="1" applyAlignment="1" applyProtection="1">
      <alignment horizontal="center" vertical="center" wrapText="1"/>
    </xf>
    <xf numFmtId="0" fontId="1" fillId="3" borderId="7" xfId="50" applyFont="1" applyFill="1" applyBorder="1" applyAlignment="1" applyProtection="1">
      <alignment horizontal="center" vertical="center"/>
    </xf>
    <xf numFmtId="10" fontId="4" fillId="2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0" fontId="4" fillId="2" borderId="8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0" fontId="2" fillId="3" borderId="6" xfId="50" applyFont="1" applyFill="1" applyBorder="1" applyAlignment="1" applyProtection="1">
      <alignment horizontal="center"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6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177" fontId="8" fillId="3" borderId="3" xfId="50" applyNumberFormat="1" applyFont="1" applyFill="1" applyBorder="1" applyAlignment="1" applyProtection="1">
      <alignment horizontal="center" vertical="center" shrinkToFit="1"/>
    </xf>
    <xf numFmtId="177" fontId="8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wrapText="1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wrapText="1" shrinkToFit="1"/>
    </xf>
    <xf numFmtId="181" fontId="9" fillId="3" borderId="2" xfId="50" applyNumberFormat="1" applyFont="1" applyFill="1" applyBorder="1" applyAlignment="1" applyProtection="1">
      <alignment horizontal="center" vertical="center" wrapText="1" shrinkToFit="1"/>
    </xf>
    <xf numFmtId="177" fontId="10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7" fillId="4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0" fontId="4" fillId="3" borderId="9" xfId="50" applyFont="1" applyFill="1" applyBorder="1" applyAlignment="1" applyProtection="1">
      <alignment horizontal="center" vertical="center" wrapText="1"/>
    </xf>
    <xf numFmtId="0" fontId="4" fillId="3" borderId="10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8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1" fillId="2" borderId="5" xfId="50" applyFont="1" applyFill="1" applyBorder="1" applyAlignment="1" applyProtection="1">
      <alignment horizontal="center" vertical="center" wrapText="1"/>
    </xf>
    <xf numFmtId="0" fontId="11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7" fillId="4" borderId="6" xfId="50" applyNumberFormat="1" applyFont="1" applyFill="1" applyBorder="1" applyAlignment="1" applyProtection="1">
      <alignment horizontal="center" vertical="center" shrinkToFit="1"/>
    </xf>
    <xf numFmtId="177" fontId="7" fillId="3" borderId="6" xfId="50" applyNumberFormat="1" applyFont="1" applyFill="1" applyBorder="1" applyAlignment="1" applyProtection="1">
      <alignment horizontal="right" vertical="center" shrinkToFit="1"/>
    </xf>
    <xf numFmtId="49" fontId="11" fillId="3" borderId="2" xfId="50" applyNumberFormat="1" applyFont="1" applyFill="1" applyBorder="1" applyAlignment="1" applyProtection="1">
      <alignment horizontal="center" vertical="center" shrinkToFit="1"/>
    </xf>
    <xf numFmtId="181" fontId="12" fillId="3" borderId="2" xfId="50" applyNumberFormat="1" applyFont="1" applyFill="1" applyBorder="1" applyAlignment="1" applyProtection="1">
      <alignment horizontal="center" vertical="center" wrapText="1" shrinkToFit="1"/>
    </xf>
    <xf numFmtId="10" fontId="10" fillId="2" borderId="6" xfId="50" applyNumberFormat="1" applyFont="1" applyFill="1" applyBorder="1" applyAlignment="1" applyProtection="1">
      <alignment horizontal="center" vertical="center" wrapText="1"/>
    </xf>
    <xf numFmtId="0" fontId="2" fillId="3" borderId="7" xfId="50" applyFont="1" applyFill="1" applyBorder="1" applyAlignment="1" applyProtection="1">
      <alignment horizontal="center" vertical="center"/>
    </xf>
    <xf numFmtId="10" fontId="10" fillId="2" borderId="7" xfId="50" applyNumberFormat="1" applyFont="1" applyFill="1" applyBorder="1" applyAlignment="1" applyProtection="1">
      <alignment horizontal="center" vertical="center" wrapText="1"/>
    </xf>
    <xf numFmtId="10" fontId="10" fillId="2" borderId="8" xfId="50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285750</xdr:colOff>
      <xdr:row>7</xdr:row>
      <xdr:rowOff>74295</xdr:rowOff>
    </xdr:from>
    <xdr:to>
      <xdr:col>29</xdr:col>
      <xdr:colOff>64135</xdr:colOff>
      <xdr:row>19</xdr:row>
      <xdr:rowOff>215900</xdr:rowOff>
    </xdr:to>
    <xdr:pic>
      <xdr:nvPicPr>
        <xdr:cNvPr id="3" name="图片 2" descr="6B2L9%X6_B%RO3(RGJ9QLOH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09580" y="2516505"/>
          <a:ext cx="5950585" cy="3538855"/>
        </a:xfrm>
        <a:prstGeom prst="rect">
          <a:avLst/>
        </a:prstGeom>
      </xdr:spPr>
    </xdr:pic>
    <xdr:clientData/>
  </xdr:twoCellAnchor>
  <xdr:twoCellAnchor editAs="oneCell">
    <xdr:from>
      <xdr:col>20</xdr:col>
      <xdr:colOff>530225</xdr:colOff>
      <xdr:row>13</xdr:row>
      <xdr:rowOff>30480</xdr:rowOff>
    </xdr:from>
    <xdr:to>
      <xdr:col>29</xdr:col>
      <xdr:colOff>120650</xdr:colOff>
      <xdr:row>26</xdr:row>
      <xdr:rowOff>167005</xdr:rowOff>
    </xdr:to>
    <xdr:pic>
      <xdr:nvPicPr>
        <xdr:cNvPr id="2" name="图片 1" descr="YC0U)]}W5UT8RS~83`F9{X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554055" y="4326890"/>
          <a:ext cx="5762625" cy="3394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1042035</xdr:colOff>
      <xdr:row>19</xdr:row>
      <xdr:rowOff>345440</xdr:rowOff>
    </xdr:from>
    <xdr:to>
      <xdr:col>15</xdr:col>
      <xdr:colOff>93345</xdr:colOff>
      <xdr:row>38</xdr:row>
      <xdr:rowOff>113030</xdr:rowOff>
    </xdr:to>
    <xdr:pic>
      <xdr:nvPicPr>
        <xdr:cNvPr id="4" name="图片 3" descr="ZG_GB3MYY@7SK221B1{%3V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5260" y="6184900"/>
          <a:ext cx="5769610" cy="322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zoomScale="85" zoomScaleNormal="85" workbookViewId="0">
      <pane ySplit="7" topLeftCell="A8" activePane="bottomLeft" state="frozen"/>
      <selection/>
      <selection pane="bottomLeft" activeCell="L17" sqref="L17"/>
    </sheetView>
  </sheetViews>
  <sheetFormatPr defaultColWidth="9" defaultRowHeight="11.25"/>
  <cols>
    <col min="1" max="1" width="3.25" style="2" customWidth="1"/>
    <col min="2" max="2" width="9.675" style="4" customWidth="1"/>
    <col min="3" max="3" width="10.75" style="2" customWidth="1"/>
    <col min="4" max="4" width="9.55" style="2" customWidth="1"/>
    <col min="5" max="5" width="16.0833333333333" style="5" customWidth="1"/>
    <col min="6" max="6" width="24.5666666666667" style="5" customWidth="1"/>
    <col min="7" max="7" width="28.75" style="5" customWidth="1"/>
    <col min="8" max="8" width="7.18333333333333" style="5" customWidth="1"/>
    <col min="9" max="9" width="12.15" style="5" customWidth="1"/>
    <col min="10" max="10" width="14.2416666666667" style="5" customWidth="1"/>
    <col min="11" max="11" width="12.8083333333333" style="5" customWidth="1"/>
    <col min="12" max="12" width="9.5" style="5" customWidth="1"/>
    <col min="13" max="13" width="20.775" style="5" customWidth="1"/>
    <col min="14" max="14" width="15.8166666666667" style="5" customWidth="1"/>
    <col min="15" max="15" width="15.025" style="4" customWidth="1"/>
    <col min="16" max="16" width="34.1166666666667" style="5" customWidth="1"/>
    <col min="17" max="17" width="15.025" style="2" customWidth="1"/>
    <col min="18" max="18" width="11" style="5" customWidth="1"/>
    <col min="19" max="19" width="16.0666666666667" style="5" customWidth="1"/>
    <col min="20" max="20" width="15.8166666666667" style="2" customWidth="1"/>
    <col min="21" max="16384" width="9" style="2"/>
  </cols>
  <sheetData>
    <row r="1" s="1" customFormat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60"/>
      <c r="J2" s="60" t="s">
        <v>4</v>
      </c>
      <c r="K2" s="60"/>
      <c r="L2" s="60"/>
      <c r="M2" s="61"/>
      <c r="N2" s="62" t="s">
        <v>5</v>
      </c>
      <c r="O2" s="62"/>
      <c r="P2" s="63">
        <v>8007</v>
      </c>
      <c r="Q2" s="68" t="s">
        <v>6</v>
      </c>
      <c r="R2" s="68"/>
      <c r="S2" s="96" t="s">
        <v>7</v>
      </c>
      <c r="T2" s="96"/>
    </row>
    <row r="3" s="1" customFormat="1" ht="27.9" customHeight="1" spans="1:20">
      <c r="A3" s="7" t="s">
        <v>8</v>
      </c>
      <c r="B3" s="7"/>
      <c r="C3" s="10">
        <v>22220205</v>
      </c>
      <c r="D3" s="10"/>
      <c r="E3" s="10"/>
      <c r="F3" s="10" t="s">
        <v>9</v>
      </c>
      <c r="G3" s="11" t="s">
        <v>10</v>
      </c>
      <c r="H3" s="7" t="s">
        <v>11</v>
      </c>
      <c r="I3" s="7"/>
      <c r="J3" s="64" t="s">
        <v>12</v>
      </c>
      <c r="K3" s="64"/>
      <c r="L3" s="64"/>
      <c r="M3" s="64"/>
      <c r="N3" s="7" t="s">
        <v>13</v>
      </c>
      <c r="O3" s="7"/>
      <c r="P3" s="64" t="s">
        <v>14</v>
      </c>
      <c r="Q3" s="97" t="s">
        <v>15</v>
      </c>
      <c r="R3" s="98"/>
      <c r="S3" s="99" t="s">
        <v>16</v>
      </c>
      <c r="T3" s="100"/>
    </row>
    <row r="4" s="1" customFormat="1" ht="27.9" customHeight="1" spans="1:20">
      <c r="A4" s="7" t="s">
        <v>17</v>
      </c>
      <c r="B4" s="7"/>
      <c r="C4" s="12"/>
      <c r="D4" s="12"/>
      <c r="E4" s="12"/>
      <c r="F4" s="10" t="s">
        <v>18</v>
      </c>
      <c r="G4" s="13"/>
      <c r="H4" s="7" t="s">
        <v>19</v>
      </c>
      <c r="I4" s="7"/>
      <c r="J4" s="64" t="s">
        <v>20</v>
      </c>
      <c r="K4" s="64"/>
      <c r="L4" s="64"/>
      <c r="M4" s="64"/>
      <c r="N4" s="7" t="s">
        <v>21</v>
      </c>
      <c r="O4" s="7"/>
      <c r="P4" s="65" t="s">
        <v>22</v>
      </c>
      <c r="Q4" s="10" t="s">
        <v>23</v>
      </c>
      <c r="R4" s="65" t="s">
        <v>24</v>
      </c>
      <c r="S4" s="101" t="s">
        <v>25</v>
      </c>
      <c r="T4" s="102" t="s">
        <v>26</v>
      </c>
    </row>
    <row r="5" s="1" customFormat="1" ht="27.9" customHeight="1" spans="1:20">
      <c r="A5" s="7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66" t="s">
        <v>33</v>
      </c>
      <c r="Q5" s="103"/>
      <c r="R5" s="103"/>
      <c r="S5" s="101" t="s">
        <v>34</v>
      </c>
      <c r="T5" s="104" t="s">
        <v>35</v>
      </c>
    </row>
    <row r="6" s="1" customFormat="1" ht="27.9" customHeight="1" spans="1:20">
      <c r="A6" s="7"/>
      <c r="B6" s="18" t="s">
        <v>36</v>
      </c>
      <c r="C6" s="19"/>
      <c r="D6" s="19"/>
      <c r="E6" s="19"/>
      <c r="F6" s="20"/>
      <c r="G6" s="7"/>
      <c r="H6" s="18" t="s">
        <v>37</v>
      </c>
      <c r="I6" s="19"/>
      <c r="J6" s="20"/>
      <c r="K6" s="7" t="s">
        <v>38</v>
      </c>
      <c r="L6" s="18" t="s">
        <v>39</v>
      </c>
      <c r="M6" s="20"/>
      <c r="N6" s="18" t="s">
        <v>40</v>
      </c>
      <c r="O6" s="20"/>
      <c r="P6" s="67" t="s">
        <v>41</v>
      </c>
      <c r="Q6" s="105"/>
      <c r="R6" s="105"/>
      <c r="S6" s="101"/>
      <c r="T6" s="104"/>
    </row>
    <row r="7" s="1" customFormat="1" ht="27.9" customHeight="1" spans="1:20">
      <c r="A7" s="7"/>
      <c r="B7" s="21" t="s">
        <v>42</v>
      </c>
      <c r="C7" s="7" t="s">
        <v>43</v>
      </c>
      <c r="D7" s="7" t="s">
        <v>44</v>
      </c>
      <c r="E7" s="10" t="s">
        <v>45</v>
      </c>
      <c r="F7" s="10" t="s">
        <v>46</v>
      </c>
      <c r="G7" s="21" t="s">
        <v>47</v>
      </c>
      <c r="H7" s="7" t="s">
        <v>48</v>
      </c>
      <c r="I7" s="10" t="s">
        <v>49</v>
      </c>
      <c r="J7" s="10" t="s">
        <v>50</v>
      </c>
      <c r="K7" s="68" t="s">
        <v>49</v>
      </c>
      <c r="L7" s="10" t="s">
        <v>49</v>
      </c>
      <c r="M7" s="7" t="s">
        <v>50</v>
      </c>
      <c r="N7" s="7" t="s">
        <v>49</v>
      </c>
      <c r="O7" s="7" t="s">
        <v>50</v>
      </c>
      <c r="P7" s="10" t="s">
        <v>51</v>
      </c>
      <c r="Q7" s="10" t="s">
        <v>52</v>
      </c>
      <c r="R7" s="10" t="s">
        <v>53</v>
      </c>
      <c r="S7" s="101"/>
      <c r="T7" s="104"/>
    </row>
    <row r="8" s="1" customFormat="1" ht="27.9" customHeight="1" spans="1:20">
      <c r="A8" s="22"/>
      <c r="B8" s="23" t="s">
        <v>54</v>
      </c>
      <c r="C8" s="7">
        <v>14233000</v>
      </c>
      <c r="D8" s="7"/>
      <c r="E8" s="23" t="s">
        <v>55</v>
      </c>
      <c r="F8" s="23" t="s">
        <v>56</v>
      </c>
      <c r="G8" s="21"/>
      <c r="H8" s="24">
        <v>0.015</v>
      </c>
      <c r="I8" s="10">
        <v>195495</v>
      </c>
      <c r="J8" s="10"/>
      <c r="K8" s="68">
        <v>376973</v>
      </c>
      <c r="L8" s="10">
        <v>1000</v>
      </c>
      <c r="M8" s="7"/>
      <c r="N8" s="7">
        <v>71330</v>
      </c>
      <c r="O8" s="69" t="s">
        <v>57</v>
      </c>
      <c r="P8" s="10" t="s">
        <v>58</v>
      </c>
      <c r="Q8" s="10"/>
      <c r="R8" s="10"/>
      <c r="S8" s="101">
        <f>C8-I8-K8-L8-N8</f>
        <v>13588202</v>
      </c>
      <c r="T8" s="104"/>
    </row>
    <row r="9" s="2" customFormat="1" ht="23" customHeight="1" spans="1:20">
      <c r="A9" s="25">
        <v>1</v>
      </c>
      <c r="B9" s="26">
        <v>43706</v>
      </c>
      <c r="C9" s="27">
        <v>200000</v>
      </c>
      <c r="D9" s="28"/>
      <c r="E9" s="29" t="s">
        <v>55</v>
      </c>
      <c r="F9" s="113" t="s">
        <v>56</v>
      </c>
      <c r="G9" s="30"/>
      <c r="H9" s="31" t="s">
        <v>59</v>
      </c>
      <c r="I9" s="70"/>
      <c r="J9" s="70"/>
      <c r="K9" s="70"/>
      <c r="L9" s="70"/>
      <c r="M9" s="70"/>
      <c r="N9" s="70"/>
      <c r="O9" s="71"/>
      <c r="P9" s="42"/>
      <c r="Q9" s="42"/>
      <c r="R9" s="42"/>
      <c r="S9" s="42"/>
      <c r="T9" s="28"/>
    </row>
    <row r="10" s="2" customFormat="1" ht="28" customHeight="1" spans="1:20">
      <c r="A10" s="32"/>
      <c r="B10" s="26">
        <v>43707</v>
      </c>
      <c r="C10" s="27"/>
      <c r="D10" s="33"/>
      <c r="E10" s="33" t="s">
        <v>60</v>
      </c>
      <c r="F10" s="113" t="s">
        <v>61</v>
      </c>
      <c r="G10" s="30"/>
      <c r="H10" s="30"/>
      <c r="I10" s="33"/>
      <c r="J10" s="33"/>
      <c r="K10" s="33"/>
      <c r="L10" s="30"/>
      <c r="M10" s="30"/>
      <c r="N10" s="72"/>
      <c r="O10" s="72"/>
      <c r="P10" s="72" t="s">
        <v>62</v>
      </c>
      <c r="Q10" s="106"/>
      <c r="R10" s="28"/>
      <c r="S10" s="33">
        <v>200000</v>
      </c>
      <c r="T10" s="28"/>
    </row>
    <row r="11" s="3" customFormat="1" ht="28" customHeight="1" spans="1:20">
      <c r="A11" s="43">
        <v>2</v>
      </c>
      <c r="B11" s="44">
        <v>43837</v>
      </c>
      <c r="C11" s="45">
        <v>4000000</v>
      </c>
      <c r="D11" s="50"/>
      <c r="E11" s="47" t="s">
        <v>55</v>
      </c>
      <c r="F11" s="114">
        <v>175202745165</v>
      </c>
      <c r="G11" s="50"/>
      <c r="H11" s="115">
        <v>0.015</v>
      </c>
      <c r="I11" s="50">
        <v>137808</v>
      </c>
      <c r="J11" s="119" t="s">
        <v>63</v>
      </c>
      <c r="K11" s="120" t="s">
        <v>64</v>
      </c>
      <c r="L11" s="50">
        <v>200</v>
      </c>
      <c r="M11" s="119" t="s">
        <v>65</v>
      </c>
      <c r="N11" s="81"/>
      <c r="O11" s="81"/>
      <c r="P11" s="83"/>
      <c r="Q11" s="108"/>
      <c r="R11" s="50"/>
      <c r="S11" s="50"/>
      <c r="T11" s="50"/>
    </row>
    <row r="12" s="3" customFormat="1" ht="19" customHeight="1" spans="1:20">
      <c r="A12" s="116"/>
      <c r="B12" s="44">
        <v>43843</v>
      </c>
      <c r="C12" s="45">
        <v>2800000</v>
      </c>
      <c r="D12" s="50"/>
      <c r="E12" s="47" t="s">
        <v>55</v>
      </c>
      <c r="F12" s="114">
        <v>175202745165</v>
      </c>
      <c r="G12" s="50"/>
      <c r="H12" s="117"/>
      <c r="I12" s="120">
        <v>-137808</v>
      </c>
      <c r="J12" s="121"/>
      <c r="K12" s="122"/>
      <c r="L12" s="120">
        <v>-200</v>
      </c>
      <c r="M12" s="121"/>
      <c r="N12" s="81"/>
      <c r="O12" s="81"/>
      <c r="P12" s="83"/>
      <c r="Q12" s="108"/>
      <c r="R12" s="50"/>
      <c r="S12" s="50"/>
      <c r="T12" s="50"/>
    </row>
    <row r="13" s="2" customFormat="1" ht="20.1" customHeight="1" spans="1:20">
      <c r="A13" s="49"/>
      <c r="B13" s="44">
        <v>43838</v>
      </c>
      <c r="C13" s="40"/>
      <c r="D13" s="40"/>
      <c r="E13" s="47" t="s">
        <v>66</v>
      </c>
      <c r="F13" s="114" t="s">
        <v>67</v>
      </c>
      <c r="G13" s="30"/>
      <c r="H13" s="118"/>
      <c r="I13" s="123"/>
      <c r="J13" s="124"/>
      <c r="K13" s="123"/>
      <c r="L13" s="123"/>
      <c r="M13" s="124"/>
      <c r="N13" s="72"/>
      <c r="O13" s="72"/>
      <c r="P13" s="83" t="s">
        <v>68</v>
      </c>
      <c r="Q13" s="106"/>
      <c r="R13" s="28"/>
      <c r="S13" s="50">
        <v>2512500</v>
      </c>
      <c r="T13" s="28"/>
    </row>
    <row r="14" ht="20.1" customHeight="1" spans="1:20">
      <c r="A14" s="82">
        <v>3</v>
      </c>
      <c r="B14" s="44">
        <v>43844</v>
      </c>
      <c r="C14" s="40"/>
      <c r="D14" s="40"/>
      <c r="E14" s="50" t="s">
        <v>69</v>
      </c>
      <c r="F14" s="50" t="s">
        <v>70</v>
      </c>
      <c r="G14" s="30"/>
      <c r="H14" s="30"/>
      <c r="I14" s="30"/>
      <c r="J14" s="30"/>
      <c r="K14" s="114" t="s">
        <v>64</v>
      </c>
      <c r="L14" s="30"/>
      <c r="M14" s="50" t="s">
        <v>71</v>
      </c>
      <c r="N14" s="72"/>
      <c r="O14" s="72"/>
      <c r="P14" s="83" t="s">
        <v>72</v>
      </c>
      <c r="Q14" s="106"/>
      <c r="R14" s="28"/>
      <c r="S14" s="50">
        <v>3000000</v>
      </c>
      <c r="T14" s="28"/>
    </row>
    <row r="15" ht="20.1" customHeight="1" spans="1:20">
      <c r="A15" s="51"/>
      <c r="B15" s="52"/>
      <c r="C15" s="40"/>
      <c r="D15" s="40"/>
      <c r="E15" s="30"/>
      <c r="F15" s="30"/>
      <c r="G15" s="30"/>
      <c r="H15" s="30"/>
      <c r="I15" s="30"/>
      <c r="J15" s="30"/>
      <c r="K15" s="30"/>
      <c r="L15" s="30"/>
      <c r="M15" s="30"/>
      <c r="N15" s="72"/>
      <c r="O15" s="72"/>
      <c r="P15" s="72"/>
      <c r="Q15" s="106"/>
      <c r="R15" s="28"/>
      <c r="S15" s="50"/>
      <c r="T15" s="28"/>
    </row>
    <row r="16" ht="20.1" customHeight="1" spans="1:20">
      <c r="A16" s="51"/>
      <c r="B16" s="52"/>
      <c r="C16" s="40"/>
      <c r="D16" s="40"/>
      <c r="E16" s="30"/>
      <c r="F16" s="30"/>
      <c r="G16" s="30"/>
      <c r="H16" s="30"/>
      <c r="I16" s="30"/>
      <c r="J16" s="30"/>
      <c r="K16" s="30"/>
      <c r="L16" s="30"/>
      <c r="M16" s="30"/>
      <c r="N16" s="72"/>
      <c r="O16" s="72"/>
      <c r="P16" s="72"/>
      <c r="Q16" s="106"/>
      <c r="R16" s="28"/>
      <c r="S16" s="50"/>
      <c r="T16" s="28"/>
    </row>
    <row r="17" ht="20.1" customHeight="1" spans="1:20">
      <c r="A17" s="51"/>
      <c r="B17" s="52"/>
      <c r="C17" s="40"/>
      <c r="D17" s="40"/>
      <c r="E17" s="30"/>
      <c r="F17" s="30"/>
      <c r="G17" s="30"/>
      <c r="H17" s="30"/>
      <c r="I17" s="30"/>
      <c r="J17" s="30"/>
      <c r="K17" s="30"/>
      <c r="L17" s="30"/>
      <c r="M17" s="30"/>
      <c r="N17" s="72"/>
      <c r="O17" s="72"/>
      <c r="P17" s="72"/>
      <c r="Q17" s="106"/>
      <c r="R17" s="28"/>
      <c r="S17" s="50"/>
      <c r="T17" s="28"/>
    </row>
    <row r="18" ht="20.1" customHeight="1" spans="1:20">
      <c r="A18" s="51"/>
      <c r="B18" s="52"/>
      <c r="C18" s="40"/>
      <c r="D18" s="40"/>
      <c r="E18" s="30"/>
      <c r="F18" s="30"/>
      <c r="G18" s="30"/>
      <c r="H18" s="30"/>
      <c r="I18" s="30"/>
      <c r="J18" s="30"/>
      <c r="K18" s="30"/>
      <c r="L18" s="30"/>
      <c r="M18" s="30"/>
      <c r="N18" s="72"/>
      <c r="O18" s="72"/>
      <c r="P18" s="72"/>
      <c r="Q18" s="106"/>
      <c r="R18" s="28"/>
      <c r="S18" s="50"/>
      <c r="T18" s="28"/>
    </row>
    <row r="19" ht="21" customHeight="1" spans="1:20">
      <c r="A19" s="51"/>
      <c r="B19" s="52"/>
      <c r="C19" s="40"/>
      <c r="D19" s="40"/>
      <c r="E19" s="30"/>
      <c r="F19" s="30"/>
      <c r="G19" s="30"/>
      <c r="H19" s="30"/>
      <c r="I19" s="30"/>
      <c r="J19" s="30"/>
      <c r="K19" s="30"/>
      <c r="L19" s="30"/>
      <c r="M19" s="30"/>
      <c r="N19" s="72"/>
      <c r="O19" s="72"/>
      <c r="P19" s="72"/>
      <c r="Q19" s="106"/>
      <c r="R19" s="28"/>
      <c r="S19" s="50"/>
      <c r="T19" s="28"/>
    </row>
    <row r="20" ht="30" customHeight="1" spans="1:20">
      <c r="A20" s="53" t="s">
        <v>73</v>
      </c>
      <c r="B20" s="53"/>
      <c r="C20" s="54">
        <f>SUM(C8:C19)</f>
        <v>21233000</v>
      </c>
      <c r="D20" s="55">
        <f>SUM(D9:D19)</f>
        <v>0</v>
      </c>
      <c r="E20" s="56"/>
      <c r="F20" s="56"/>
      <c r="G20" s="56"/>
      <c r="H20" s="56"/>
      <c r="I20" s="84">
        <f>SUM(I8:I19)</f>
        <v>195495</v>
      </c>
      <c r="J20" s="85"/>
      <c r="K20" s="84">
        <f>SUM(K8:K19)</f>
        <v>376973</v>
      </c>
      <c r="L20" s="84">
        <f>SUM(L8:L19)</f>
        <v>1000</v>
      </c>
      <c r="M20" s="85"/>
      <c r="N20" s="86">
        <f>SUM(N8:N19)</f>
        <v>71330</v>
      </c>
      <c r="O20" s="72"/>
      <c r="P20" s="87"/>
      <c r="Q20" s="109"/>
      <c r="R20" s="110"/>
      <c r="S20" s="111">
        <f>SUM(S8:S19)</f>
        <v>19300702</v>
      </c>
      <c r="T20" s="112">
        <f>C20+D20-I20-K20-L20-N20-S20</f>
        <v>1287500</v>
      </c>
    </row>
    <row r="21" ht="30" customHeight="1" spans="1:20">
      <c r="A21" s="53" t="s">
        <v>74</v>
      </c>
      <c r="B21" s="53"/>
      <c r="C21" s="53" t="s">
        <v>75</v>
      </c>
      <c r="D21" s="53"/>
      <c r="E21" s="53"/>
      <c r="F21" s="57">
        <f>S14</f>
        <v>3000000</v>
      </c>
      <c r="G21" s="58"/>
      <c r="H21" s="58"/>
      <c r="I21" s="58"/>
      <c r="J21" s="58"/>
      <c r="K21" s="88"/>
      <c r="L21" s="89" t="s">
        <v>76</v>
      </c>
      <c r="M21" s="90"/>
      <c r="N21" s="90"/>
      <c r="O21" s="91" t="s">
        <v>77</v>
      </c>
      <c r="P21" s="92">
        <f>F21</f>
        <v>3000000</v>
      </c>
      <c r="Q21" s="92"/>
      <c r="R21" s="92"/>
      <c r="S21" s="92"/>
      <c r="T21" s="92"/>
    </row>
    <row r="22" ht="30" customHeight="1" spans="1:20">
      <c r="A22" s="53"/>
      <c r="B22" s="53"/>
      <c r="C22" s="53" t="s">
        <v>78</v>
      </c>
      <c r="D22" s="53"/>
      <c r="E22" s="53"/>
      <c r="F22" s="57">
        <v>0</v>
      </c>
      <c r="G22" s="58"/>
      <c r="H22" s="58"/>
      <c r="I22" s="58"/>
      <c r="J22" s="58"/>
      <c r="K22" s="88"/>
      <c r="L22" s="93"/>
      <c r="M22" s="94"/>
      <c r="N22" s="94"/>
      <c r="O22" s="91" t="s">
        <v>79</v>
      </c>
      <c r="P22" s="95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叁佰万元整</v>
      </c>
      <c r="Q22" s="95"/>
      <c r="R22" s="95"/>
      <c r="S22" s="95"/>
      <c r="T22" s="95"/>
    </row>
    <row r="27" ht="13.5" spans="2:2">
      <c r="B27" s="59"/>
    </row>
  </sheetData>
  <mergeCells count="5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0:B20"/>
    <mergeCell ref="C21:E21"/>
    <mergeCell ref="F21:K21"/>
    <mergeCell ref="P21:T21"/>
    <mergeCell ref="C22:E22"/>
    <mergeCell ref="F22:K22"/>
    <mergeCell ref="P22:T22"/>
    <mergeCell ref="A5:A7"/>
    <mergeCell ref="A9:A10"/>
    <mergeCell ref="A11:A13"/>
    <mergeCell ref="H11:H13"/>
    <mergeCell ref="I12:I13"/>
    <mergeCell ref="J11:J13"/>
    <mergeCell ref="K11:K13"/>
    <mergeCell ref="L12:L13"/>
    <mergeCell ref="M11:M13"/>
    <mergeCell ref="S5:S7"/>
    <mergeCell ref="T5:T7"/>
    <mergeCell ref="A21:B22"/>
    <mergeCell ref="L21:N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7"/>
  <sheetViews>
    <sheetView tabSelected="1" topLeftCell="A4" workbookViewId="0">
      <selection activeCell="C20" sqref="C20"/>
    </sheetView>
  </sheetViews>
  <sheetFormatPr defaultColWidth="9" defaultRowHeight="11.25"/>
  <cols>
    <col min="1" max="1" width="3.25" style="2" customWidth="1"/>
    <col min="2" max="2" width="9.675" style="4" customWidth="1"/>
    <col min="3" max="3" width="10.75" style="2" customWidth="1"/>
    <col min="4" max="4" width="9.55" style="2" customWidth="1"/>
    <col min="5" max="5" width="16.0833333333333" style="5" customWidth="1"/>
    <col min="6" max="6" width="24.5666666666667" style="5" customWidth="1"/>
    <col min="7" max="7" width="28.75" style="5" customWidth="1"/>
    <col min="8" max="8" width="7.18333333333333" style="5" customWidth="1"/>
    <col min="9" max="9" width="12.15" style="5" customWidth="1"/>
    <col min="10" max="10" width="14.2416666666667" style="5" customWidth="1"/>
    <col min="11" max="11" width="12.8083333333333" style="5" customWidth="1"/>
    <col min="12" max="12" width="9.5" style="5" customWidth="1"/>
    <col min="13" max="13" width="20.775" style="5" customWidth="1"/>
    <col min="14" max="14" width="15.8166666666667" style="5" customWidth="1"/>
    <col min="15" max="15" width="15.025" style="4" customWidth="1"/>
    <col min="16" max="16" width="34.1166666666667" style="5" customWidth="1"/>
    <col min="17" max="17" width="15.025" style="2" customWidth="1"/>
    <col min="18" max="18" width="11" style="5" customWidth="1"/>
    <col min="19" max="19" width="16.0666666666667" style="5" customWidth="1"/>
    <col min="20" max="20" width="15.8166666666667" style="2" customWidth="1"/>
    <col min="21" max="16384" width="9" style="2"/>
  </cols>
  <sheetData>
    <row r="1" s="1" customFormat="1" ht="24.9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7.9" customHeight="1" spans="1:20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60"/>
      <c r="J2" s="60" t="s">
        <v>4</v>
      </c>
      <c r="K2" s="60"/>
      <c r="L2" s="60"/>
      <c r="M2" s="61"/>
      <c r="N2" s="62" t="s">
        <v>5</v>
      </c>
      <c r="O2" s="62"/>
      <c r="P2" s="63">
        <v>8007</v>
      </c>
      <c r="Q2" s="68" t="s">
        <v>6</v>
      </c>
      <c r="R2" s="68"/>
      <c r="S2" s="96" t="s">
        <v>7</v>
      </c>
      <c r="T2" s="96"/>
    </row>
    <row r="3" s="1" customFormat="1" ht="27.9" customHeight="1" spans="1:20">
      <c r="A3" s="7" t="s">
        <v>8</v>
      </c>
      <c r="B3" s="7"/>
      <c r="C3" s="10">
        <v>22220205</v>
      </c>
      <c r="D3" s="10"/>
      <c r="E3" s="10"/>
      <c r="F3" s="10" t="s">
        <v>9</v>
      </c>
      <c r="G3" s="11" t="s">
        <v>10</v>
      </c>
      <c r="H3" s="7" t="s">
        <v>11</v>
      </c>
      <c r="I3" s="7"/>
      <c r="J3" s="64" t="s">
        <v>12</v>
      </c>
      <c r="K3" s="64"/>
      <c r="L3" s="64"/>
      <c r="M3" s="64"/>
      <c r="N3" s="7" t="s">
        <v>13</v>
      </c>
      <c r="O3" s="7"/>
      <c r="P3" s="64" t="s">
        <v>14</v>
      </c>
      <c r="Q3" s="97" t="s">
        <v>15</v>
      </c>
      <c r="R3" s="98"/>
      <c r="S3" s="99" t="s">
        <v>16</v>
      </c>
      <c r="T3" s="100"/>
    </row>
    <row r="4" s="1" customFormat="1" ht="27.9" customHeight="1" spans="1:20">
      <c r="A4" s="7" t="s">
        <v>17</v>
      </c>
      <c r="B4" s="7"/>
      <c r="C4" s="12"/>
      <c r="D4" s="12"/>
      <c r="E4" s="12"/>
      <c r="F4" s="10" t="s">
        <v>18</v>
      </c>
      <c r="G4" s="13"/>
      <c r="H4" s="7" t="s">
        <v>19</v>
      </c>
      <c r="I4" s="7"/>
      <c r="J4" s="64" t="s">
        <v>20</v>
      </c>
      <c r="K4" s="64"/>
      <c r="L4" s="64"/>
      <c r="M4" s="64"/>
      <c r="N4" s="7" t="s">
        <v>21</v>
      </c>
      <c r="O4" s="7"/>
      <c r="P4" s="65" t="s">
        <v>22</v>
      </c>
      <c r="Q4" s="10" t="s">
        <v>23</v>
      </c>
      <c r="R4" s="65" t="s">
        <v>24</v>
      </c>
      <c r="S4" s="101" t="s">
        <v>25</v>
      </c>
      <c r="T4" s="102" t="s">
        <v>26</v>
      </c>
    </row>
    <row r="5" s="1" customFormat="1" ht="27.9" customHeight="1" spans="1:20">
      <c r="A5" s="7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66" t="s">
        <v>33</v>
      </c>
      <c r="Q5" s="103"/>
      <c r="R5" s="103"/>
      <c r="S5" s="101" t="s">
        <v>34</v>
      </c>
      <c r="T5" s="104" t="s">
        <v>35</v>
      </c>
    </row>
    <row r="6" s="1" customFormat="1" ht="27.9" customHeight="1" spans="1:20">
      <c r="A6" s="7"/>
      <c r="B6" s="18" t="s">
        <v>36</v>
      </c>
      <c r="C6" s="19"/>
      <c r="D6" s="19"/>
      <c r="E6" s="19"/>
      <c r="F6" s="20"/>
      <c r="G6" s="7"/>
      <c r="H6" s="18" t="s">
        <v>37</v>
      </c>
      <c r="I6" s="19"/>
      <c r="J6" s="20"/>
      <c r="K6" s="7" t="s">
        <v>38</v>
      </c>
      <c r="L6" s="18" t="s">
        <v>39</v>
      </c>
      <c r="M6" s="20"/>
      <c r="N6" s="18" t="s">
        <v>40</v>
      </c>
      <c r="O6" s="20"/>
      <c r="P6" s="67" t="s">
        <v>41</v>
      </c>
      <c r="Q6" s="105"/>
      <c r="R6" s="105"/>
      <c r="S6" s="101"/>
      <c r="T6" s="104"/>
    </row>
    <row r="7" s="1" customFormat="1" ht="27.9" customHeight="1" spans="1:20">
      <c r="A7" s="7"/>
      <c r="B7" s="21" t="s">
        <v>42</v>
      </c>
      <c r="C7" s="7" t="s">
        <v>43</v>
      </c>
      <c r="D7" s="7" t="s">
        <v>44</v>
      </c>
      <c r="E7" s="10" t="s">
        <v>45</v>
      </c>
      <c r="F7" s="10" t="s">
        <v>46</v>
      </c>
      <c r="G7" s="21" t="s">
        <v>47</v>
      </c>
      <c r="H7" s="7" t="s">
        <v>48</v>
      </c>
      <c r="I7" s="10" t="s">
        <v>49</v>
      </c>
      <c r="J7" s="10" t="s">
        <v>50</v>
      </c>
      <c r="K7" s="68" t="s">
        <v>49</v>
      </c>
      <c r="L7" s="10" t="s">
        <v>49</v>
      </c>
      <c r="M7" s="7" t="s">
        <v>50</v>
      </c>
      <c r="N7" s="7" t="s">
        <v>49</v>
      </c>
      <c r="O7" s="7" t="s">
        <v>50</v>
      </c>
      <c r="P7" s="10" t="s">
        <v>51</v>
      </c>
      <c r="Q7" s="10" t="s">
        <v>52</v>
      </c>
      <c r="R7" s="10" t="s">
        <v>53</v>
      </c>
      <c r="S7" s="101"/>
      <c r="T7" s="104"/>
    </row>
    <row r="8" s="1" customFormat="1" ht="27.9" customHeight="1" spans="1:20">
      <c r="A8" s="22"/>
      <c r="B8" s="23" t="s">
        <v>54</v>
      </c>
      <c r="C8" s="7">
        <v>14233000</v>
      </c>
      <c r="D8" s="7"/>
      <c r="E8" s="23" t="s">
        <v>55</v>
      </c>
      <c r="F8" s="23" t="s">
        <v>56</v>
      </c>
      <c r="G8" s="21"/>
      <c r="H8" s="24">
        <v>0.015</v>
      </c>
      <c r="I8" s="10">
        <v>195495</v>
      </c>
      <c r="J8" s="10"/>
      <c r="K8" s="68">
        <v>376973</v>
      </c>
      <c r="L8" s="10">
        <v>1000</v>
      </c>
      <c r="M8" s="7"/>
      <c r="N8" s="7">
        <v>71330</v>
      </c>
      <c r="O8" s="69" t="s">
        <v>57</v>
      </c>
      <c r="P8" s="10" t="s">
        <v>58</v>
      </c>
      <c r="Q8" s="10"/>
      <c r="R8" s="10"/>
      <c r="S8" s="101">
        <f>C8-I8-K8-L8-N8</f>
        <v>13588202</v>
      </c>
      <c r="T8" s="104"/>
    </row>
    <row r="9" s="2" customFormat="1" ht="23" customHeight="1" spans="1:20">
      <c r="A9" s="25">
        <v>1</v>
      </c>
      <c r="B9" s="26">
        <v>43706</v>
      </c>
      <c r="C9" s="27">
        <v>200000</v>
      </c>
      <c r="D9" s="28"/>
      <c r="E9" s="29" t="s">
        <v>55</v>
      </c>
      <c r="F9" s="23" t="s">
        <v>56</v>
      </c>
      <c r="G9" s="30"/>
      <c r="H9" s="31" t="s">
        <v>59</v>
      </c>
      <c r="I9" s="70"/>
      <c r="J9" s="70"/>
      <c r="K9" s="70"/>
      <c r="L9" s="70"/>
      <c r="M9" s="70"/>
      <c r="N9" s="70"/>
      <c r="O9" s="71"/>
      <c r="P9" s="42"/>
      <c r="Q9" s="42"/>
      <c r="R9" s="42"/>
      <c r="S9" s="42"/>
      <c r="T9" s="28"/>
    </row>
    <row r="10" s="2" customFormat="1" ht="28" customHeight="1" spans="1:20">
      <c r="A10" s="32"/>
      <c r="B10" s="26">
        <v>43707</v>
      </c>
      <c r="C10" s="27"/>
      <c r="D10" s="33"/>
      <c r="E10" s="33" t="s">
        <v>60</v>
      </c>
      <c r="F10" s="23" t="s">
        <v>61</v>
      </c>
      <c r="G10" s="30"/>
      <c r="H10" s="30"/>
      <c r="I10" s="33"/>
      <c r="J10" s="33"/>
      <c r="K10" s="33"/>
      <c r="L10" s="30"/>
      <c r="M10" s="30"/>
      <c r="N10" s="72"/>
      <c r="O10" s="72"/>
      <c r="P10" s="72" t="s">
        <v>62</v>
      </c>
      <c r="Q10" s="106"/>
      <c r="R10" s="28"/>
      <c r="S10" s="33">
        <v>200000</v>
      </c>
      <c r="T10" s="28"/>
    </row>
    <row r="11" s="2" customFormat="1" ht="28" customHeight="1" spans="1:20">
      <c r="A11" s="34">
        <v>2</v>
      </c>
      <c r="B11" s="26">
        <v>43837</v>
      </c>
      <c r="C11" s="27">
        <v>4000000</v>
      </c>
      <c r="D11" s="33"/>
      <c r="E11" s="29" t="s">
        <v>55</v>
      </c>
      <c r="F11" s="35">
        <v>175202745165</v>
      </c>
      <c r="G11" s="33"/>
      <c r="H11" s="36">
        <v>0.015</v>
      </c>
      <c r="I11" s="33">
        <v>137808</v>
      </c>
      <c r="J11" s="73" t="s">
        <v>63</v>
      </c>
      <c r="K11" s="74" t="s">
        <v>64</v>
      </c>
      <c r="L11" s="33">
        <v>200</v>
      </c>
      <c r="M11" s="73" t="s">
        <v>65</v>
      </c>
      <c r="N11" s="72"/>
      <c r="O11" s="72"/>
      <c r="P11" s="75"/>
      <c r="Q11" s="106"/>
      <c r="R11" s="33"/>
      <c r="S11" s="33"/>
      <c r="T11" s="33"/>
    </row>
    <row r="12" s="2" customFormat="1" ht="19" customHeight="1" spans="1:20">
      <c r="A12" s="37"/>
      <c r="B12" s="26">
        <v>43843</v>
      </c>
      <c r="C12" s="27">
        <v>2800000</v>
      </c>
      <c r="D12" s="33"/>
      <c r="E12" s="29" t="s">
        <v>55</v>
      </c>
      <c r="F12" s="35">
        <v>175202745165</v>
      </c>
      <c r="G12" s="33"/>
      <c r="H12" s="38"/>
      <c r="I12" s="74">
        <v>-137808</v>
      </c>
      <c r="J12" s="76"/>
      <c r="K12" s="77"/>
      <c r="L12" s="74">
        <v>-200</v>
      </c>
      <c r="M12" s="76"/>
      <c r="N12" s="72"/>
      <c r="O12" s="72"/>
      <c r="P12" s="75"/>
      <c r="Q12" s="106"/>
      <c r="R12" s="33"/>
      <c r="S12" s="33"/>
      <c r="T12" s="33"/>
    </row>
    <row r="13" s="2" customFormat="1" ht="20.1" customHeight="1" spans="1:20">
      <c r="A13" s="39"/>
      <c r="B13" s="26">
        <v>43838</v>
      </c>
      <c r="C13" s="40"/>
      <c r="D13" s="40"/>
      <c r="E13" s="29" t="s">
        <v>66</v>
      </c>
      <c r="F13" s="35" t="s">
        <v>67</v>
      </c>
      <c r="G13" s="30"/>
      <c r="H13" s="41"/>
      <c r="I13" s="78"/>
      <c r="J13" s="79"/>
      <c r="K13" s="78"/>
      <c r="L13" s="78"/>
      <c r="M13" s="79"/>
      <c r="N13" s="72"/>
      <c r="O13" s="72"/>
      <c r="P13" s="75" t="s">
        <v>68</v>
      </c>
      <c r="Q13" s="106"/>
      <c r="R13" s="28"/>
      <c r="S13" s="33">
        <v>2512500</v>
      </c>
      <c r="T13" s="28"/>
    </row>
    <row r="14" ht="20.1" customHeight="1" spans="1:20">
      <c r="A14" s="42">
        <v>3</v>
      </c>
      <c r="B14" s="26">
        <v>43844</v>
      </c>
      <c r="C14" s="40"/>
      <c r="D14" s="40"/>
      <c r="E14" s="33" t="s">
        <v>69</v>
      </c>
      <c r="F14" s="35" t="s">
        <v>70</v>
      </c>
      <c r="G14" s="30"/>
      <c r="H14" s="30"/>
      <c r="I14" s="30"/>
      <c r="J14" s="30"/>
      <c r="K14" s="80" t="s">
        <v>64</v>
      </c>
      <c r="L14" s="30"/>
      <c r="M14" s="33" t="s">
        <v>71</v>
      </c>
      <c r="N14" s="72"/>
      <c r="O14" s="72"/>
      <c r="P14" s="75" t="s">
        <v>72</v>
      </c>
      <c r="Q14" s="106"/>
      <c r="R14" s="28"/>
      <c r="S14" s="33">
        <v>3000000</v>
      </c>
      <c r="T14" s="28"/>
    </row>
    <row r="15" s="3" customFormat="1" ht="20.1" customHeight="1" spans="1:20">
      <c r="A15" s="43">
        <v>4</v>
      </c>
      <c r="B15" s="44">
        <v>44234</v>
      </c>
      <c r="C15" s="45">
        <v>1000000</v>
      </c>
      <c r="D15" s="46"/>
      <c r="E15" s="47" t="s">
        <v>55</v>
      </c>
      <c r="F15" s="35">
        <v>175202745165</v>
      </c>
      <c r="G15" s="48"/>
      <c r="H15" s="48"/>
      <c r="I15" s="48"/>
      <c r="J15" s="48"/>
      <c r="K15" s="48"/>
      <c r="L15" s="48"/>
      <c r="M15" s="50"/>
      <c r="N15" s="81"/>
      <c r="O15" s="81"/>
      <c r="P15" s="82"/>
      <c r="Q15" s="82"/>
      <c r="R15" s="82"/>
      <c r="S15" s="82"/>
      <c r="T15" s="107"/>
    </row>
    <row r="16" s="3" customFormat="1" ht="20.1" customHeight="1" spans="1:20">
      <c r="A16" s="49"/>
      <c r="B16" s="44">
        <v>44235</v>
      </c>
      <c r="C16" s="46"/>
      <c r="D16" s="46"/>
      <c r="E16" s="50" t="s">
        <v>69</v>
      </c>
      <c r="F16" s="35" t="s">
        <v>70</v>
      </c>
      <c r="G16" s="48"/>
      <c r="H16" s="48"/>
      <c r="I16" s="50" t="s">
        <v>80</v>
      </c>
      <c r="J16" s="48"/>
      <c r="K16" s="50" t="s">
        <v>64</v>
      </c>
      <c r="L16" s="48">
        <v>200</v>
      </c>
      <c r="M16" s="50" t="s">
        <v>81</v>
      </c>
      <c r="N16" s="81"/>
      <c r="O16" s="81"/>
      <c r="P16" s="83" t="s">
        <v>72</v>
      </c>
      <c r="Q16" s="108"/>
      <c r="R16" s="107"/>
      <c r="S16" s="50">
        <v>1287500</v>
      </c>
      <c r="T16" s="107"/>
    </row>
    <row r="17" ht="20.1" customHeight="1" spans="1:20">
      <c r="A17" s="51"/>
      <c r="B17" s="52"/>
      <c r="C17" s="40"/>
      <c r="D17" s="40"/>
      <c r="E17" s="30"/>
      <c r="F17" s="30"/>
      <c r="G17" s="30"/>
      <c r="H17" s="30"/>
      <c r="I17" s="30"/>
      <c r="J17" s="30"/>
      <c r="K17" s="30"/>
      <c r="L17" s="30"/>
      <c r="M17" s="30"/>
      <c r="N17" s="72"/>
      <c r="O17" s="72"/>
      <c r="P17" s="72"/>
      <c r="Q17" s="106"/>
      <c r="R17" s="28"/>
      <c r="S17" s="50"/>
      <c r="T17" s="28"/>
    </row>
    <row r="18" ht="20.1" customHeight="1" spans="1:20">
      <c r="A18" s="51"/>
      <c r="B18" s="52"/>
      <c r="C18" s="40"/>
      <c r="D18" s="40"/>
      <c r="E18" s="30"/>
      <c r="F18" s="30"/>
      <c r="G18" s="30"/>
      <c r="H18" s="30"/>
      <c r="I18" s="30"/>
      <c r="J18" s="30"/>
      <c r="K18" s="30"/>
      <c r="L18" s="30"/>
      <c r="M18" s="30"/>
      <c r="N18" s="72"/>
      <c r="O18" s="72"/>
      <c r="P18" s="72"/>
      <c r="Q18" s="106"/>
      <c r="R18" s="28"/>
      <c r="S18" s="50"/>
      <c r="T18" s="28"/>
    </row>
    <row r="19" ht="21" customHeight="1" spans="1:20">
      <c r="A19" s="51"/>
      <c r="B19" s="52"/>
      <c r="C19" s="40"/>
      <c r="D19" s="40"/>
      <c r="E19" s="30"/>
      <c r="F19" s="30"/>
      <c r="G19" s="30"/>
      <c r="H19" s="30"/>
      <c r="I19" s="30"/>
      <c r="J19" s="30"/>
      <c r="K19" s="30"/>
      <c r="L19" s="30"/>
      <c r="M19" s="30"/>
      <c r="N19" s="72"/>
      <c r="O19" s="72"/>
      <c r="P19" s="72"/>
      <c r="Q19" s="106"/>
      <c r="R19" s="28"/>
      <c r="S19" s="50"/>
      <c r="T19" s="28"/>
    </row>
    <row r="20" ht="30" customHeight="1" spans="1:20">
      <c r="A20" s="53" t="s">
        <v>73</v>
      </c>
      <c r="B20" s="53"/>
      <c r="C20" s="54">
        <f>SUM(C8:C19)</f>
        <v>22233000</v>
      </c>
      <c r="D20" s="55">
        <f>SUM(D9:D19)</f>
        <v>0</v>
      </c>
      <c r="E20" s="56"/>
      <c r="F20" s="56"/>
      <c r="G20" s="56"/>
      <c r="H20" s="56"/>
      <c r="I20" s="84">
        <f t="shared" ref="I20:L20" si="0">SUM(I8:I19)</f>
        <v>195495</v>
      </c>
      <c r="J20" s="85"/>
      <c r="K20" s="84">
        <f t="shared" si="0"/>
        <v>376973</v>
      </c>
      <c r="L20" s="84">
        <f t="shared" si="0"/>
        <v>1200</v>
      </c>
      <c r="M20" s="85"/>
      <c r="N20" s="86">
        <f>SUM(N8:N19)</f>
        <v>71330</v>
      </c>
      <c r="O20" s="72"/>
      <c r="P20" s="87"/>
      <c r="Q20" s="109"/>
      <c r="R20" s="110"/>
      <c r="S20" s="111">
        <f>SUM(S8:S19)</f>
        <v>20588202</v>
      </c>
      <c r="T20" s="112">
        <f>C20+D20-I20-K20-L20-N20-S20</f>
        <v>999800</v>
      </c>
    </row>
    <row r="21" ht="30" customHeight="1" spans="1:20">
      <c r="A21" s="53" t="s">
        <v>74</v>
      </c>
      <c r="B21" s="53"/>
      <c r="C21" s="53" t="s">
        <v>75</v>
      </c>
      <c r="D21" s="53"/>
      <c r="E21" s="53"/>
      <c r="F21" s="57">
        <f>S16</f>
        <v>1287500</v>
      </c>
      <c r="G21" s="58"/>
      <c r="H21" s="58"/>
      <c r="I21" s="58"/>
      <c r="J21" s="58"/>
      <c r="K21" s="88"/>
      <c r="L21" s="89" t="s">
        <v>76</v>
      </c>
      <c r="M21" s="90"/>
      <c r="N21" s="90"/>
      <c r="O21" s="91" t="s">
        <v>77</v>
      </c>
      <c r="P21" s="92">
        <f>F21</f>
        <v>1287500</v>
      </c>
      <c r="Q21" s="92"/>
      <c r="R21" s="92"/>
      <c r="S21" s="92"/>
      <c r="T21" s="92"/>
    </row>
    <row r="22" ht="30" customHeight="1" spans="1:20">
      <c r="A22" s="53"/>
      <c r="B22" s="53"/>
      <c r="C22" s="53" t="s">
        <v>78</v>
      </c>
      <c r="D22" s="53"/>
      <c r="E22" s="53"/>
      <c r="F22" s="57">
        <v>0</v>
      </c>
      <c r="G22" s="58"/>
      <c r="H22" s="58"/>
      <c r="I22" s="58"/>
      <c r="J22" s="58"/>
      <c r="K22" s="88"/>
      <c r="L22" s="93"/>
      <c r="M22" s="94"/>
      <c r="N22" s="94"/>
      <c r="O22" s="91" t="s">
        <v>79</v>
      </c>
      <c r="P22" s="95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壹佰贰拾捌万柒仟伍佰元整</v>
      </c>
      <c r="Q22" s="95"/>
      <c r="R22" s="95"/>
      <c r="S22" s="95"/>
      <c r="T22" s="95"/>
    </row>
    <row r="27" ht="13.5" spans="2:2">
      <c r="B27" s="59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9:O9"/>
    <mergeCell ref="A20:B20"/>
    <mergeCell ref="C21:E21"/>
    <mergeCell ref="F21:K21"/>
    <mergeCell ref="P21:T21"/>
    <mergeCell ref="C22:E22"/>
    <mergeCell ref="F22:K22"/>
    <mergeCell ref="P22:T22"/>
    <mergeCell ref="A5:A7"/>
    <mergeCell ref="A9:A10"/>
    <mergeCell ref="A11:A13"/>
    <mergeCell ref="A15:A16"/>
    <mergeCell ref="H11:H13"/>
    <mergeCell ref="I12:I13"/>
    <mergeCell ref="J11:J13"/>
    <mergeCell ref="K11:K13"/>
    <mergeCell ref="L12:L13"/>
    <mergeCell ref="M11:M13"/>
    <mergeCell ref="S5:S7"/>
    <mergeCell ref="T5:T7"/>
    <mergeCell ref="A21:B22"/>
    <mergeCell ref="L21:N2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2022-01-19T07:05:19Z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49DE1318BA804115AE6D3A06EB2B222D</vt:lpwstr>
  </property>
</Properties>
</file>