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<sst xmlns="http://schemas.openxmlformats.org/spreadsheetml/2006/main" count="62">
  <si>
    <t xml:space="preserve">工程款支付证书 </t>
  </si>
  <si>
    <t>本次</t>
  </si>
  <si>
    <t>工程名称</t>
  </si>
  <si>
    <t>无为县开城镇毛公大道工程</t>
  </si>
  <si>
    <t>ERP编号</t>
  </si>
  <si>
    <t>档案编号</t>
  </si>
  <si>
    <t>CD2017-063</t>
  </si>
  <si>
    <t>2017.6.22</t>
  </si>
  <si>
    <t>胡银洲</t>
  </si>
  <si>
    <t>60日历天</t>
  </si>
  <si>
    <t>无为县
开城镇</t>
  </si>
  <si>
    <t>芜湖公司王冬汉13855369629</t>
  </si>
  <si>
    <t>张杏年13625556366</t>
  </si>
  <si>
    <t>中标书、施工合同及内部承包协议（含补充）原件</t>
  </si>
  <si>
    <t>中标</t>
  </si>
  <si>
    <t>合同金额</t>
  </si>
  <si>
    <t>中标  日期</t>
  </si>
  <si>
    <t>已    供       工程资料</t>
  </si>
  <si>
    <t>庐江</t>
  </si>
  <si>
    <t>责任  单位</t>
  </si>
  <si>
    <t>芜湖王冬汉13855369629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</si>
  <si>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</si>
  <si>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</si>
  <si>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</si>
  <si>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</si>
  <si>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</si>
  <si>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</si>
  <si>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</si>
  <si>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</si>
  <si>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</si>
  <si>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</si>
  <si>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</si>
  <si>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</si>
  <si>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</si>
  <si>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</si>
  <si>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</si>
  <si>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</si>
  <si>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</si>
  <si>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</si>
  <si>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</si>
  <si>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1.5%全扣</t>
  </si>
  <si>
    <t>建造师占用费</t>
  </si>
  <si>
    <t>张杏年</t>
  </si>
  <si>
    <t>建造师占用费（2017.6.22-2017.11.19）2500元/月*5月=12500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</si>
  <si>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</si>
  <si>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</si>
  <si>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</si>
  <si>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</si>
  <si>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</si>
  <si>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</si>
  <si>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</si>
  <si>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</si>
  <si>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</si>
  <si>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张杏年：6217886300000729779  中行无为支行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</si>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</sst>
</file>

<file path=xl/styles.xml><?xml version="1.0" encoding="utf-8"?>
<styleSheet xmlns="http://schemas.openxmlformats.org/spreadsheetml/2006/main">
  <numFmts count="11">
    <numFmt numFmtId="176" formatCode="yyyy/m/d;@"/>
    <numFmt numFmtId="177" formatCode="m/d;@"/>
    <numFmt numFmtId="178" formatCode="#,##0.00_ "/>
    <numFmt numFmtId="179" formatCode="yy/m/d;@"/>
    <numFmt numFmtId="180" formatCode="0.0%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81" formatCode="0_ "/>
    <numFmt numFmtId="182" formatCode="0.00_ "/>
  </numFmts>
  <fonts count="37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2" fillId="26" borderId="13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179" fontId="2" fillId="0" borderId="0" xfId="50" applyNumberFormat="1" applyFont="1" applyFill="1" applyBorder="1" applyAlignment="1">
      <alignment horizontal="center" vertical="center"/>
    </xf>
    <xf numFmtId="178" fontId="2" fillId="0" borderId="0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shrinkToFit="1"/>
    </xf>
    <xf numFmtId="178" fontId="4" fillId="0" borderId="2" xfId="50" applyNumberFormat="1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center" vertical="center" wrapText="1"/>
    </xf>
    <xf numFmtId="0" fontId="4" fillId="2" borderId="3" xfId="50" applyFont="1" applyFill="1" applyBorder="1" applyAlignment="1">
      <alignment horizontal="center" vertical="center" wrapText="1"/>
    </xf>
    <xf numFmtId="178" fontId="2" fillId="0" borderId="2" xfId="50" applyNumberFormat="1" applyFont="1" applyFill="1" applyBorder="1" applyAlignment="1">
      <alignment horizontal="right" vertical="center" wrapText="1"/>
    </xf>
    <xf numFmtId="0" fontId="4" fillId="2" borderId="4" xfId="50" applyFont="1" applyFill="1" applyBorder="1" applyAlignment="1">
      <alignment horizontal="center" vertical="center" wrapText="1"/>
    </xf>
    <xf numFmtId="179" fontId="4" fillId="0" borderId="2" xfId="50" applyNumberFormat="1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179" fontId="1" fillId="2" borderId="2" xfId="50" applyNumberFormat="1" applyFont="1" applyFill="1" applyBorder="1" applyAlignment="1">
      <alignment horizontal="center" vertical="center" shrinkToFit="1"/>
    </xf>
    <xf numFmtId="14" fontId="1" fillId="2" borderId="2" xfId="50" applyNumberFormat="1" applyFont="1" applyFill="1" applyBorder="1" applyAlignment="1">
      <alignment horizontal="center" vertical="center" wrapText="1"/>
    </xf>
    <xf numFmtId="178" fontId="1" fillId="2" borderId="2" xfId="50" applyNumberFormat="1" applyFont="1" applyFill="1" applyBorder="1" applyAlignment="1">
      <alignment horizontal="right" vertical="center" shrinkToFit="1"/>
    </xf>
    <xf numFmtId="177" fontId="1" fillId="2" borderId="2" xfId="50" applyNumberFormat="1" applyFont="1" applyFill="1" applyBorder="1" applyAlignment="1">
      <alignment horizontal="center" vertical="center" wrapText="1"/>
    </xf>
    <xf numFmtId="180" fontId="1" fillId="0" borderId="2" xfId="19" applyNumberFormat="1" applyFont="1" applyFill="1" applyBorder="1" applyAlignment="1">
      <alignment horizontal="center" vertical="center" wrapText="1"/>
    </xf>
    <xf numFmtId="178" fontId="1" fillId="3" borderId="2" xfId="50" applyNumberFormat="1" applyFont="1" applyFill="1" applyBorder="1" applyAlignment="1">
      <alignment horizontal="right" vertical="center" shrinkToFit="1"/>
    </xf>
    <xf numFmtId="179" fontId="1" fillId="2" borderId="2" xfId="50" applyNumberFormat="1" applyFont="1" applyFill="1" applyBorder="1" applyAlignment="1">
      <alignment vertical="center" shrinkToFit="1"/>
    </xf>
    <xf numFmtId="178" fontId="1" fillId="2" borderId="2" xfId="50" applyNumberFormat="1" applyFont="1" applyFill="1" applyBorder="1" applyAlignment="1">
      <alignment vertical="center" shrinkToFit="1"/>
    </xf>
    <xf numFmtId="9" fontId="1" fillId="0" borderId="2" xfId="19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179" fontId="2" fillId="2" borderId="2" xfId="50" applyNumberFormat="1" applyFont="1" applyFill="1" applyBorder="1" applyAlignment="1">
      <alignment vertical="center" shrinkToFit="1"/>
    </xf>
    <xf numFmtId="14" fontId="2" fillId="2" borderId="2" xfId="50" applyNumberFormat="1" applyFont="1" applyFill="1" applyBorder="1" applyAlignment="1">
      <alignment horizontal="center" vertical="center" wrapText="1"/>
    </xf>
    <xf numFmtId="178" fontId="2" fillId="2" borderId="2" xfId="50" applyNumberFormat="1" applyFont="1" applyFill="1" applyBorder="1" applyAlignment="1">
      <alignment vertical="center" shrinkToFit="1"/>
    </xf>
    <xf numFmtId="177" fontId="2" fillId="2" borderId="2" xfId="50" applyNumberFormat="1" applyFont="1" applyFill="1" applyBorder="1" applyAlignment="1">
      <alignment horizontal="center" vertical="center" wrapText="1"/>
    </xf>
    <xf numFmtId="9" fontId="2" fillId="0" borderId="2" xfId="19" applyFont="1" applyFill="1" applyBorder="1" applyAlignment="1">
      <alignment horizontal="center" vertical="center" wrapText="1"/>
    </xf>
    <xf numFmtId="178" fontId="2" fillId="3" borderId="2" xfId="50" applyNumberFormat="1" applyFont="1" applyFill="1" applyBorder="1" applyAlignment="1">
      <alignment horizontal="right" vertical="center" shrinkToFit="1"/>
    </xf>
    <xf numFmtId="0" fontId="2" fillId="3" borderId="2" xfId="50" applyFont="1" applyFill="1" applyBorder="1" applyAlignment="1">
      <alignment horizontal="center" vertical="center" shrinkToFit="1"/>
    </xf>
    <xf numFmtId="178" fontId="6" fillId="3" borderId="2" xfId="50" applyNumberFormat="1" applyFont="1" applyFill="1" applyBorder="1" applyAlignment="1">
      <alignment horizontal="right" vertical="center" shrinkToFit="1"/>
    </xf>
    <xf numFmtId="178" fontId="7" fillId="3" borderId="2" xfId="50" applyNumberFormat="1" applyFont="1" applyFill="1" applyBorder="1" applyAlignment="1">
      <alignment horizontal="center" vertical="center" shrinkToFit="1"/>
    </xf>
    <xf numFmtId="178" fontId="7" fillId="0" borderId="2" xfId="50" applyNumberFormat="1" applyFont="1" applyFill="1" applyBorder="1" applyAlignment="1">
      <alignment horizontal="center" vertical="center" shrinkToFi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top" wrapText="1"/>
    </xf>
    <xf numFmtId="0" fontId="4" fillId="0" borderId="2" xfId="50" applyFont="1" applyFill="1" applyBorder="1" applyAlignment="1">
      <alignment horizontal="center" vertical="center"/>
    </xf>
    <xf numFmtId="181" fontId="4" fillId="0" borderId="2" xfId="8" applyNumberFormat="1" applyFont="1" applyFill="1" applyBorder="1" applyAlignment="1">
      <alignment horizontal="center" vertical="center"/>
    </xf>
    <xf numFmtId="178" fontId="4" fillId="0" borderId="2" xfId="50" applyNumberFormat="1" applyFont="1" applyFill="1" applyBorder="1" applyAlignment="1">
      <alignment horizontal="center" vertical="center" shrinkToFit="1"/>
    </xf>
    <xf numFmtId="0" fontId="2" fillId="0" borderId="5" xfId="50" applyFont="1" applyFill="1" applyBorder="1" applyAlignment="1">
      <alignment horizontal="left" vertical="center" wrapText="1"/>
    </xf>
    <xf numFmtId="0" fontId="2" fillId="0" borderId="6" xfId="50" applyFont="1" applyFill="1" applyBorder="1" applyAlignment="1">
      <alignment horizontal="left" vertical="center" wrapText="1"/>
    </xf>
    <xf numFmtId="0" fontId="8" fillId="2" borderId="2" xfId="5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2" fillId="0" borderId="4" xfId="50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left" vertical="center" wrapText="1"/>
    </xf>
    <xf numFmtId="178" fontId="9" fillId="0" borderId="2" xfId="50" applyNumberFormat="1" applyFont="1" applyFill="1" applyBorder="1" applyAlignment="1">
      <alignment horizontal="center" vertical="center" wrapText="1"/>
    </xf>
    <xf numFmtId="178" fontId="1" fillId="0" borderId="2" xfId="50" applyNumberFormat="1" applyFont="1" applyFill="1" applyBorder="1" applyAlignment="1">
      <alignment horizontal="right" vertical="center" shrinkToFit="1"/>
    </xf>
    <xf numFmtId="178" fontId="1" fillId="0" borderId="2" xfId="50" applyNumberFormat="1" applyFont="1" applyFill="1" applyBorder="1" applyAlignment="1">
      <alignment horizontal="center" vertical="center" wrapText="1"/>
    </xf>
    <xf numFmtId="178" fontId="10" fillId="0" borderId="2" xfId="50" applyNumberFormat="1" applyFont="1" applyFill="1" applyBorder="1" applyAlignment="1">
      <alignment horizontal="right" vertical="center" shrinkToFit="1"/>
    </xf>
    <xf numFmtId="178" fontId="10" fillId="0" borderId="2" xfId="50" applyNumberFormat="1" applyFont="1" applyFill="1" applyBorder="1" applyAlignment="1">
      <alignment horizontal="center" vertical="center" wrapText="1"/>
    </xf>
    <xf numFmtId="178" fontId="1" fillId="0" borderId="2" xfId="50" applyNumberFormat="1" applyFont="1" applyFill="1" applyBorder="1" applyAlignment="1">
      <alignment horizontal="center" vertical="center" wrapText="1"/>
    </xf>
    <xf numFmtId="178" fontId="1" fillId="0" borderId="2" xfId="50" applyNumberFormat="1" applyFont="1" applyFill="1" applyBorder="1" applyAlignment="1">
      <alignment horizontal="right" vertical="center"/>
    </xf>
    <xf numFmtId="178" fontId="2" fillId="0" borderId="2" xfId="50" applyNumberFormat="1" applyFont="1" applyFill="1" applyBorder="1" applyAlignment="1">
      <alignment horizontal="right" vertical="center" shrinkToFit="1"/>
    </xf>
    <xf numFmtId="178" fontId="2" fillId="0" borderId="2" xfId="50" applyNumberFormat="1" applyFont="1" applyFill="1" applyBorder="1" applyAlignment="1">
      <alignment horizontal="center" vertical="center" wrapText="1"/>
    </xf>
    <xf numFmtId="0" fontId="4" fillId="3" borderId="2" xfId="50" applyFont="1" applyFill="1" applyBorder="1" applyAlignment="1">
      <alignment horizontal="center" vertical="center" shrinkToFit="1"/>
    </xf>
    <xf numFmtId="14" fontId="11" fillId="0" borderId="2" xfId="5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/>
    </xf>
    <xf numFmtId="182" fontId="12" fillId="0" borderId="2" xfId="0" applyNumberFormat="1" applyFont="1" applyBorder="1" applyAlignment="1">
      <alignment horizontal="right" vertical="center" wrapText="1"/>
    </xf>
    <xf numFmtId="182" fontId="12" fillId="0" borderId="2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352425</xdr:colOff>
      <xdr:row>2</xdr:row>
      <xdr:rowOff>133350</xdr:rowOff>
    </xdr:from>
    <xdr:to>
      <xdr:col>24</xdr:col>
      <xdr:colOff>84455</xdr:colOff>
      <xdr:row>18</xdr:row>
      <xdr:rowOff>245110</xdr:rowOff>
    </xdr:to>
    <xdr:pic>
      <xdr:nvPicPr>
        <xdr:cNvPr id="2" name="图片 1" descr="3BBT4UZU85VO{G{Y`~F$DF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6775" y="805180"/>
          <a:ext cx="7818755" cy="4938395"/>
        </a:xfrm>
        <a:prstGeom prst="rect">
          <a:avLst/>
        </a:prstGeom>
      </xdr:spPr>
    </xdr:pic>
    <xdr:clientData/>
  </xdr:twoCellAnchor>
  <xdr:twoCellAnchor editAs="oneCell">
    <xdr:from>
      <xdr:col>15</xdr:col>
      <xdr:colOff>619125</xdr:colOff>
      <xdr:row>1</xdr:row>
      <xdr:rowOff>238125</xdr:rowOff>
    </xdr:from>
    <xdr:to>
      <xdr:col>19</xdr:col>
      <xdr:colOff>1285240</xdr:colOff>
      <xdr:row>3</xdr:row>
      <xdr:rowOff>334010</xdr:rowOff>
    </xdr:to>
    <xdr:pic>
      <xdr:nvPicPr>
        <xdr:cNvPr id="3" name="图片 2" descr="OHR9]BRDGX1A]Y`D]W2~)~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53475" y="554990"/>
          <a:ext cx="3466465" cy="80581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40</xdr:row>
      <xdr:rowOff>9525</xdr:rowOff>
    </xdr:from>
    <xdr:to>
      <xdr:col>13</xdr:col>
      <xdr:colOff>85090</xdr:colOff>
      <xdr:row>88</xdr:row>
      <xdr:rowOff>66040</xdr:rowOff>
    </xdr:to>
    <xdr:pic>
      <xdr:nvPicPr>
        <xdr:cNvPr id="4" name="图片 3" descr="G_ZL3]4J(D5$6~[GWU{0Z5J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4875" y="12063095"/>
          <a:ext cx="6190615" cy="6914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37"/>
  <sheetViews>
    <sheetView tabSelected="1" workbookViewId="0">
      <selection activeCell="L14" sqref="L14"/>
    </sheetView>
  </sheetViews>
  <sheetFormatPr defaultColWidth="9" defaultRowHeight="11.25"/>
  <cols>
    <col min="1" max="1" width="3.25" style="2" customWidth="1"/>
    <col min="2" max="2" width="4.875" style="3" customWidth="1"/>
    <col min="3" max="3" width="3.625" style="2" customWidth="1"/>
    <col min="4" max="4" width="9" style="4" customWidth="1"/>
    <col min="5" max="5" width="6.625" style="3" customWidth="1"/>
    <col min="6" max="6" width="8.125" style="4" customWidth="1"/>
    <col min="7" max="7" width="3.625" style="2" customWidth="1"/>
    <col min="8" max="8" width="11" style="4" customWidth="1"/>
    <col min="9" max="9" width="9.375" style="2" customWidth="1"/>
    <col min="10" max="10" width="9.625" style="4" customWidth="1"/>
    <col min="11" max="11" width="9" style="2" customWidth="1"/>
    <col min="12" max="12" width="8.25" style="2" customWidth="1"/>
    <col min="13" max="14" width="5.625" style="2" customWidth="1"/>
    <col min="15" max="15" width="9.125" style="4" customWidth="1"/>
    <col min="16" max="16" width="9" style="2"/>
    <col min="17" max="17" width="11.875" style="2" customWidth="1"/>
    <col min="18" max="18" width="6.75" style="2" customWidth="1"/>
    <col min="19" max="19" width="9.125" style="2" customWidth="1"/>
    <col min="20" max="20" width="31.125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25" style="2" customWidth="1"/>
    <col min="28" max="28" width="14.5" style="2" customWidth="1"/>
    <col min="29" max="16384" width="9" style="2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56" t="s">
        <v>1</v>
      </c>
    </row>
    <row r="2" ht="27.9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37" t="s">
        <v>4</v>
      </c>
      <c r="M2" s="38">
        <v>7560</v>
      </c>
      <c r="N2" s="39" t="s">
        <v>5</v>
      </c>
      <c r="O2" s="39" t="s">
        <v>6</v>
      </c>
      <c r="Q2" s="57" t="s">
        <v>6</v>
      </c>
      <c r="R2" s="58">
        <v>61</v>
      </c>
      <c r="S2" s="59">
        <v>7560</v>
      </c>
      <c r="T2" s="60" t="s">
        <v>3</v>
      </c>
      <c r="U2" s="61" t="s">
        <v>7</v>
      </c>
      <c r="V2" s="62">
        <v>4298133.59</v>
      </c>
      <c r="W2" s="63" t="s">
        <v>8</v>
      </c>
      <c r="X2" s="63" t="s">
        <v>9</v>
      </c>
      <c r="Y2" s="65" t="s">
        <v>10</v>
      </c>
      <c r="Z2" s="66" t="s">
        <v>11</v>
      </c>
      <c r="AA2" s="66" t="s">
        <v>12</v>
      </c>
      <c r="AB2" s="67" t="s">
        <v>13</v>
      </c>
      <c r="AC2" s="66"/>
      <c r="AD2" s="68" t="s">
        <v>14</v>
      </c>
      <c r="AE2" s="69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</row>
    <row r="3" ht="27.95" customHeight="1" spans="1:15">
      <c r="A3" s="6" t="s">
        <v>15</v>
      </c>
      <c r="B3" s="6"/>
      <c r="C3" s="8">
        <v>4298133.59</v>
      </c>
      <c r="D3" s="8"/>
      <c r="E3" s="8" t="s">
        <v>16</v>
      </c>
      <c r="F3" s="9" t="s">
        <v>7</v>
      </c>
      <c r="G3" s="9"/>
      <c r="H3" s="10" t="s">
        <v>17</v>
      </c>
      <c r="I3" s="40" t="s">
        <v>13</v>
      </c>
      <c r="J3" s="41"/>
      <c r="K3" s="41"/>
      <c r="L3" s="41"/>
      <c r="M3" s="42" t="s">
        <v>18</v>
      </c>
      <c r="N3" s="6" t="s">
        <v>19</v>
      </c>
      <c r="O3" s="43" t="s">
        <v>20</v>
      </c>
    </row>
    <row r="4" ht="27.95" customHeight="1" spans="1:15">
      <c r="A4" s="6" t="s">
        <v>21</v>
      </c>
      <c r="B4" s="6"/>
      <c r="C4" s="11"/>
      <c r="D4" s="11"/>
      <c r="E4" s="8" t="s">
        <v>22</v>
      </c>
      <c r="F4" s="9"/>
      <c r="G4" s="9"/>
      <c r="H4" s="12"/>
      <c r="I4" s="44"/>
      <c r="J4" s="45"/>
      <c r="K4" s="45"/>
      <c r="L4" s="45"/>
      <c r="M4" s="42" t="s">
        <v>23</v>
      </c>
      <c r="N4" s="8" t="s">
        <v>24</v>
      </c>
      <c r="O4" s="46" t="s">
        <v>12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39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34.5" customHeight="1" spans="1:17">
      <c r="A7" s="14">
        <v>1</v>
      </c>
      <c r="B7" s="15">
        <v>43139</v>
      </c>
      <c r="C7" s="16" t="s">
        <v>39</v>
      </c>
      <c r="D7" s="17">
        <v>3650000</v>
      </c>
      <c r="E7" s="18"/>
      <c r="F7" s="17"/>
      <c r="G7" s="19" t="s">
        <v>40</v>
      </c>
      <c r="H7" s="20">
        <v>64472</v>
      </c>
      <c r="I7" s="20">
        <v>0</v>
      </c>
      <c r="J7" s="47">
        <v>12500</v>
      </c>
      <c r="K7" s="48" t="s">
        <v>41</v>
      </c>
      <c r="L7" s="49"/>
      <c r="M7" s="50"/>
      <c r="N7" s="51" t="s">
        <v>42</v>
      </c>
      <c r="O7" s="20">
        <f>ROUNDUP(D7-H7-I7-J7-L7,2)</f>
        <v>3573028</v>
      </c>
      <c r="Q7" s="64"/>
    </row>
    <row r="8" s="1" customFormat="1" ht="33.75" customHeight="1" spans="1:15">
      <c r="A8" s="14"/>
      <c r="B8" s="21"/>
      <c r="C8" s="16"/>
      <c r="D8" s="22"/>
      <c r="E8" s="18"/>
      <c r="F8" s="22"/>
      <c r="G8" s="23"/>
      <c r="H8" s="20"/>
      <c r="I8" s="20"/>
      <c r="J8" s="47"/>
      <c r="K8" s="52" t="s">
        <v>43</v>
      </c>
      <c r="L8" s="47"/>
      <c r="M8" s="50"/>
      <c r="N8" s="48"/>
      <c r="O8" s="20"/>
    </row>
    <row r="9" ht="20" customHeight="1" spans="1:15">
      <c r="A9" s="24"/>
      <c r="B9" s="25"/>
      <c r="C9" s="26"/>
      <c r="D9" s="27"/>
      <c r="E9" s="28"/>
      <c r="F9" s="27"/>
      <c r="G9" s="29"/>
      <c r="H9" s="30"/>
      <c r="I9" s="30"/>
      <c r="J9" s="53"/>
      <c r="K9" s="48"/>
      <c r="L9" s="53"/>
      <c r="M9" s="50"/>
      <c r="N9" s="54"/>
      <c r="O9" s="20"/>
    </row>
    <row r="10" ht="20" customHeight="1" spans="1:15">
      <c r="A10" s="24"/>
      <c r="B10" s="25"/>
      <c r="C10" s="26"/>
      <c r="D10" s="27"/>
      <c r="E10" s="28"/>
      <c r="F10" s="27"/>
      <c r="G10" s="29"/>
      <c r="H10" s="30"/>
      <c r="I10" s="30"/>
      <c r="J10" s="53"/>
      <c r="K10" s="48"/>
      <c r="L10" s="53"/>
      <c r="M10" s="50"/>
      <c r="N10" s="54"/>
      <c r="O10" s="20"/>
    </row>
    <row r="11" ht="20" customHeight="1" spans="1:17">
      <c r="A11" s="24"/>
      <c r="B11" s="25"/>
      <c r="C11" s="26"/>
      <c r="D11" s="27"/>
      <c r="E11" s="28"/>
      <c r="F11" s="27"/>
      <c r="G11" s="29"/>
      <c r="H11" s="30"/>
      <c r="I11" s="30"/>
      <c r="J11" s="53"/>
      <c r="K11" s="48"/>
      <c r="L11" s="53"/>
      <c r="M11" s="50"/>
      <c r="N11" s="54"/>
      <c r="O11" s="30"/>
      <c r="Q11"/>
    </row>
    <row r="12" ht="20" customHeight="1" spans="1:15">
      <c r="A12" s="24"/>
      <c r="B12" s="25"/>
      <c r="C12" s="26"/>
      <c r="D12" s="27"/>
      <c r="E12" s="28"/>
      <c r="F12" s="27"/>
      <c r="G12" s="29"/>
      <c r="H12" s="30"/>
      <c r="I12" s="30"/>
      <c r="J12" s="53"/>
      <c r="K12" s="54"/>
      <c r="L12" s="53"/>
      <c r="M12" s="54"/>
      <c r="N12" s="54"/>
      <c r="O12" s="30"/>
    </row>
    <row r="13" ht="20" customHeight="1" spans="1:15">
      <c r="A13" s="24"/>
      <c r="B13" s="25"/>
      <c r="C13" s="26"/>
      <c r="D13" s="27"/>
      <c r="E13" s="28"/>
      <c r="F13" s="27"/>
      <c r="G13" s="29"/>
      <c r="H13" s="30"/>
      <c r="I13" s="30"/>
      <c r="J13" s="53"/>
      <c r="K13" s="54"/>
      <c r="L13" s="53"/>
      <c r="M13" s="54"/>
      <c r="N13" s="54"/>
      <c r="O13" s="30"/>
    </row>
    <row r="14" ht="20" customHeight="1" spans="1:15">
      <c r="A14" s="24"/>
      <c r="B14" s="25"/>
      <c r="C14" s="26"/>
      <c r="D14" s="27"/>
      <c r="E14" s="28"/>
      <c r="F14" s="27"/>
      <c r="G14" s="29"/>
      <c r="H14" s="30"/>
      <c r="I14" s="30"/>
      <c r="J14" s="53"/>
      <c r="K14" s="54"/>
      <c r="L14" s="53"/>
      <c r="M14" s="54"/>
      <c r="N14" s="54"/>
      <c r="O14" s="30"/>
    </row>
    <row r="15" ht="20" customHeight="1" spans="1:15">
      <c r="A15" s="24"/>
      <c r="B15" s="25"/>
      <c r="C15" s="26"/>
      <c r="D15" s="27"/>
      <c r="E15" s="28"/>
      <c r="F15" s="27"/>
      <c r="G15" s="29"/>
      <c r="H15" s="30"/>
      <c r="I15" s="30"/>
      <c r="J15" s="53"/>
      <c r="K15" s="54"/>
      <c r="L15" s="53"/>
      <c r="M15" s="54"/>
      <c r="N15" s="54"/>
      <c r="O15" s="30"/>
    </row>
    <row r="16" ht="20" customHeight="1" spans="1:15">
      <c r="A16" s="24"/>
      <c r="B16" s="25"/>
      <c r="C16" s="26"/>
      <c r="D16" s="27"/>
      <c r="E16" s="28"/>
      <c r="F16" s="27"/>
      <c r="G16" s="29"/>
      <c r="H16" s="30"/>
      <c r="I16" s="30"/>
      <c r="J16" s="53"/>
      <c r="K16" s="54"/>
      <c r="L16" s="53"/>
      <c r="M16" s="54"/>
      <c r="N16" s="54"/>
      <c r="O16" s="30"/>
    </row>
    <row r="17" ht="20" customHeight="1" spans="1:15">
      <c r="A17" s="24"/>
      <c r="B17" s="25"/>
      <c r="C17" s="26"/>
      <c r="D17" s="27"/>
      <c r="E17" s="28"/>
      <c r="F17" s="27"/>
      <c r="G17" s="29"/>
      <c r="H17" s="30"/>
      <c r="I17" s="30"/>
      <c r="J17" s="53"/>
      <c r="K17" s="54"/>
      <c r="L17" s="53"/>
      <c r="M17" s="54"/>
      <c r="N17" s="54"/>
      <c r="O17" s="30"/>
    </row>
    <row r="18" ht="20" customHeight="1" spans="1:15">
      <c r="A18" s="24"/>
      <c r="B18" s="25"/>
      <c r="C18" s="26"/>
      <c r="D18" s="27"/>
      <c r="E18" s="28"/>
      <c r="F18" s="27"/>
      <c r="G18" s="29"/>
      <c r="H18" s="30"/>
      <c r="I18" s="30"/>
      <c r="J18" s="53"/>
      <c r="K18" s="54"/>
      <c r="L18" s="53"/>
      <c r="M18" s="54"/>
      <c r="N18" s="54"/>
      <c r="O18" s="30"/>
    </row>
    <row r="19" ht="20" customHeight="1" spans="1:15">
      <c r="A19" s="24"/>
      <c r="B19" s="25"/>
      <c r="C19" s="26"/>
      <c r="D19" s="27"/>
      <c r="E19" s="28"/>
      <c r="F19" s="27"/>
      <c r="G19" s="29"/>
      <c r="H19" s="30"/>
      <c r="I19" s="30"/>
      <c r="J19" s="53"/>
      <c r="K19" s="54"/>
      <c r="L19" s="53"/>
      <c r="M19" s="54"/>
      <c r="N19" s="54"/>
      <c r="O19" s="30"/>
    </row>
    <row r="20" ht="20" customHeight="1" spans="1:15">
      <c r="A20" s="24"/>
      <c r="B20" s="25"/>
      <c r="C20" s="26"/>
      <c r="D20" s="27"/>
      <c r="E20" s="28"/>
      <c r="F20" s="27"/>
      <c r="G20" s="29"/>
      <c r="H20" s="30"/>
      <c r="I20" s="30"/>
      <c r="J20" s="53"/>
      <c r="K20" s="54"/>
      <c r="L20" s="53"/>
      <c r="M20" s="54"/>
      <c r="N20" s="54"/>
      <c r="O20" s="30"/>
    </row>
    <row r="21" ht="20" customHeight="1" spans="1:15">
      <c r="A21" s="24"/>
      <c r="B21" s="25"/>
      <c r="C21" s="26"/>
      <c r="D21" s="27"/>
      <c r="E21" s="28"/>
      <c r="F21" s="27"/>
      <c r="G21" s="29"/>
      <c r="H21" s="30"/>
      <c r="I21" s="30"/>
      <c r="J21" s="53"/>
      <c r="K21" s="54"/>
      <c r="L21" s="53"/>
      <c r="M21" s="54"/>
      <c r="N21" s="54"/>
      <c r="O21" s="30"/>
    </row>
    <row r="22" ht="20" customHeight="1" spans="1:15">
      <c r="A22" s="24"/>
      <c r="B22" s="25"/>
      <c r="C22" s="26"/>
      <c r="D22" s="27"/>
      <c r="E22" s="28"/>
      <c r="F22" s="27"/>
      <c r="G22" s="29"/>
      <c r="H22" s="30"/>
      <c r="I22" s="30"/>
      <c r="J22" s="53"/>
      <c r="K22" s="54"/>
      <c r="L22" s="53"/>
      <c r="M22" s="54"/>
      <c r="N22" s="54"/>
      <c r="O22" s="30"/>
    </row>
    <row r="23" ht="20" customHeight="1" spans="1:15">
      <c r="A23" s="24"/>
      <c r="B23" s="25"/>
      <c r="C23" s="26"/>
      <c r="D23" s="27"/>
      <c r="E23" s="28"/>
      <c r="F23" s="27"/>
      <c r="G23" s="29"/>
      <c r="H23" s="30"/>
      <c r="I23" s="30"/>
      <c r="J23" s="53"/>
      <c r="K23" s="54"/>
      <c r="L23" s="53"/>
      <c r="M23" s="54"/>
      <c r="N23" s="54"/>
      <c r="O23" s="30"/>
    </row>
    <row r="24" ht="20" customHeight="1" spans="1:15">
      <c r="A24" s="24"/>
      <c r="B24" s="25"/>
      <c r="C24" s="26"/>
      <c r="D24" s="27"/>
      <c r="E24" s="28"/>
      <c r="F24" s="27"/>
      <c r="G24" s="29"/>
      <c r="H24" s="30"/>
      <c r="I24" s="30"/>
      <c r="J24" s="53"/>
      <c r="K24" s="54"/>
      <c r="L24" s="53"/>
      <c r="M24" s="54"/>
      <c r="N24" s="54"/>
      <c r="O24" s="30"/>
    </row>
    <row r="25" ht="30" customHeight="1" spans="1:15">
      <c r="A25" s="6" t="s">
        <v>44</v>
      </c>
      <c r="B25" s="6"/>
      <c r="C25" s="31" t="s">
        <v>45</v>
      </c>
      <c r="D25" s="32">
        <f t="shared" ref="D25:J25" si="0">SUM(D7:D24)</f>
        <v>3650000</v>
      </c>
      <c r="E25" s="31" t="s">
        <v>45</v>
      </c>
      <c r="F25" s="32">
        <f t="shared" si="0"/>
        <v>0</v>
      </c>
      <c r="G25" s="31" t="s">
        <v>45</v>
      </c>
      <c r="H25" s="32">
        <f t="shared" si="0"/>
        <v>64472</v>
      </c>
      <c r="I25" s="32">
        <f t="shared" si="0"/>
        <v>0</v>
      </c>
      <c r="J25" s="32">
        <f t="shared" si="0"/>
        <v>12500</v>
      </c>
      <c r="K25" s="31" t="s">
        <v>45</v>
      </c>
      <c r="L25" s="32">
        <f>SUM(L7:L24)</f>
        <v>0</v>
      </c>
      <c r="M25" s="31" t="s">
        <v>45</v>
      </c>
      <c r="N25" s="31" t="s">
        <v>45</v>
      </c>
      <c r="O25" s="32">
        <f>SUM(O7:O24)</f>
        <v>3573028</v>
      </c>
    </row>
    <row r="26" ht="30" customHeight="1" spans="1:15">
      <c r="A26" s="6" t="s">
        <v>46</v>
      </c>
      <c r="B26" s="6"/>
      <c r="C26" s="6" t="s">
        <v>47</v>
      </c>
      <c r="D26" s="6"/>
      <c r="E26" s="33">
        <f>O7+O8</f>
        <v>3573028</v>
      </c>
      <c r="F26" s="33"/>
      <c r="G26" s="33"/>
      <c r="H26" s="33"/>
      <c r="I26" s="6" t="s">
        <v>48</v>
      </c>
      <c r="J26" s="6"/>
      <c r="K26" s="6" t="s">
        <v>49</v>
      </c>
      <c r="L26" s="33">
        <f>E26-E27</f>
        <v>3573028</v>
      </c>
      <c r="M26" s="33"/>
      <c r="N26" s="33"/>
      <c r="O26" s="33"/>
    </row>
    <row r="27" ht="30" customHeight="1" spans="1:15">
      <c r="A27" s="6"/>
      <c r="B27" s="6"/>
      <c r="C27" s="6" t="s">
        <v>50</v>
      </c>
      <c r="D27" s="6"/>
      <c r="E27" s="34">
        <f>O8</f>
        <v>0</v>
      </c>
      <c r="F27" s="34"/>
      <c r="G27" s="34"/>
      <c r="H27" s="34"/>
      <c r="I27" s="6"/>
      <c r="J27" s="6"/>
      <c r="K27" s="6" t="s">
        <v>51</v>
      </c>
      <c r="L27" s="55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叁佰伍拾柒万叁仟零贰拾捌元整</v>
      </c>
      <c r="M27" s="55"/>
      <c r="N27" s="55"/>
      <c r="O27" s="55"/>
    </row>
    <row r="28" ht="50.1" customHeight="1" spans="1:15">
      <c r="A28" s="6" t="s">
        <v>52</v>
      </c>
      <c r="B28" s="6"/>
      <c r="C28" s="35" t="s">
        <v>53</v>
      </c>
      <c r="D28" s="35"/>
      <c r="E28" s="35"/>
      <c r="F28" s="35"/>
      <c r="G28" s="35"/>
      <c r="H28" s="35"/>
      <c r="I28" s="6" t="s">
        <v>54</v>
      </c>
      <c r="J28" s="6"/>
      <c r="K28" s="6" t="s">
        <v>55</v>
      </c>
      <c r="L28" s="6"/>
      <c r="M28" s="6"/>
      <c r="N28" s="6"/>
      <c r="O28" s="6"/>
    </row>
    <row r="29" ht="50.1" customHeight="1" spans="1:15">
      <c r="A29" s="6" t="s">
        <v>56</v>
      </c>
      <c r="B29" s="6"/>
      <c r="C29" s="35"/>
      <c r="D29" s="35"/>
      <c r="E29" s="35"/>
      <c r="F29" s="35"/>
      <c r="G29" s="35"/>
      <c r="H29" s="35"/>
      <c r="I29" s="6" t="s">
        <v>57</v>
      </c>
      <c r="J29" s="6"/>
      <c r="K29" s="35"/>
      <c r="L29" s="35"/>
      <c r="M29" s="35"/>
      <c r="N29" s="35"/>
      <c r="O29" s="35"/>
    </row>
    <row r="30" ht="50.1" customHeight="1" spans="1:15">
      <c r="A30" s="6" t="s">
        <v>58</v>
      </c>
      <c r="B30" s="6"/>
      <c r="C30" s="36"/>
      <c r="D30" s="36"/>
      <c r="E30" s="36"/>
      <c r="F30" s="36"/>
      <c r="G30" s="36"/>
      <c r="H30" s="36"/>
      <c r="I30" s="6" t="s">
        <v>59</v>
      </c>
      <c r="J30" s="6"/>
      <c r="K30" s="36"/>
      <c r="L30" s="36"/>
      <c r="M30" s="36"/>
      <c r="N30" s="36"/>
      <c r="O30" s="36"/>
    </row>
    <row r="31" ht="50.1" customHeight="1" spans="1:15">
      <c r="A31" s="6" t="s">
        <v>60</v>
      </c>
      <c r="B31" s="6"/>
      <c r="C31" s="36"/>
      <c r="D31" s="36"/>
      <c r="E31" s="36"/>
      <c r="F31" s="36"/>
      <c r="G31" s="36"/>
      <c r="H31" s="36"/>
      <c r="I31" s="6" t="s">
        <v>61</v>
      </c>
      <c r="J31" s="6"/>
      <c r="K31" s="36"/>
      <c r="L31" s="36"/>
      <c r="M31" s="36"/>
      <c r="N31" s="36"/>
      <c r="O31" s="36"/>
    </row>
    <row r="34" ht="13.5" spans="17:17">
      <c r="Q34"/>
    </row>
    <row r="37" ht="13.5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2018-02-08T07:15:00Z</dcterms:created>
  <dcterms:modified xsi:type="dcterms:W3CDTF">2018-02-09T03:15:22Z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