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2"/>
  </bookViews>
  <sheets>
    <sheet name="第1次" sheetId="1" r:id="rId1"/>
    <sheet name="第2次" sheetId="2" r:id="rId2"/>
    <sheet name="第3次" sheetId="3" r:id="rId3"/>
  </sheets>
  <definedNames>
    <definedName name="_xlnm._FilterDatabase" localSheetId="2" hidden="1">第3次!$A$7:$T$35</definedName>
  </definedNames>
  <calcPr calcId="144525"/>
</workbook>
</file>

<file path=xl/sharedStrings.xml><?xml version="1.0" encoding="utf-8"?>
<sst xmlns="http://schemas.openxmlformats.org/spreadsheetml/2006/main" count="385" uniqueCount="107">
  <si>
    <t xml:space="preserve">工程款支付证书 </t>
  </si>
  <si>
    <t>工程名称</t>
  </si>
  <si>
    <t>商城县钵盂山灌河大桥新建工程</t>
  </si>
  <si>
    <t>建设单位</t>
  </si>
  <si>
    <t>商城县交通运输局</t>
  </si>
  <si>
    <t>ERP编号</t>
  </si>
  <si>
    <t>档案编号</t>
  </si>
  <si>
    <t>CD2017-051</t>
  </si>
  <si>
    <t>合同金额</t>
  </si>
  <si>
    <t>中标时间</t>
  </si>
  <si>
    <t>2017.6.1</t>
  </si>
  <si>
    <t>已提供工程资料</t>
  </si>
  <si>
    <t>中标通知书、施工合同</t>
  </si>
  <si>
    <t>保存地址</t>
  </si>
  <si>
    <t>庐江</t>
  </si>
  <si>
    <t>责任单位</t>
  </si>
  <si>
    <t>第八大区河南省</t>
  </si>
  <si>
    <t>决算金额</t>
  </si>
  <si>
    <t>决算时间</t>
  </si>
  <si>
    <t>项目部印章</t>
  </si>
  <si>
    <t>有</t>
  </si>
  <si>
    <t>施工人</t>
  </si>
  <si>
    <t>魏  刚13569789228</t>
  </si>
  <si>
    <t>区域责任人</t>
  </si>
  <si>
    <t>孙健</t>
  </si>
  <si>
    <t>省办负责人</t>
  </si>
  <si>
    <t>李想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</si>
  <si>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</si>
  <si>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</si>
  <si>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</si>
  <si>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</si>
  <si>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</si>
  <si>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</si>
  <si>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</si>
  <si>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</si>
  <si>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</si>
  <si>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</si>
  <si>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</si>
  <si>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</si>
  <si>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</si>
  <si>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</si>
  <si>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</si>
  <si>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</si>
  <si>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</si>
  <si>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</si>
  <si>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</si>
  <si>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</si>
  <si>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</si>
  <si>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</si>
  <si>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</si>
  <si>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</si>
  <si>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</si>
  <si>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</si>
  <si>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</si>
  <si>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前期支付</t>
  </si>
  <si>
    <t>中行</t>
  </si>
  <si>
    <t xml:space="preserve">175202745165 </t>
  </si>
  <si>
    <t>进度款2%</t>
  </si>
  <si>
    <t>暂扣企税421321，预留损失保证金50700</t>
  </si>
  <si>
    <t>退之前暂扣企税</t>
  </si>
  <si>
    <t>中行商城支行</t>
  </si>
  <si>
    <t>商城县泰贻建筑劳务有限公司</t>
  </si>
  <si>
    <t>暂扣企税</t>
  </si>
  <si>
    <t>中行信阳分行</t>
  </si>
  <si>
    <t>2468 5277 2751</t>
  </si>
  <si>
    <t>信阳鹏辉桥梁预制构件有限公司</t>
  </si>
  <si>
    <t>建行商城支行</t>
  </si>
  <si>
    <t>4105 0176 6608 0911 1999</t>
  </si>
  <si>
    <t>商城县明鑫钢材有限公司</t>
  </si>
  <si>
    <t>农行商城支行</t>
  </si>
  <si>
    <t>6230 5223 9004 1393 779</t>
  </si>
  <si>
    <t>徐明洋</t>
  </si>
  <si>
    <t>邮政银行商城黄柏山路支行</t>
  </si>
  <si>
    <t>6217 9949 1006 3850 855</t>
  </si>
  <si>
    <t>手续费</t>
  </si>
  <si>
    <t>李保全</t>
  </si>
  <si>
    <t>衡水亿贤橡胶制品有限公司</t>
  </si>
  <si>
    <t>1300 1715 3080 5050 8174</t>
  </si>
  <si>
    <t>建行信阳分行羊山新区分理处</t>
  </si>
  <si>
    <t>410 501 767 188 000 00205</t>
  </si>
  <si>
    <t>河南新丰路桥工程有限公司</t>
  </si>
  <si>
    <t>合计</t>
  </si>
  <si>
    <t>本次结算   支付明细</t>
  </si>
  <si>
    <t>应支付金额</t>
  </si>
  <si>
    <t>本次支付金额</t>
  </si>
  <si>
    <t>小写</t>
  </si>
  <si>
    <t>已支付金额</t>
  </si>
  <si>
    <t>大写</t>
  </si>
  <si>
    <t>信阳鹏辉桥梁预制构件有限公司(桥梁板）</t>
  </si>
  <si>
    <t>商城县泰贻建筑劳务有限公司（劳务）</t>
  </si>
  <si>
    <t>商城县泰贻建筑劳务有限公司（机械租赁）</t>
  </si>
  <si>
    <t>建行商城崇福大道支行</t>
  </si>
  <si>
    <t>4105 0110 1039 0000 0159</t>
  </si>
  <si>
    <t>信阳市淦凯建筑劳务工程有限公司（劳务）</t>
  </si>
  <si>
    <t>建行信阳北京路支行</t>
  </si>
  <si>
    <t>6214 6625 8003 9176</t>
  </si>
  <si>
    <t>魏刚（退履约保证金）</t>
  </si>
  <si>
    <t>建行冠县支行</t>
  </si>
  <si>
    <t>3705 0185 8056 0922 9999</t>
  </si>
  <si>
    <t>冠县新益源交通设施有限公司（护栏款）</t>
  </si>
  <si>
    <t>河南省农村信用社商城县农村信用合作联社</t>
  </si>
  <si>
    <t>5691 1531 5000 00014</t>
  </si>
  <si>
    <t>商城县骏良实业有限公司（砂石）</t>
  </si>
  <si>
    <t>信阳珠江村镇银行股份有限公司</t>
  </si>
  <si>
    <t>6003 1416 0000 00263</t>
  </si>
  <si>
    <t>商城县华强商贸有限公司（水泥款）</t>
  </si>
  <si>
    <t>2546 6696 3283</t>
  </si>
</sst>
</file>

<file path=xl/styles.xml><?xml version="1.0" encoding="utf-8"?>
<styleSheet xmlns="http://schemas.openxmlformats.org/spreadsheetml/2006/main">
  <numFmts count="9">
    <numFmt numFmtId="176" formatCode="yyyy&quot;年&quot;m&quot;月&quot;d&quot;日&quot;;@"/>
    <numFmt numFmtId="42" formatCode="_ &quot;￥&quot;* #,##0_ ;_ &quot;￥&quot;* \-#,##0_ ;_ &quot;￥&quot;* &quot;-&quot;_ ;_ @_ "/>
    <numFmt numFmtId="41" formatCode="_ * #,##0_ ;_ * \-#,##0_ ;_ * &quot;-&quot;_ ;_ @_ "/>
    <numFmt numFmtId="177" formatCode="yy/m/d;@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#,##0.00_ "/>
    <numFmt numFmtId="179" formatCode="0_ "/>
    <numFmt numFmtId="180" formatCode="0.00_);[Red]\(0.00\)"/>
  </numFmts>
  <fonts count="36">
    <font>
      <sz val="11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sz val="9"/>
      <color theme="1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6"/>
      <name val="宋体"/>
      <charset val="134"/>
    </font>
    <font>
      <sz val="10"/>
      <color rgb="FFFF0000"/>
      <name val="宋体"/>
      <charset val="134"/>
    </font>
    <font>
      <sz val="9"/>
      <name val="Arial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b/>
      <sz val="9"/>
      <color theme="1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9" borderId="15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4" borderId="17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8" fillId="0" borderId="0">
      <protection locked="0"/>
    </xf>
    <xf numFmtId="0" fontId="27" fillId="0" borderId="18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0" fillId="10" borderId="16" applyNumberFormat="0" applyAlignment="0" applyProtection="0">
      <alignment vertical="center"/>
    </xf>
    <xf numFmtId="0" fontId="21" fillId="10" borderId="15" applyNumberFormat="0" applyAlignment="0" applyProtection="0">
      <alignment vertical="center"/>
    </xf>
    <xf numFmtId="0" fontId="30" fillId="18" borderId="19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35" fillId="0" borderId="0">
      <protection locked="0"/>
    </xf>
  </cellStyleXfs>
  <cellXfs count="125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1" fillId="3" borderId="0" xfId="50" applyFont="1" applyFill="1" applyBorder="1" applyAlignment="1" applyProtection="1">
      <alignment horizontal="center" vertical="center"/>
    </xf>
    <xf numFmtId="0" fontId="1" fillId="3" borderId="0" xfId="50" applyFont="1" applyFill="1" applyAlignment="1" applyProtection="1">
      <alignment horizontal="center" vertical="center"/>
    </xf>
    <xf numFmtId="0" fontId="2" fillId="3" borderId="0" xfId="50" applyFont="1" applyFill="1" applyAlignment="1" applyProtection="1">
      <alignment horizontal="center" vertical="center"/>
    </xf>
    <xf numFmtId="0" fontId="3" fillId="3" borderId="0" xfId="50" applyFont="1" applyFill="1" applyAlignment="1" applyProtection="1">
      <alignment horizontal="center" vertical="center"/>
    </xf>
    <xf numFmtId="177" fontId="1" fillId="3" borderId="0" xfId="50" applyNumberFormat="1" applyFont="1" applyFill="1" applyBorder="1" applyAlignment="1" applyProtection="1">
      <alignment horizontal="center" vertical="center"/>
    </xf>
    <xf numFmtId="178" fontId="1" fillId="3" borderId="0" xfId="50" applyNumberFormat="1" applyFont="1" applyFill="1" applyBorder="1" applyAlignment="1" applyProtection="1">
      <alignment horizontal="center" vertical="center"/>
    </xf>
    <xf numFmtId="0" fontId="4" fillId="2" borderId="1" xfId="50" applyFont="1" applyFill="1" applyBorder="1" applyAlignment="1" applyProtection="1">
      <alignment horizontal="center" vertical="center"/>
    </xf>
    <xf numFmtId="0" fontId="5" fillId="2" borderId="2" xfId="50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shrinkToFit="1"/>
    </xf>
    <xf numFmtId="0" fontId="6" fillId="2" borderId="3" xfId="50" applyFont="1" applyFill="1" applyBorder="1" applyAlignment="1" applyProtection="1">
      <alignment horizontal="center" vertical="center" shrinkToFit="1"/>
    </xf>
    <xf numFmtId="178" fontId="5" fillId="2" borderId="2" xfId="50" applyNumberFormat="1" applyFont="1" applyFill="1" applyBorder="1" applyAlignment="1" applyProtection="1">
      <alignment horizontal="center" vertical="center" wrapText="1"/>
    </xf>
    <xf numFmtId="176" fontId="5" fillId="2" borderId="4" xfId="50" applyNumberFormat="1" applyFont="1" applyFill="1" applyBorder="1" applyAlignment="1" applyProtection="1">
      <alignment horizontal="center" vertical="center" wrapText="1"/>
    </xf>
    <xf numFmtId="178" fontId="1" fillId="2" borderId="2" xfId="50" applyNumberFormat="1" applyFont="1" applyFill="1" applyBorder="1" applyAlignment="1" applyProtection="1">
      <alignment horizontal="center" vertical="center" wrapText="1"/>
    </xf>
    <xf numFmtId="178" fontId="1" fillId="2" borderId="4" xfId="50" applyNumberFormat="1" applyFont="1" applyFill="1" applyBorder="1" applyAlignment="1" applyProtection="1">
      <alignment horizontal="center" vertical="center" wrapText="1"/>
    </xf>
    <xf numFmtId="0" fontId="5" fillId="4" borderId="3" xfId="50" applyFont="1" applyFill="1" applyBorder="1" applyAlignment="1" applyProtection="1">
      <alignment horizontal="center" vertical="center" wrapText="1"/>
    </xf>
    <xf numFmtId="0" fontId="5" fillId="4" borderId="5" xfId="50" applyFont="1" applyFill="1" applyBorder="1" applyAlignment="1" applyProtection="1">
      <alignment horizontal="center" vertical="center" wrapText="1"/>
    </xf>
    <xf numFmtId="0" fontId="5" fillId="4" borderId="4" xfId="50" applyFont="1" applyFill="1" applyBorder="1" applyAlignment="1" applyProtection="1">
      <alignment horizontal="center" vertical="center" wrapText="1"/>
    </xf>
    <xf numFmtId="0" fontId="5" fillId="4" borderId="2" xfId="50" applyFont="1" applyFill="1" applyBorder="1" applyAlignment="1" applyProtection="1">
      <alignment horizontal="center" vertical="center" wrapText="1"/>
    </xf>
    <xf numFmtId="0" fontId="5" fillId="2" borderId="3" xfId="50" applyFont="1" applyFill="1" applyBorder="1" applyAlignment="1" applyProtection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/>
    </xf>
    <xf numFmtId="0" fontId="5" fillId="2" borderId="4" xfId="50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0" fontId="1" fillId="3" borderId="6" xfId="50" applyFont="1" applyFill="1" applyBorder="1" applyAlignment="1" applyProtection="1">
      <alignment vertical="center" wrapText="1"/>
    </xf>
    <xf numFmtId="177" fontId="1" fillId="3" borderId="4" xfId="50" applyNumberFormat="1" applyFont="1" applyFill="1" applyBorder="1" applyAlignment="1" applyProtection="1">
      <alignment horizontal="center" vertical="center" shrinkToFit="1"/>
    </xf>
    <xf numFmtId="0" fontId="1" fillId="3" borderId="2" xfId="50" applyFont="1" applyFill="1" applyBorder="1" applyAlignment="1" applyProtection="1">
      <alignment horizontal="center" vertical="center" wrapText="1"/>
    </xf>
    <xf numFmtId="178" fontId="1" fillId="3" borderId="2" xfId="50" applyNumberFormat="1" applyFont="1" applyFill="1" applyBorder="1" applyAlignment="1" applyProtection="1">
      <alignment horizontal="center" vertical="center" shrinkToFit="1"/>
    </xf>
    <xf numFmtId="178" fontId="1" fillId="3" borderId="2" xfId="50" applyNumberFormat="1" applyFont="1" applyFill="1" applyBorder="1" applyAlignment="1" applyProtection="1">
      <alignment horizontal="center" vertical="center" wrapText="1" shrinkToFit="1"/>
    </xf>
    <xf numFmtId="49" fontId="7" fillId="3" borderId="2" xfId="50" applyNumberFormat="1" applyFont="1" applyFill="1" applyBorder="1" applyAlignment="1" applyProtection="1">
      <alignment horizontal="center" vertical="center" shrinkToFit="1"/>
    </xf>
    <xf numFmtId="178" fontId="1" fillId="3" borderId="2" xfId="50" applyNumberFormat="1" applyFont="1" applyFill="1" applyBorder="1" applyAlignment="1" applyProtection="1">
      <alignment vertical="center" shrinkToFit="1"/>
    </xf>
    <xf numFmtId="9" fontId="1" fillId="3" borderId="2" xfId="50" applyNumberFormat="1" applyFont="1" applyFill="1" applyBorder="1" applyAlignment="1" applyProtection="1">
      <alignment horizontal="center" vertical="center" shrinkToFit="1"/>
    </xf>
    <xf numFmtId="0" fontId="1" fillId="3" borderId="6" xfId="50" applyFont="1" applyFill="1" applyBorder="1" applyAlignment="1" applyProtection="1">
      <alignment horizontal="center" vertical="center" wrapText="1"/>
    </xf>
    <xf numFmtId="178" fontId="1" fillId="3" borderId="2" xfId="50" applyNumberFormat="1" applyFont="1" applyFill="1" applyBorder="1" applyAlignment="1" applyProtection="1">
      <alignment horizontal="right" vertical="center" shrinkToFit="1"/>
    </xf>
    <xf numFmtId="179" fontId="8" fillId="3" borderId="2" xfId="50" applyNumberFormat="1" applyFont="1" applyFill="1" applyBorder="1" applyAlignment="1" applyProtection="1">
      <alignment horizontal="center" vertical="center" wrapText="1" shrinkToFit="1"/>
    </xf>
    <xf numFmtId="0" fontId="1" fillId="3" borderId="7" xfId="50" applyFont="1" applyFill="1" applyBorder="1" applyAlignment="1" applyProtection="1">
      <alignment horizontal="center" vertical="center" wrapText="1"/>
    </xf>
    <xf numFmtId="14" fontId="1" fillId="3" borderId="2" xfId="50" applyNumberFormat="1" applyFont="1" applyFill="1" applyBorder="1" applyAlignment="1" applyProtection="1">
      <alignment horizontal="center" vertical="center" wrapText="1"/>
    </xf>
    <xf numFmtId="179" fontId="7" fillId="3" borderId="2" xfId="50" applyNumberFormat="1" applyFont="1" applyFill="1" applyBorder="1" applyAlignment="1" applyProtection="1">
      <alignment horizontal="center" vertical="center" wrapText="1" shrinkToFit="1"/>
    </xf>
    <xf numFmtId="0" fontId="1" fillId="3" borderId="8" xfId="50" applyFont="1" applyFill="1" applyBorder="1" applyAlignment="1" applyProtection="1">
      <alignment horizontal="center" vertical="center" wrapText="1"/>
    </xf>
    <xf numFmtId="177" fontId="1" fillId="3" borderId="4" xfId="50" applyNumberFormat="1" applyFont="1" applyFill="1" applyBorder="1" applyAlignment="1" applyProtection="1">
      <alignment vertical="center" shrinkToFit="1"/>
    </xf>
    <xf numFmtId="0" fontId="2" fillId="3" borderId="6" xfId="50" applyFont="1" applyFill="1" applyBorder="1" applyAlignment="1" applyProtection="1">
      <alignment horizontal="center" vertical="center" wrapText="1"/>
    </xf>
    <xf numFmtId="177" fontId="2" fillId="3" borderId="4" xfId="50" applyNumberFormat="1" applyFont="1" applyFill="1" applyBorder="1" applyAlignment="1" applyProtection="1">
      <alignment vertical="center" shrinkToFit="1"/>
    </xf>
    <xf numFmtId="0" fontId="2" fillId="3" borderId="2" xfId="50" applyFont="1" applyFill="1" applyBorder="1" applyAlignment="1" applyProtection="1">
      <alignment horizontal="center" vertical="center" wrapText="1"/>
    </xf>
    <xf numFmtId="14" fontId="2" fillId="3" borderId="2" xfId="50" applyNumberFormat="1" applyFont="1" applyFill="1" applyBorder="1" applyAlignment="1" applyProtection="1">
      <alignment horizontal="center" vertical="center" wrapText="1"/>
    </xf>
    <xf numFmtId="178" fontId="2" fillId="3" borderId="2" xfId="50" applyNumberFormat="1" applyFont="1" applyFill="1" applyBorder="1" applyAlignment="1" applyProtection="1">
      <alignment horizontal="center" vertical="center" shrinkToFit="1"/>
    </xf>
    <xf numFmtId="178" fontId="2" fillId="3" borderId="2" xfId="50" applyNumberFormat="1" applyFont="1" applyFill="1" applyBorder="1" applyAlignment="1" applyProtection="1">
      <alignment vertical="center" shrinkToFit="1"/>
    </xf>
    <xf numFmtId="9" fontId="2" fillId="3" borderId="2" xfId="50" applyNumberFormat="1" applyFont="1" applyFill="1" applyBorder="1" applyAlignment="1" applyProtection="1">
      <alignment horizontal="center" vertical="center" shrinkToFit="1"/>
    </xf>
    <xf numFmtId="0" fontId="3" fillId="3" borderId="6" xfId="50" applyFont="1" applyFill="1" applyBorder="1" applyAlignment="1" applyProtection="1">
      <alignment horizontal="center" vertical="center" wrapText="1"/>
    </xf>
    <xf numFmtId="177" fontId="3" fillId="3" borderId="4" xfId="50" applyNumberFormat="1" applyFont="1" applyFill="1" applyBorder="1" applyAlignment="1" applyProtection="1">
      <alignment vertical="center" shrinkToFit="1"/>
    </xf>
    <xf numFmtId="0" fontId="3" fillId="3" borderId="2" xfId="50" applyFont="1" applyFill="1" applyBorder="1" applyAlignment="1" applyProtection="1">
      <alignment horizontal="center" vertical="center" wrapText="1"/>
    </xf>
    <xf numFmtId="178" fontId="3" fillId="3" borderId="2" xfId="50" applyNumberFormat="1" applyFont="1" applyFill="1" applyBorder="1" applyAlignment="1" applyProtection="1">
      <alignment horizontal="center" vertical="center" shrinkToFit="1"/>
    </xf>
    <xf numFmtId="178" fontId="3" fillId="3" borderId="2" xfId="50" applyNumberFormat="1" applyFont="1" applyFill="1" applyBorder="1" applyAlignment="1" applyProtection="1">
      <alignment vertical="center" shrinkToFit="1"/>
    </xf>
    <xf numFmtId="9" fontId="3" fillId="3" borderId="2" xfId="50" applyNumberFormat="1" applyFont="1" applyFill="1" applyBorder="1" applyAlignment="1" applyProtection="1">
      <alignment horizontal="center" vertical="center" shrinkToFit="1"/>
    </xf>
    <xf numFmtId="177" fontId="3" fillId="3" borderId="9" xfId="50" applyNumberFormat="1" applyFont="1" applyFill="1" applyBorder="1" applyAlignment="1" applyProtection="1">
      <alignment horizontal="center" vertical="center" shrinkToFit="1"/>
    </xf>
    <xf numFmtId="177" fontId="3" fillId="3" borderId="10" xfId="50" applyNumberFormat="1" applyFont="1" applyFill="1" applyBorder="1" applyAlignment="1" applyProtection="1">
      <alignment horizontal="center" vertical="center" shrinkToFit="1"/>
    </xf>
    <xf numFmtId="0" fontId="3" fillId="3" borderId="7" xfId="50" applyFont="1" applyFill="1" applyBorder="1" applyAlignment="1" applyProtection="1">
      <alignment horizontal="center" vertical="center" wrapText="1"/>
    </xf>
    <xf numFmtId="177" fontId="3" fillId="3" borderId="11" xfId="50" applyNumberFormat="1" applyFont="1" applyFill="1" applyBorder="1" applyAlignment="1" applyProtection="1">
      <alignment horizontal="center" vertical="center" shrinkToFit="1"/>
    </xf>
    <xf numFmtId="0" fontId="2" fillId="3" borderId="7" xfId="50" applyFont="1" applyFill="1" applyBorder="1" applyAlignment="1" applyProtection="1">
      <alignment horizontal="center" vertical="center" wrapText="1"/>
    </xf>
    <xf numFmtId="178" fontId="2" fillId="3" borderId="2" xfId="50" applyNumberFormat="1" applyFont="1" applyFill="1" applyBorder="1" applyAlignment="1" applyProtection="1">
      <alignment horizontal="center" vertical="center" wrapText="1" shrinkToFit="1"/>
    </xf>
    <xf numFmtId="179" fontId="9" fillId="3" borderId="2" xfId="50" applyNumberFormat="1" applyFont="1" applyFill="1" applyBorder="1" applyAlignment="1" applyProtection="1">
      <alignment horizontal="center" vertical="center" wrapText="1" shrinkToFit="1"/>
    </xf>
    <xf numFmtId="0" fontId="1" fillId="3" borderId="2" xfId="50" applyFont="1" applyFill="1" applyBorder="1" applyAlignment="1" applyProtection="1">
      <alignment vertical="center" wrapText="1"/>
    </xf>
    <xf numFmtId="0" fontId="5" fillId="3" borderId="2" xfId="50" applyFont="1" applyFill="1" applyBorder="1" applyAlignment="1" applyProtection="1">
      <alignment horizontal="center" vertical="center" wrapText="1"/>
    </xf>
    <xf numFmtId="0" fontId="3" fillId="4" borderId="2" xfId="50" applyFont="1" applyFill="1" applyBorder="1" applyAlignment="1" applyProtection="1">
      <alignment horizontal="center" vertical="center" wrapText="1"/>
    </xf>
    <xf numFmtId="180" fontId="1" fillId="4" borderId="2" xfId="50" applyNumberFormat="1" applyFont="1" applyFill="1" applyBorder="1" applyAlignment="1" applyProtection="1">
      <alignment horizontal="center" vertical="center" shrinkToFit="1"/>
    </xf>
    <xf numFmtId="178" fontId="10" fillId="3" borderId="2" xfId="50" applyNumberFormat="1" applyFont="1" applyFill="1" applyBorder="1" applyAlignment="1" applyProtection="1">
      <alignment horizontal="right" vertical="center" shrinkToFit="1"/>
    </xf>
    <xf numFmtId="178" fontId="11" fillId="3" borderId="3" xfId="50" applyNumberFormat="1" applyFont="1" applyFill="1" applyBorder="1" applyAlignment="1" applyProtection="1">
      <alignment horizontal="center" vertical="center" shrinkToFit="1"/>
    </xf>
    <xf numFmtId="178" fontId="11" fillId="3" borderId="5" xfId="50" applyNumberFormat="1" applyFont="1" applyFill="1" applyBorder="1" applyAlignment="1" applyProtection="1">
      <alignment horizontal="center" vertical="center" shrinkToFit="1"/>
    </xf>
    <xf numFmtId="0" fontId="0" fillId="3" borderId="0" xfId="0" applyFont="1" applyFill="1">
      <alignment vertical="center"/>
    </xf>
    <xf numFmtId="0" fontId="6" fillId="2" borderId="5" xfId="50" applyFont="1" applyFill="1" applyBorder="1" applyAlignment="1" applyProtection="1">
      <alignment horizontal="center" vertical="center" shrinkToFit="1"/>
    </xf>
    <xf numFmtId="0" fontId="6" fillId="2" borderId="4" xfId="50" applyFont="1" applyFill="1" applyBorder="1" applyAlignment="1" applyProtection="1">
      <alignment horizontal="center" vertical="center" shrinkToFit="1"/>
    </xf>
    <xf numFmtId="0" fontId="5" fillId="2" borderId="2" xfId="50" applyFont="1" applyFill="1" applyBorder="1" applyAlignment="1" applyProtection="1">
      <alignment horizontal="center" vertical="center"/>
    </xf>
    <xf numFmtId="0" fontId="5" fillId="2" borderId="2" xfId="50" applyNumberFormat="1" applyFont="1" applyFill="1" applyBorder="1" applyAlignment="1" applyProtection="1">
      <alignment horizontal="center" vertical="center" shrinkToFit="1"/>
    </xf>
    <xf numFmtId="0" fontId="1" fillId="2" borderId="2" xfId="50" applyFont="1" applyFill="1" applyBorder="1" applyAlignment="1" applyProtection="1">
      <alignment horizontal="center" vertical="center" wrapText="1"/>
    </xf>
    <xf numFmtId="178" fontId="5" fillId="4" borderId="3" xfId="50" applyNumberFormat="1" applyFont="1" applyFill="1" applyBorder="1" applyAlignment="1" applyProtection="1">
      <alignment horizontal="center" vertical="center" wrapText="1"/>
    </xf>
    <xf numFmtId="178" fontId="5" fillId="2" borderId="3" xfId="50" applyNumberFormat="1" applyFont="1" applyFill="1" applyBorder="1" applyAlignment="1" applyProtection="1">
      <alignment horizontal="center" vertical="center" wrapText="1"/>
    </xf>
    <xf numFmtId="178" fontId="5" fillId="2" borderId="2" xfId="50" applyNumberFormat="1" applyFont="1" applyFill="1" applyBorder="1" applyAlignment="1" applyProtection="1">
      <alignment horizontal="center" vertical="center" shrinkToFit="1"/>
    </xf>
    <xf numFmtId="178" fontId="5" fillId="3" borderId="2" xfId="50" applyNumberFormat="1" applyFont="1" applyFill="1" applyBorder="1" applyAlignment="1" applyProtection="1">
      <alignment horizontal="center" vertical="center" wrapText="1"/>
    </xf>
    <xf numFmtId="178" fontId="1" fillId="3" borderId="2" xfId="50" applyNumberFormat="1" applyFont="1" applyFill="1" applyBorder="1" applyAlignment="1" applyProtection="1">
      <alignment horizontal="center" vertical="center" wrapText="1"/>
    </xf>
    <xf numFmtId="178" fontId="1" fillId="3" borderId="8" xfId="50" applyNumberFormat="1" applyFont="1" applyFill="1" applyBorder="1" applyAlignment="1" applyProtection="1">
      <alignment horizontal="center" vertical="center" wrapText="1"/>
    </xf>
    <xf numFmtId="178" fontId="1" fillId="3" borderId="8" xfId="50" applyNumberFormat="1" applyFont="1" applyFill="1" applyBorder="1" applyAlignment="1" applyProtection="1">
      <alignment horizontal="center" vertical="center" shrinkToFit="1"/>
    </xf>
    <xf numFmtId="178" fontId="1" fillId="3" borderId="6" xfId="50" applyNumberFormat="1" applyFont="1" applyFill="1" applyBorder="1" applyAlignment="1" applyProtection="1">
      <alignment horizontal="center" vertical="center" shrinkToFit="1"/>
    </xf>
    <xf numFmtId="178" fontId="1" fillId="3" borderId="7" xfId="50" applyNumberFormat="1" applyFont="1" applyFill="1" applyBorder="1" applyAlignment="1" applyProtection="1">
      <alignment horizontal="center" vertical="center" shrinkToFit="1"/>
    </xf>
    <xf numFmtId="178" fontId="2" fillId="3" borderId="7" xfId="50" applyNumberFormat="1" applyFont="1" applyFill="1" applyBorder="1" applyAlignment="1" applyProtection="1">
      <alignment horizontal="center" vertical="center" shrinkToFit="1"/>
    </xf>
    <xf numFmtId="178" fontId="12" fillId="3" borderId="2" xfId="50" applyNumberFormat="1" applyFont="1" applyFill="1" applyBorder="1" applyAlignment="1" applyProtection="1">
      <alignment horizontal="center" vertical="center" wrapText="1"/>
    </xf>
    <xf numFmtId="0" fontId="2" fillId="3" borderId="2" xfId="50" applyFont="1" applyFill="1" applyBorder="1" applyAlignment="1" applyProtection="1">
      <alignment horizontal="center" vertical="center"/>
    </xf>
    <xf numFmtId="178" fontId="3" fillId="3" borderId="7" xfId="50" applyNumberFormat="1" applyFont="1" applyFill="1" applyBorder="1" applyAlignment="1" applyProtection="1">
      <alignment horizontal="center" vertical="center" shrinkToFit="1"/>
    </xf>
    <xf numFmtId="178" fontId="13" fillId="3" borderId="2" xfId="50" applyNumberFormat="1" applyFont="1" applyFill="1" applyBorder="1" applyAlignment="1" applyProtection="1">
      <alignment horizontal="center" vertical="center" wrapText="1"/>
    </xf>
    <xf numFmtId="178" fontId="3" fillId="3" borderId="8" xfId="50" applyNumberFormat="1" applyFont="1" applyFill="1" applyBorder="1" applyAlignment="1" applyProtection="1">
      <alignment horizontal="center" vertical="center" wrapText="1"/>
    </xf>
    <xf numFmtId="178" fontId="3" fillId="3" borderId="6" xfId="50" applyNumberFormat="1" applyFont="1" applyFill="1" applyBorder="1" applyAlignment="1" applyProtection="1">
      <alignment horizontal="center" vertical="center" shrinkToFit="1"/>
    </xf>
    <xf numFmtId="178" fontId="2" fillId="3" borderId="8" xfId="50" applyNumberFormat="1" applyFont="1" applyFill="1" applyBorder="1" applyAlignment="1" applyProtection="1">
      <alignment horizontal="center" vertical="center" wrapText="1"/>
    </xf>
    <xf numFmtId="178" fontId="10" fillId="4" borderId="2" xfId="50" applyNumberFormat="1" applyFont="1" applyFill="1" applyBorder="1" applyAlignment="1" applyProtection="1">
      <alignment horizontal="center" vertical="center" shrinkToFit="1"/>
    </xf>
    <xf numFmtId="178" fontId="10" fillId="3" borderId="2" xfId="50" applyNumberFormat="1" applyFont="1" applyFill="1" applyBorder="1" applyAlignment="1" applyProtection="1">
      <alignment horizontal="center" vertical="center" shrinkToFit="1"/>
    </xf>
    <xf numFmtId="178" fontId="5" fillId="4" borderId="2" xfId="50" applyNumberFormat="1" applyFont="1" applyFill="1" applyBorder="1" applyAlignment="1" applyProtection="1">
      <alignment horizontal="center" vertical="center" wrapText="1"/>
    </xf>
    <xf numFmtId="178" fontId="5" fillId="3" borderId="8" xfId="50" applyNumberFormat="1" applyFont="1" applyFill="1" applyBorder="1" applyAlignment="1" applyProtection="1">
      <alignment horizontal="center" vertical="center" wrapText="1"/>
    </xf>
    <xf numFmtId="178" fontId="11" fillId="3" borderId="4" xfId="50" applyNumberFormat="1" applyFont="1" applyFill="1" applyBorder="1" applyAlignment="1" applyProtection="1">
      <alignment horizontal="center" vertical="center" shrinkToFit="1"/>
    </xf>
    <xf numFmtId="0" fontId="5" fillId="3" borderId="12" xfId="50" applyFont="1" applyFill="1" applyBorder="1" applyAlignment="1" applyProtection="1">
      <alignment horizontal="center" vertical="center" wrapText="1"/>
    </xf>
    <xf numFmtId="0" fontId="5" fillId="3" borderId="13" xfId="50" applyFont="1" applyFill="1" applyBorder="1" applyAlignment="1" applyProtection="1">
      <alignment horizontal="center" vertical="center" wrapText="1"/>
    </xf>
    <xf numFmtId="0" fontId="5" fillId="3" borderId="3" xfId="50" applyFont="1" applyFill="1" applyBorder="1" applyAlignment="1" applyProtection="1">
      <alignment horizontal="center" vertical="center" wrapText="1"/>
    </xf>
    <xf numFmtId="178" fontId="11" fillId="3" borderId="2" xfId="50" applyNumberFormat="1" applyFont="1" applyFill="1" applyBorder="1" applyAlignment="1" applyProtection="1">
      <alignment horizontal="center" vertical="center" shrinkToFit="1"/>
    </xf>
    <xf numFmtId="0" fontId="5" fillId="3" borderId="14" xfId="50" applyFont="1" applyFill="1" applyBorder="1" applyAlignment="1" applyProtection="1">
      <alignment horizontal="center" vertical="center" wrapText="1"/>
    </xf>
    <xf numFmtId="0" fontId="5" fillId="3" borderId="1" xfId="50" applyFont="1" applyFill="1" applyBorder="1" applyAlignment="1" applyProtection="1">
      <alignment horizontal="center" vertical="center" wrapText="1"/>
    </xf>
    <xf numFmtId="0" fontId="11" fillId="3" borderId="2" xfId="50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6" fillId="2" borderId="3" xfId="50" applyFont="1" applyFill="1" applyBorder="1" applyAlignment="1" applyProtection="1">
      <alignment horizontal="center" vertical="center" wrapText="1"/>
    </xf>
    <xf numFmtId="0" fontId="6" fillId="2" borderId="5" xfId="50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8" fontId="6" fillId="2" borderId="2" xfId="50" applyNumberFormat="1" applyFont="1" applyFill="1" applyBorder="1" applyAlignment="1" applyProtection="1">
      <alignment horizontal="center" vertical="center" wrapText="1"/>
    </xf>
    <xf numFmtId="178" fontId="7" fillId="2" borderId="2" xfId="50" applyNumberFormat="1" applyFont="1" applyFill="1" applyBorder="1" applyAlignment="1" applyProtection="1">
      <alignment horizontal="center" vertical="center" wrapText="1"/>
    </xf>
    <xf numFmtId="178" fontId="5" fillId="4" borderId="5" xfId="50" applyNumberFormat="1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/>
    </xf>
    <xf numFmtId="178" fontId="5" fillId="2" borderId="5" xfId="50" applyNumberFormat="1" applyFont="1" applyFill="1" applyBorder="1" applyAlignment="1" applyProtection="1">
      <alignment horizontal="center" vertical="center" wrapText="1"/>
    </xf>
    <xf numFmtId="9" fontId="1" fillId="3" borderId="2" xfId="19" applyFont="1" applyFill="1" applyBorder="1" applyAlignment="1" applyProtection="1">
      <alignment horizontal="center" vertical="center" wrapText="1"/>
    </xf>
    <xf numFmtId="9" fontId="1" fillId="3" borderId="8" xfId="19" applyFont="1" applyFill="1" applyBorder="1" applyAlignment="1" applyProtection="1">
      <alignment horizontal="center" vertical="center" wrapText="1"/>
    </xf>
    <xf numFmtId="178" fontId="1" fillId="3" borderId="8" xfId="50" applyNumberFormat="1" applyFont="1" applyFill="1" applyBorder="1" applyAlignment="1" applyProtection="1">
      <alignment horizontal="right" vertical="center" shrinkToFit="1"/>
    </xf>
    <xf numFmtId="9" fontId="2" fillId="3" borderId="8" xfId="19" applyFont="1" applyFill="1" applyBorder="1" applyAlignment="1" applyProtection="1">
      <alignment horizontal="center" vertical="center" wrapText="1"/>
    </xf>
    <xf numFmtId="178" fontId="2" fillId="3" borderId="8" xfId="50" applyNumberFormat="1" applyFont="1" applyFill="1" applyBorder="1" applyAlignment="1" applyProtection="1">
      <alignment horizontal="right" vertical="center" shrinkToFit="1"/>
    </xf>
    <xf numFmtId="178" fontId="2" fillId="3" borderId="8" xfId="50" applyNumberFormat="1" applyFont="1" applyFill="1" applyBorder="1" applyAlignment="1" applyProtection="1">
      <alignment horizontal="center" vertical="center" shrinkToFit="1"/>
    </xf>
    <xf numFmtId="9" fontId="3" fillId="3" borderId="8" xfId="19" applyFont="1" applyFill="1" applyBorder="1" applyAlignment="1" applyProtection="1">
      <alignment horizontal="center" vertical="center" wrapText="1"/>
    </xf>
    <xf numFmtId="178" fontId="3" fillId="3" borderId="8" xfId="50" applyNumberFormat="1" applyFont="1" applyFill="1" applyBorder="1" applyAlignment="1" applyProtection="1">
      <alignment horizontal="right" vertical="center" shrinkToFit="1"/>
    </xf>
    <xf numFmtId="178" fontId="3" fillId="3" borderId="8" xfId="50" applyNumberFormat="1" applyFont="1" applyFill="1" applyBorder="1" applyAlignment="1" applyProtection="1">
      <alignment horizontal="center" vertical="center" shrinkToFit="1"/>
    </xf>
    <xf numFmtId="0" fontId="1" fillId="3" borderId="8" xfId="50" applyFont="1" applyFill="1" applyBorder="1" applyAlignment="1" applyProtection="1">
      <alignment horizontal="center" vertical="center" shrinkToFit="1"/>
    </xf>
    <xf numFmtId="178" fontId="1" fillId="3" borderId="8" xfId="50" applyNumberFormat="1" applyFont="1" applyFill="1" applyBorder="1" applyAlignment="1" applyProtection="1">
      <alignment horizontal="center" vertical="center"/>
    </xf>
    <xf numFmtId="178" fontId="10" fillId="4" borderId="8" xfId="50" applyNumberFormat="1" applyFont="1" applyFill="1" applyBorder="1" applyAlignment="1" applyProtection="1">
      <alignment horizontal="right" vertical="center" shrinkToFit="1"/>
    </xf>
    <xf numFmtId="178" fontId="10" fillId="3" borderId="8" xfId="50" applyNumberFormat="1" applyFont="1" applyFill="1" applyBorder="1" applyAlignment="1" applyProtection="1">
      <alignment horizontal="center" vertical="center" shrinkToFit="1"/>
    </xf>
    <xf numFmtId="178" fontId="1" fillId="2" borderId="2" xfId="50" applyNumberFormat="1" applyFont="1" applyFill="1" applyBorder="1" applyAlignment="1" applyProtection="1">
      <alignment horizontal="righ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7" Type="http://schemas.openxmlformats.org/officeDocument/2006/relationships/image" Target="../media/image1.png"/><Relationship Id="rId6" Type="http://schemas.openxmlformats.org/officeDocument/2006/relationships/image" Target="../media/image9.png"/><Relationship Id="rId5" Type="http://schemas.openxmlformats.org/officeDocument/2006/relationships/image" Target="../media/image8.png"/><Relationship Id="rId4" Type="http://schemas.openxmlformats.org/officeDocument/2006/relationships/image" Target="../media/image7.png"/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20</xdr:col>
      <xdr:colOff>240665</xdr:colOff>
      <xdr:row>8</xdr:row>
      <xdr:rowOff>188595</xdr:rowOff>
    </xdr:from>
    <xdr:to>
      <xdr:col>27</xdr:col>
      <xdr:colOff>607060</xdr:colOff>
      <xdr:row>20</xdr:row>
      <xdr:rowOff>20955</xdr:rowOff>
    </xdr:to>
    <xdr:pic>
      <xdr:nvPicPr>
        <xdr:cNvPr id="3" name="图片 2" descr="QV0IZG_@TEPVL%_9_{T1AS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19005" y="3113405"/>
          <a:ext cx="5166995" cy="3091180"/>
        </a:xfrm>
        <a:prstGeom prst="rect">
          <a:avLst/>
        </a:prstGeom>
      </xdr:spPr>
    </xdr:pic>
    <xdr:clientData/>
  </xdr:twoCellAnchor>
  <xdr:twoCellAnchor editAs="oneCell">
    <xdr:from>
      <xdr:col>20</xdr:col>
      <xdr:colOff>211455</xdr:colOff>
      <xdr:row>14</xdr:row>
      <xdr:rowOff>237490</xdr:rowOff>
    </xdr:from>
    <xdr:to>
      <xdr:col>27</xdr:col>
      <xdr:colOff>424815</xdr:colOff>
      <xdr:row>25</xdr:row>
      <xdr:rowOff>93345</xdr:rowOff>
    </xdr:to>
    <xdr:pic>
      <xdr:nvPicPr>
        <xdr:cNvPr id="2" name="图片 1" descr="()J@3CI@(CB``U$_JHR_9P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2489795" y="4794250"/>
          <a:ext cx="5013960" cy="2930525"/>
        </a:xfrm>
        <a:prstGeom prst="rect">
          <a:avLst/>
        </a:prstGeom>
      </xdr:spPr>
    </xdr:pic>
    <xdr:clientData/>
  </xdr:twoCellAnchor>
  <xdr:twoCellAnchor editAs="oneCell">
    <xdr:from>
      <xdr:col>10</xdr:col>
      <xdr:colOff>407670</xdr:colOff>
      <xdr:row>13</xdr:row>
      <xdr:rowOff>71120</xdr:rowOff>
    </xdr:from>
    <xdr:to>
      <xdr:col>12</xdr:col>
      <xdr:colOff>925195</xdr:colOff>
      <xdr:row>15</xdr:row>
      <xdr:rowOff>88265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830560" y="4372610"/>
          <a:ext cx="1965325" cy="5276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160655</xdr:colOff>
      <xdr:row>16</xdr:row>
      <xdr:rowOff>201295</xdr:rowOff>
    </xdr:from>
    <xdr:to>
      <xdr:col>29</xdr:col>
      <xdr:colOff>351155</xdr:colOff>
      <xdr:row>30</xdr:row>
      <xdr:rowOff>93345</xdr:rowOff>
    </xdr:to>
    <xdr:pic>
      <xdr:nvPicPr>
        <xdr:cNvPr id="5" name="图片 4" descr="~LGIDA8PY5N[P%]9FE6)QUS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2438995" y="5280025"/>
          <a:ext cx="6362700" cy="3635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20</xdr:col>
      <xdr:colOff>240665</xdr:colOff>
      <xdr:row>8</xdr:row>
      <xdr:rowOff>188595</xdr:rowOff>
    </xdr:from>
    <xdr:to>
      <xdr:col>27</xdr:col>
      <xdr:colOff>607060</xdr:colOff>
      <xdr:row>20</xdr:row>
      <xdr:rowOff>20955</xdr:rowOff>
    </xdr:to>
    <xdr:pic>
      <xdr:nvPicPr>
        <xdr:cNvPr id="2" name="图片 1" descr="QV0IZG_@TEPVL%_9_{T1AS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642320" y="3113405"/>
          <a:ext cx="5166995" cy="3091180"/>
        </a:xfrm>
        <a:prstGeom prst="rect">
          <a:avLst/>
        </a:prstGeom>
      </xdr:spPr>
    </xdr:pic>
    <xdr:clientData/>
  </xdr:twoCellAnchor>
  <xdr:twoCellAnchor editAs="oneCell">
    <xdr:from>
      <xdr:col>20</xdr:col>
      <xdr:colOff>211455</xdr:colOff>
      <xdr:row>14</xdr:row>
      <xdr:rowOff>237490</xdr:rowOff>
    </xdr:from>
    <xdr:to>
      <xdr:col>27</xdr:col>
      <xdr:colOff>424815</xdr:colOff>
      <xdr:row>25</xdr:row>
      <xdr:rowOff>207645</xdr:rowOff>
    </xdr:to>
    <xdr:pic>
      <xdr:nvPicPr>
        <xdr:cNvPr id="3" name="图片 2" descr="()J@3CI@(CB``U$_JHR_9P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3613110" y="4794250"/>
          <a:ext cx="5013960" cy="2930525"/>
        </a:xfrm>
        <a:prstGeom prst="rect">
          <a:avLst/>
        </a:prstGeom>
      </xdr:spPr>
    </xdr:pic>
    <xdr:clientData/>
  </xdr:twoCellAnchor>
  <xdr:twoCellAnchor editAs="oneCell">
    <xdr:from>
      <xdr:col>10</xdr:col>
      <xdr:colOff>407670</xdr:colOff>
      <xdr:row>13</xdr:row>
      <xdr:rowOff>71120</xdr:rowOff>
    </xdr:from>
    <xdr:to>
      <xdr:col>12</xdr:col>
      <xdr:colOff>925195</xdr:colOff>
      <xdr:row>15</xdr:row>
      <xdr:rowOff>88265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1137900" y="4372610"/>
          <a:ext cx="1965325" cy="5276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160655</xdr:colOff>
      <xdr:row>16</xdr:row>
      <xdr:rowOff>201295</xdr:rowOff>
    </xdr:from>
    <xdr:to>
      <xdr:col>29</xdr:col>
      <xdr:colOff>351155</xdr:colOff>
      <xdr:row>29</xdr:row>
      <xdr:rowOff>314325</xdr:rowOff>
    </xdr:to>
    <xdr:pic>
      <xdr:nvPicPr>
        <xdr:cNvPr id="5" name="图片 4" descr="~LGIDA8PY5N[P%]9FE6)QUS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3562310" y="5280025"/>
          <a:ext cx="6362700" cy="3618230"/>
        </a:xfrm>
        <a:prstGeom prst="rect">
          <a:avLst/>
        </a:prstGeom>
      </xdr:spPr>
    </xdr:pic>
    <xdr:clientData/>
  </xdr:twoCellAnchor>
  <xdr:twoCellAnchor editAs="oneCell">
    <xdr:from>
      <xdr:col>7</xdr:col>
      <xdr:colOff>86360</xdr:colOff>
      <xdr:row>22</xdr:row>
      <xdr:rowOff>227330</xdr:rowOff>
    </xdr:from>
    <xdr:to>
      <xdr:col>9</xdr:col>
      <xdr:colOff>321310</xdr:colOff>
      <xdr:row>25</xdr:row>
      <xdr:rowOff>175895</xdr:rowOff>
    </xdr:to>
    <xdr:pic>
      <xdr:nvPicPr>
        <xdr:cNvPr id="6" name="图片 5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8283575" y="6944360"/>
          <a:ext cx="1682750" cy="74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192405</xdr:colOff>
      <xdr:row>24</xdr:row>
      <xdr:rowOff>172085</xdr:rowOff>
    </xdr:from>
    <xdr:to>
      <xdr:col>14</xdr:col>
      <xdr:colOff>512445</xdr:colOff>
      <xdr:row>26</xdr:row>
      <xdr:rowOff>103505</xdr:rowOff>
    </xdr:to>
    <xdr:pic>
      <xdr:nvPicPr>
        <xdr:cNvPr id="7" name="图片 6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3953490" y="7422515"/>
          <a:ext cx="1525270" cy="4648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407670</xdr:colOff>
      <xdr:row>13</xdr:row>
      <xdr:rowOff>71120</xdr:rowOff>
    </xdr:from>
    <xdr:to>
      <xdr:col>12</xdr:col>
      <xdr:colOff>925195</xdr:colOff>
      <xdr:row>15</xdr:row>
      <xdr:rowOff>88265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645265" y="4372610"/>
          <a:ext cx="1965325" cy="5276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86360</xdr:colOff>
      <xdr:row>22</xdr:row>
      <xdr:rowOff>227330</xdr:rowOff>
    </xdr:from>
    <xdr:to>
      <xdr:col>9</xdr:col>
      <xdr:colOff>321310</xdr:colOff>
      <xdr:row>25</xdr:row>
      <xdr:rowOff>175895</xdr:rowOff>
    </xdr:to>
    <xdr:pic>
      <xdr:nvPicPr>
        <xdr:cNvPr id="6" name="图片 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790940" y="6944360"/>
          <a:ext cx="1682750" cy="748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192405</xdr:colOff>
      <xdr:row>24</xdr:row>
      <xdr:rowOff>172085</xdr:rowOff>
    </xdr:from>
    <xdr:to>
      <xdr:col>14</xdr:col>
      <xdr:colOff>512445</xdr:colOff>
      <xdr:row>26</xdr:row>
      <xdr:rowOff>103505</xdr:rowOff>
    </xdr:to>
    <xdr:pic>
      <xdr:nvPicPr>
        <xdr:cNvPr id="7" name="图片 6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4460855" y="7422515"/>
          <a:ext cx="1525270" cy="464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471805</xdr:colOff>
      <xdr:row>44</xdr:row>
      <xdr:rowOff>306705</xdr:rowOff>
    </xdr:from>
    <xdr:to>
      <xdr:col>15</xdr:col>
      <xdr:colOff>94615</xdr:colOff>
      <xdr:row>62</xdr:row>
      <xdr:rowOff>40005</xdr:rowOff>
    </xdr:to>
    <xdr:pic>
      <xdr:nvPicPr>
        <xdr:cNvPr id="10" name="图片 9" descr="AY`5EM0SY6A_UZ0JT6KHY4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709400" y="13005435"/>
          <a:ext cx="5003800" cy="2809875"/>
        </a:xfrm>
        <a:prstGeom prst="rect">
          <a:avLst/>
        </a:prstGeom>
      </xdr:spPr>
    </xdr:pic>
    <xdr:clientData/>
  </xdr:twoCellAnchor>
  <xdr:twoCellAnchor editAs="oneCell">
    <xdr:from>
      <xdr:col>7</xdr:col>
      <xdr:colOff>405130</xdr:colOff>
      <xdr:row>32</xdr:row>
      <xdr:rowOff>88900</xdr:rowOff>
    </xdr:from>
    <xdr:to>
      <xdr:col>9</xdr:col>
      <xdr:colOff>765175</xdr:colOff>
      <xdr:row>34</xdr:row>
      <xdr:rowOff>41275</xdr:rowOff>
    </xdr:to>
    <xdr:pic>
      <xdr:nvPicPr>
        <xdr:cNvPr id="3" name="图片 2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9109710" y="9472930"/>
          <a:ext cx="1807845" cy="485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0</xdr:colOff>
      <xdr:row>53</xdr:row>
      <xdr:rowOff>0</xdr:rowOff>
    </xdr:from>
    <xdr:to>
      <xdr:col>17</xdr:col>
      <xdr:colOff>777240</xdr:colOff>
      <xdr:row>72</xdr:row>
      <xdr:rowOff>34290</xdr:rowOff>
    </xdr:to>
    <xdr:pic>
      <xdr:nvPicPr>
        <xdr:cNvPr id="5" name="图片 4" descr="IM]GZB7Y]]QCNH_BPZBXK9T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6618585" y="14489430"/>
          <a:ext cx="4799965" cy="2748915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65</xdr:row>
      <xdr:rowOff>0</xdr:rowOff>
    </xdr:from>
    <xdr:to>
      <xdr:col>15</xdr:col>
      <xdr:colOff>509905</xdr:colOff>
      <xdr:row>86</xdr:row>
      <xdr:rowOff>90805</xdr:rowOff>
    </xdr:to>
    <xdr:pic>
      <xdr:nvPicPr>
        <xdr:cNvPr id="11" name="图片 10" descr="QV0IZG_@TEPVL%_9_{T1ASN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11961495" y="16203930"/>
          <a:ext cx="5166995" cy="30911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T32"/>
  <sheetViews>
    <sheetView zoomScale="85" zoomScaleNormal="85" workbookViewId="0">
      <pane ySplit="7" topLeftCell="A16" activePane="bottomLeft" state="frozen"/>
      <selection/>
      <selection pane="bottomLeft" activeCell="E23" sqref="E23"/>
    </sheetView>
  </sheetViews>
  <sheetFormatPr defaultColWidth="9" defaultRowHeight="11.25"/>
  <cols>
    <col min="1" max="1" width="3.25" style="2" customWidth="1"/>
    <col min="2" max="2" width="7.88333333333333" style="6" customWidth="1"/>
    <col min="3" max="3" width="12.8083333333333" style="2" customWidth="1"/>
    <col min="4" max="4" width="9.55" style="2" customWidth="1"/>
    <col min="5" max="5" width="16.0833333333333" style="7" customWidth="1"/>
    <col min="6" max="6" width="34.6333333333333" style="7" customWidth="1"/>
    <col min="7" max="7" width="19.3333333333333" style="7" customWidth="1"/>
    <col min="8" max="9" width="9.5" style="7" customWidth="1"/>
    <col min="10" max="10" width="14.2416666666667" style="7" customWidth="1"/>
    <col min="11" max="12" width="9.5" style="7" customWidth="1"/>
    <col min="13" max="13" width="20.775" style="7" customWidth="1"/>
    <col min="14" max="14" width="15.8166666666667" style="7" customWidth="1"/>
    <col min="15" max="15" width="15.025" style="6" customWidth="1"/>
    <col min="16" max="16" width="27.0583333333333" style="7" customWidth="1"/>
    <col min="17" max="17" width="15.025" style="2" customWidth="1"/>
    <col min="18" max="18" width="11" style="7" customWidth="1"/>
    <col min="19" max="19" width="16.0666666666667" style="7" customWidth="1"/>
    <col min="20" max="20" width="15.8166666666667" style="2" customWidth="1"/>
    <col min="21" max="16384" width="9" style="2"/>
  </cols>
  <sheetData>
    <row r="1" s="1" customFormat="1" ht="24.9" customHeight="1" spans="1:19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="1" customFormat="1" ht="27.9" customHeight="1" spans="1:20">
      <c r="A2" s="9" t="s">
        <v>1</v>
      </c>
      <c r="B2" s="9"/>
      <c r="C2" s="10" t="s">
        <v>2</v>
      </c>
      <c r="D2" s="10"/>
      <c r="E2" s="10"/>
      <c r="F2" s="10"/>
      <c r="G2" s="10"/>
      <c r="H2" s="11" t="s">
        <v>3</v>
      </c>
      <c r="I2" s="68"/>
      <c r="J2" s="68" t="s">
        <v>4</v>
      </c>
      <c r="K2" s="68"/>
      <c r="L2" s="68"/>
      <c r="M2" s="69"/>
      <c r="N2" s="70" t="s">
        <v>5</v>
      </c>
      <c r="O2" s="70"/>
      <c r="P2" s="71">
        <v>7351</v>
      </c>
      <c r="Q2" s="75" t="s">
        <v>6</v>
      </c>
      <c r="R2" s="75"/>
      <c r="S2" s="102" t="s">
        <v>7</v>
      </c>
      <c r="T2" s="102"/>
    </row>
    <row r="3" s="1" customFormat="1" ht="27.9" customHeight="1" spans="1:20">
      <c r="A3" s="9" t="s">
        <v>8</v>
      </c>
      <c r="B3" s="9"/>
      <c r="C3" s="12">
        <v>11243891.87</v>
      </c>
      <c r="D3" s="12"/>
      <c r="E3" s="12"/>
      <c r="F3" s="12" t="s">
        <v>9</v>
      </c>
      <c r="G3" s="13" t="s">
        <v>10</v>
      </c>
      <c r="H3" s="9" t="s">
        <v>11</v>
      </c>
      <c r="I3" s="9"/>
      <c r="J3" s="72" t="s">
        <v>12</v>
      </c>
      <c r="K3" s="72"/>
      <c r="L3" s="72"/>
      <c r="M3" s="72"/>
      <c r="N3" s="9" t="s">
        <v>13</v>
      </c>
      <c r="O3" s="9"/>
      <c r="P3" s="72" t="s">
        <v>14</v>
      </c>
      <c r="Q3" s="103" t="s">
        <v>15</v>
      </c>
      <c r="R3" s="104"/>
      <c r="S3" s="105" t="s">
        <v>16</v>
      </c>
      <c r="T3" s="105"/>
    </row>
    <row r="4" s="1" customFormat="1" ht="27.9" customHeight="1" spans="1:20">
      <c r="A4" s="9" t="s">
        <v>17</v>
      </c>
      <c r="B4" s="9"/>
      <c r="C4" s="124"/>
      <c r="D4" s="124"/>
      <c r="E4" s="124"/>
      <c r="F4" s="12" t="s">
        <v>18</v>
      </c>
      <c r="G4" s="15"/>
      <c r="H4" s="9" t="s">
        <v>19</v>
      </c>
      <c r="I4" s="9"/>
      <c r="J4" s="72" t="s">
        <v>20</v>
      </c>
      <c r="K4" s="72"/>
      <c r="L4" s="72"/>
      <c r="M4" s="72"/>
      <c r="N4" s="9" t="s">
        <v>21</v>
      </c>
      <c r="O4" s="9"/>
      <c r="P4" s="14" t="s">
        <v>22</v>
      </c>
      <c r="Q4" s="12" t="s">
        <v>23</v>
      </c>
      <c r="R4" s="14" t="s">
        <v>24</v>
      </c>
      <c r="S4" s="106" t="s">
        <v>25</v>
      </c>
      <c r="T4" s="107" t="s">
        <v>26</v>
      </c>
    </row>
    <row r="5" s="1" customFormat="1" ht="27.9" customHeight="1" spans="1:20">
      <c r="A5" s="9" t="s">
        <v>27</v>
      </c>
      <c r="B5" s="16" t="s">
        <v>28</v>
      </c>
      <c r="C5" s="17"/>
      <c r="D5" s="17"/>
      <c r="E5" s="17"/>
      <c r="F5" s="18"/>
      <c r="G5" s="19" t="s">
        <v>29</v>
      </c>
      <c r="H5" s="16" t="s">
        <v>28</v>
      </c>
      <c r="I5" s="17"/>
      <c r="J5" s="18"/>
      <c r="K5" s="19" t="s">
        <v>30</v>
      </c>
      <c r="L5" s="16" t="s">
        <v>31</v>
      </c>
      <c r="M5" s="18"/>
      <c r="N5" s="16" t="s">
        <v>32</v>
      </c>
      <c r="O5" s="18"/>
      <c r="P5" s="73" t="s">
        <v>33</v>
      </c>
      <c r="Q5" s="108"/>
      <c r="R5" s="108"/>
      <c r="S5" s="106" t="s">
        <v>34</v>
      </c>
      <c r="T5" s="109" t="s">
        <v>35</v>
      </c>
    </row>
    <row r="6" s="1" customFormat="1" ht="27.9" customHeight="1" spans="1:20">
      <c r="A6" s="9"/>
      <c r="B6" s="20" t="s">
        <v>36</v>
      </c>
      <c r="C6" s="21"/>
      <c r="D6" s="21"/>
      <c r="E6" s="21"/>
      <c r="F6" s="22"/>
      <c r="G6" s="9"/>
      <c r="H6" s="20" t="s">
        <v>37</v>
      </c>
      <c r="I6" s="21"/>
      <c r="J6" s="22"/>
      <c r="K6" s="9" t="s">
        <v>38</v>
      </c>
      <c r="L6" s="20" t="s">
        <v>39</v>
      </c>
      <c r="M6" s="22"/>
      <c r="N6" s="20" t="s">
        <v>40</v>
      </c>
      <c r="O6" s="22"/>
      <c r="P6" s="74" t="s">
        <v>41</v>
      </c>
      <c r="Q6" s="110"/>
      <c r="R6" s="110"/>
      <c r="S6" s="106"/>
      <c r="T6" s="109"/>
    </row>
    <row r="7" s="1" customFormat="1" ht="27.9" customHeight="1" spans="1:20">
      <c r="A7" s="9"/>
      <c r="B7" s="23" t="s">
        <v>42</v>
      </c>
      <c r="C7" s="9" t="s">
        <v>43</v>
      </c>
      <c r="D7" s="9" t="s">
        <v>44</v>
      </c>
      <c r="E7" s="12" t="s">
        <v>45</v>
      </c>
      <c r="F7" s="12" t="s">
        <v>46</v>
      </c>
      <c r="G7" s="23" t="s">
        <v>47</v>
      </c>
      <c r="H7" s="9" t="s">
        <v>48</v>
      </c>
      <c r="I7" s="12" t="s">
        <v>49</v>
      </c>
      <c r="J7" s="12" t="s">
        <v>50</v>
      </c>
      <c r="K7" s="75" t="s">
        <v>49</v>
      </c>
      <c r="L7" s="12" t="s">
        <v>49</v>
      </c>
      <c r="M7" s="9" t="s">
        <v>50</v>
      </c>
      <c r="N7" s="9" t="s">
        <v>49</v>
      </c>
      <c r="O7" s="9" t="s">
        <v>50</v>
      </c>
      <c r="P7" s="12" t="s">
        <v>51</v>
      </c>
      <c r="Q7" s="12" t="s">
        <v>52</v>
      </c>
      <c r="R7" s="12" t="s">
        <v>53</v>
      </c>
      <c r="S7" s="106"/>
      <c r="T7" s="109"/>
    </row>
    <row r="8" s="2" customFormat="1" ht="38" customHeight="1" spans="1:20">
      <c r="A8" s="24"/>
      <c r="B8" s="25" t="s">
        <v>54</v>
      </c>
      <c r="C8" s="26">
        <v>6070000</v>
      </c>
      <c r="D8" s="27"/>
      <c r="E8" s="28" t="s">
        <v>55</v>
      </c>
      <c r="F8" s="29" t="s">
        <v>56</v>
      </c>
      <c r="G8" s="30"/>
      <c r="H8" s="31">
        <v>0.02</v>
      </c>
      <c r="I8" s="27">
        <v>121400</v>
      </c>
      <c r="J8" s="27" t="s">
        <v>57</v>
      </c>
      <c r="K8" s="27">
        <v>10895</v>
      </c>
      <c r="L8" s="30">
        <v>1700</v>
      </c>
      <c r="M8" s="30"/>
      <c r="N8" s="76">
        <v>472121</v>
      </c>
      <c r="O8" s="76" t="s">
        <v>58</v>
      </c>
      <c r="P8" s="76" t="s">
        <v>54</v>
      </c>
      <c r="Q8" s="111"/>
      <c r="R8" s="33"/>
      <c r="S8" s="27">
        <f>C8-I8-K8-L8-N8</f>
        <v>5463884</v>
      </c>
      <c r="T8" s="33"/>
    </row>
    <row r="9" s="2" customFormat="1" ht="28" customHeight="1" spans="1:20">
      <c r="A9" s="32">
        <v>1</v>
      </c>
      <c r="B9" s="25">
        <v>43710</v>
      </c>
      <c r="C9" s="26"/>
      <c r="D9" s="33"/>
      <c r="F9" s="34"/>
      <c r="G9" s="30"/>
      <c r="H9" s="30"/>
      <c r="I9" s="30"/>
      <c r="J9" s="30"/>
      <c r="K9" s="30"/>
      <c r="L9" s="30"/>
      <c r="M9" s="30"/>
      <c r="N9" s="76">
        <v>-412560</v>
      </c>
      <c r="O9" s="76" t="s">
        <v>59</v>
      </c>
      <c r="P9" s="77"/>
      <c r="Q9" s="111"/>
      <c r="R9" s="33"/>
      <c r="S9" s="27"/>
      <c r="T9" s="33"/>
    </row>
    <row r="10" s="2" customFormat="1" ht="20.1" customHeight="1" spans="1:20">
      <c r="A10" s="35"/>
      <c r="B10" s="25">
        <v>43710</v>
      </c>
      <c r="C10" s="36"/>
      <c r="D10" s="36"/>
      <c r="E10" s="28" t="s">
        <v>60</v>
      </c>
      <c r="F10" s="37">
        <v>254666963283</v>
      </c>
      <c r="G10" s="30"/>
      <c r="H10" s="30"/>
      <c r="I10" s="30"/>
      <c r="J10" s="30"/>
      <c r="K10" s="30"/>
      <c r="L10" s="30"/>
      <c r="M10" s="30"/>
      <c r="N10" s="76"/>
      <c r="O10" s="76"/>
      <c r="P10" s="77" t="s">
        <v>61</v>
      </c>
      <c r="Q10" s="111"/>
      <c r="R10" s="33"/>
      <c r="S10" s="27">
        <v>412560</v>
      </c>
      <c r="T10" s="33"/>
    </row>
    <row r="11" s="2" customFormat="1" ht="20.1" customHeight="1" spans="1:20">
      <c r="A11" s="38">
        <v>2</v>
      </c>
      <c r="B11" s="25">
        <v>43791</v>
      </c>
      <c r="C11" s="26">
        <v>3000000</v>
      </c>
      <c r="D11" s="36"/>
      <c r="E11" s="27" t="s">
        <v>55</v>
      </c>
      <c r="F11" s="27">
        <v>175202745165</v>
      </c>
      <c r="G11" s="30"/>
      <c r="H11" s="31">
        <v>0.02</v>
      </c>
      <c r="I11" s="30">
        <v>60000</v>
      </c>
      <c r="J11" s="27" t="s">
        <v>57</v>
      </c>
      <c r="K11" s="30">
        <v>2552</v>
      </c>
      <c r="L11" s="30"/>
      <c r="M11" s="30"/>
      <c r="N11" s="76">
        <v>407545</v>
      </c>
      <c r="O11" s="76" t="s">
        <v>62</v>
      </c>
      <c r="P11" s="76"/>
      <c r="Q11" s="111"/>
      <c r="R11" s="33"/>
      <c r="S11" s="33"/>
      <c r="T11" s="33"/>
    </row>
    <row r="12" s="2" customFormat="1" ht="20.1" customHeight="1" spans="1:20">
      <c r="A12" s="35"/>
      <c r="B12" s="25">
        <v>43791</v>
      </c>
      <c r="C12" s="36"/>
      <c r="D12" s="36"/>
      <c r="E12" s="27" t="s">
        <v>63</v>
      </c>
      <c r="F12" s="27" t="s">
        <v>64</v>
      </c>
      <c r="G12" s="27"/>
      <c r="H12" s="27"/>
      <c r="I12" s="27"/>
      <c r="J12" s="27"/>
      <c r="K12" s="27"/>
      <c r="L12" s="27"/>
      <c r="M12" s="27"/>
      <c r="N12" s="76"/>
      <c r="O12" s="76"/>
      <c r="P12" s="76" t="s">
        <v>65</v>
      </c>
      <c r="Q12" s="111"/>
      <c r="R12" s="27"/>
      <c r="S12" s="27">
        <v>1000000</v>
      </c>
      <c r="T12" s="27"/>
    </row>
    <row r="13" s="2" customFormat="1" ht="20.1" customHeight="1" spans="1:20">
      <c r="A13" s="26">
        <v>3</v>
      </c>
      <c r="B13" s="25">
        <v>43794</v>
      </c>
      <c r="C13" s="36"/>
      <c r="D13" s="36"/>
      <c r="E13" s="27" t="s">
        <v>66</v>
      </c>
      <c r="F13" s="27" t="s">
        <v>67</v>
      </c>
      <c r="G13" s="27"/>
      <c r="H13" s="27"/>
      <c r="I13" s="27"/>
      <c r="J13" s="27"/>
      <c r="K13" s="27"/>
      <c r="L13" s="27"/>
      <c r="M13" s="27"/>
      <c r="N13" s="76"/>
      <c r="O13" s="76"/>
      <c r="P13" s="76" t="s">
        <v>68</v>
      </c>
      <c r="Q13" s="111"/>
      <c r="R13" s="27"/>
      <c r="S13" s="27">
        <v>540600</v>
      </c>
      <c r="T13" s="27"/>
    </row>
    <row r="14" s="2" customFormat="1" ht="20.1" customHeight="1" spans="1:20">
      <c r="A14" s="38">
        <v>4</v>
      </c>
      <c r="B14" s="25">
        <v>43801</v>
      </c>
      <c r="C14" s="36"/>
      <c r="D14" s="36"/>
      <c r="E14" s="27"/>
      <c r="F14" s="27"/>
      <c r="G14" s="27"/>
      <c r="H14" s="27"/>
      <c r="I14" s="27"/>
      <c r="J14" s="27"/>
      <c r="K14" s="27"/>
      <c r="L14" s="27"/>
      <c r="M14" s="27"/>
      <c r="N14" s="76">
        <v>-354008</v>
      </c>
      <c r="O14" s="76" t="s">
        <v>59</v>
      </c>
      <c r="P14" s="76"/>
      <c r="Q14" s="111"/>
      <c r="R14" s="27"/>
      <c r="S14" s="27"/>
      <c r="T14" s="27"/>
    </row>
    <row r="15" s="2" customFormat="1" ht="20.1" customHeight="1" spans="1:20">
      <c r="A15" s="32"/>
      <c r="B15" s="25">
        <v>43801</v>
      </c>
      <c r="C15" s="36"/>
      <c r="D15" s="36"/>
      <c r="E15" s="27" t="s">
        <v>69</v>
      </c>
      <c r="F15" s="27" t="s">
        <v>70</v>
      </c>
      <c r="G15" s="27"/>
      <c r="H15" s="27"/>
      <c r="I15" s="27"/>
      <c r="J15" s="27"/>
      <c r="K15" s="27"/>
      <c r="L15" s="27"/>
      <c r="M15" s="27"/>
      <c r="N15" s="76"/>
      <c r="O15" s="76"/>
      <c r="P15" s="76" t="s">
        <v>71</v>
      </c>
      <c r="Q15" s="111"/>
      <c r="R15" s="27"/>
      <c r="S15" s="27">
        <v>400000</v>
      </c>
      <c r="T15" s="27"/>
    </row>
    <row r="16" s="2" customFormat="1" ht="21" customHeight="1" spans="1:20">
      <c r="A16" s="35"/>
      <c r="B16" s="25">
        <v>43801</v>
      </c>
      <c r="C16" s="36"/>
      <c r="D16" s="36"/>
      <c r="E16" s="28" t="s">
        <v>60</v>
      </c>
      <c r="F16" s="37">
        <v>254666963283</v>
      </c>
      <c r="G16" s="27"/>
      <c r="H16" s="27"/>
      <c r="I16" s="27"/>
      <c r="J16" s="27"/>
      <c r="K16" s="27"/>
      <c r="L16" s="27"/>
      <c r="M16" s="27"/>
      <c r="N16" s="76"/>
      <c r="O16" s="76"/>
      <c r="P16" s="77" t="s">
        <v>61</v>
      </c>
      <c r="Q16" s="111"/>
      <c r="R16" s="27"/>
      <c r="S16" s="27">
        <v>900000</v>
      </c>
      <c r="T16" s="27"/>
    </row>
    <row r="17" s="3" customFormat="1" ht="21" customHeight="1" spans="1:20">
      <c r="A17" s="32">
        <v>5</v>
      </c>
      <c r="B17" s="25">
        <v>43845</v>
      </c>
      <c r="C17" s="26">
        <v>2000000</v>
      </c>
      <c r="D17" s="36"/>
      <c r="E17" s="27" t="s">
        <v>55</v>
      </c>
      <c r="F17" s="27">
        <v>175202745165</v>
      </c>
      <c r="G17" s="27"/>
      <c r="H17" s="31">
        <v>0.02</v>
      </c>
      <c r="I17" s="27">
        <v>40000</v>
      </c>
      <c r="J17" s="27" t="s">
        <v>57</v>
      </c>
      <c r="K17" s="27">
        <v>9391</v>
      </c>
      <c r="L17" s="27"/>
      <c r="M17" s="27"/>
      <c r="N17" s="76">
        <v>173871</v>
      </c>
      <c r="O17" s="76" t="s">
        <v>62</v>
      </c>
      <c r="P17" s="78"/>
      <c r="Q17" s="112"/>
      <c r="R17" s="79"/>
      <c r="S17" s="79"/>
      <c r="T17" s="79"/>
    </row>
    <row r="18" s="2" customFormat="1" ht="24" customHeight="1" spans="1:20">
      <c r="A18" s="32"/>
      <c r="B18" s="39">
        <v>43846</v>
      </c>
      <c r="C18" s="36"/>
      <c r="D18" s="36"/>
      <c r="E18" s="28" t="s">
        <v>72</v>
      </c>
      <c r="F18" s="37" t="s">
        <v>73</v>
      </c>
      <c r="G18" s="30"/>
      <c r="H18" s="30"/>
      <c r="I18" s="30"/>
      <c r="J18" s="30"/>
      <c r="K18" s="30"/>
      <c r="L18" s="30">
        <v>100</v>
      </c>
      <c r="M18" s="79" t="s">
        <v>74</v>
      </c>
      <c r="N18" s="76"/>
      <c r="O18" s="76"/>
      <c r="P18" s="78" t="s">
        <v>75</v>
      </c>
      <c r="Q18" s="112"/>
      <c r="R18" s="113"/>
      <c r="S18" s="79">
        <v>399500</v>
      </c>
      <c r="T18" s="113"/>
    </row>
    <row r="19" s="3" customFormat="1" ht="21" customHeight="1" spans="1:20">
      <c r="A19" s="32"/>
      <c r="B19" s="39">
        <v>43846</v>
      </c>
      <c r="C19" s="36"/>
      <c r="D19" s="36"/>
      <c r="E19" s="28" t="s">
        <v>63</v>
      </c>
      <c r="F19" s="27" t="s">
        <v>64</v>
      </c>
      <c r="G19" s="30"/>
      <c r="H19" s="30"/>
      <c r="I19" s="30"/>
      <c r="J19" s="30"/>
      <c r="K19" s="30"/>
      <c r="L19" s="30">
        <v>200</v>
      </c>
      <c r="M19" s="80"/>
      <c r="N19" s="76"/>
      <c r="O19" s="76"/>
      <c r="P19" s="78" t="s">
        <v>65</v>
      </c>
      <c r="Q19" s="112"/>
      <c r="R19" s="113"/>
      <c r="S19" s="79">
        <v>1000000</v>
      </c>
      <c r="T19" s="113"/>
    </row>
    <row r="20" s="2" customFormat="1" ht="21" customHeight="1" spans="1:20">
      <c r="A20" s="35"/>
      <c r="B20" s="39">
        <v>43846</v>
      </c>
      <c r="C20" s="36"/>
      <c r="D20" s="36"/>
      <c r="E20" s="28" t="s">
        <v>76</v>
      </c>
      <c r="F20" s="37" t="s">
        <v>77</v>
      </c>
      <c r="G20" s="30"/>
      <c r="H20" s="30"/>
      <c r="I20" s="30"/>
      <c r="J20" s="30"/>
      <c r="K20" s="30"/>
      <c r="L20" s="30">
        <v>100</v>
      </c>
      <c r="M20" s="81"/>
      <c r="N20" s="76"/>
      <c r="O20" s="76"/>
      <c r="P20" s="78" t="s">
        <v>76</v>
      </c>
      <c r="Q20" s="112"/>
      <c r="R20" s="113"/>
      <c r="S20" s="79">
        <v>183660</v>
      </c>
      <c r="T20" s="113"/>
    </row>
    <row r="21" s="4" customFormat="1" ht="21" customHeight="1" spans="1:20">
      <c r="A21" s="40">
        <v>6</v>
      </c>
      <c r="B21" s="41">
        <v>43850</v>
      </c>
      <c r="C21" s="43"/>
      <c r="D21" s="43"/>
      <c r="E21" s="58"/>
      <c r="F21" s="59"/>
      <c r="G21" s="45"/>
      <c r="H21" s="45"/>
      <c r="I21" s="45"/>
      <c r="J21" s="45"/>
      <c r="K21" s="45"/>
      <c r="L21" s="45"/>
      <c r="M21" s="82"/>
      <c r="N21" s="83">
        <v>-122288</v>
      </c>
      <c r="O21" s="83" t="s">
        <v>59</v>
      </c>
      <c r="P21" s="89"/>
      <c r="Q21" s="114"/>
      <c r="R21" s="115"/>
      <c r="S21" s="116"/>
      <c r="T21" s="115"/>
    </row>
    <row r="22" s="4" customFormat="1" ht="21" customHeight="1" spans="1:20">
      <c r="A22" s="57"/>
      <c r="B22" s="41">
        <v>43850</v>
      </c>
      <c r="C22" s="43"/>
      <c r="D22" s="43"/>
      <c r="E22" s="58" t="s">
        <v>78</v>
      </c>
      <c r="F22" s="59" t="s">
        <v>79</v>
      </c>
      <c r="G22" s="45"/>
      <c r="H22" s="45"/>
      <c r="I22" s="45"/>
      <c r="J22" s="45"/>
      <c r="K22" s="45"/>
      <c r="L22" s="45">
        <v>100</v>
      </c>
      <c r="M22" s="82" t="s">
        <v>74</v>
      </c>
      <c r="N22" s="83"/>
      <c r="O22" s="83"/>
      <c r="P22" s="89" t="s">
        <v>80</v>
      </c>
      <c r="Q22" s="114"/>
      <c r="R22" s="115"/>
      <c r="S22" s="116">
        <v>350000</v>
      </c>
      <c r="T22" s="115"/>
    </row>
    <row r="23" s="4" customFormat="1" ht="21" customHeight="1" spans="1:20">
      <c r="A23" s="57"/>
      <c r="B23" s="41"/>
      <c r="C23" s="43"/>
      <c r="D23" s="43"/>
      <c r="E23" s="58"/>
      <c r="F23" s="59"/>
      <c r="G23" s="45"/>
      <c r="H23" s="45"/>
      <c r="I23" s="45"/>
      <c r="J23" s="45"/>
      <c r="K23" s="45"/>
      <c r="L23" s="45"/>
      <c r="M23" s="82"/>
      <c r="N23" s="83"/>
      <c r="O23" s="83"/>
      <c r="P23" s="89"/>
      <c r="Q23" s="114"/>
      <c r="R23" s="115"/>
      <c r="S23" s="116"/>
      <c r="T23" s="115"/>
    </row>
    <row r="24" ht="21" customHeight="1" spans="1:20">
      <c r="A24" s="60"/>
      <c r="B24" s="39"/>
      <c r="C24" s="36"/>
      <c r="D24" s="36"/>
      <c r="E24" s="28"/>
      <c r="F24" s="37"/>
      <c r="G24" s="30"/>
      <c r="H24" s="30"/>
      <c r="I24" s="30"/>
      <c r="J24" s="30"/>
      <c r="K24" s="30"/>
      <c r="L24" s="30"/>
      <c r="M24" s="30"/>
      <c r="N24" s="76"/>
      <c r="O24" s="76"/>
      <c r="P24" s="78"/>
      <c r="Q24" s="112"/>
      <c r="R24" s="113"/>
      <c r="S24" s="113"/>
      <c r="T24" s="113"/>
    </row>
    <row r="25" ht="30" customHeight="1" spans="1:20">
      <c r="A25" s="61" t="s">
        <v>81</v>
      </c>
      <c r="B25" s="61"/>
      <c r="C25" s="62">
        <f>SUM(C8:C24)</f>
        <v>11070000</v>
      </c>
      <c r="D25" s="63">
        <f>SUM(D8:D16)</f>
        <v>0</v>
      </c>
      <c r="E25" s="64"/>
      <c r="F25" s="64"/>
      <c r="G25" s="64"/>
      <c r="H25" s="64"/>
      <c r="I25" s="90">
        <f>SUM(I8:I24)</f>
        <v>221400</v>
      </c>
      <c r="J25" s="91"/>
      <c r="K25" s="90">
        <f>SUM(K8:K24)</f>
        <v>22838</v>
      </c>
      <c r="L25" s="90">
        <f>SUM(L8:L24)</f>
        <v>2200</v>
      </c>
      <c r="M25" s="91"/>
      <c r="N25" s="92">
        <f>SUM(N8:N24)</f>
        <v>164681</v>
      </c>
      <c r="O25" s="76"/>
      <c r="P25" s="93"/>
      <c r="Q25" s="120"/>
      <c r="R25" s="121"/>
      <c r="S25" s="122">
        <f>SUM(S8:S24)</f>
        <v>10650204</v>
      </c>
      <c r="T25" s="123">
        <f>C25+D25-I25-K25-L25-N25-S25</f>
        <v>8677</v>
      </c>
    </row>
    <row r="26" ht="30" customHeight="1" spans="1:20">
      <c r="A26" s="61" t="s">
        <v>82</v>
      </c>
      <c r="B26" s="61"/>
      <c r="C26" s="61" t="s">
        <v>83</v>
      </c>
      <c r="D26" s="61"/>
      <c r="E26" s="61"/>
      <c r="F26" s="65">
        <f>S22</f>
        <v>350000</v>
      </c>
      <c r="G26" s="66"/>
      <c r="H26" s="66"/>
      <c r="I26" s="66"/>
      <c r="J26" s="66"/>
      <c r="K26" s="94"/>
      <c r="L26" s="95" t="s">
        <v>84</v>
      </c>
      <c r="M26" s="96"/>
      <c r="N26" s="96"/>
      <c r="O26" s="97" t="s">
        <v>85</v>
      </c>
      <c r="P26" s="98">
        <f>F26</f>
        <v>350000</v>
      </c>
      <c r="Q26" s="98"/>
      <c r="R26" s="98"/>
      <c r="S26" s="98"/>
      <c r="T26" s="98"/>
    </row>
    <row r="27" ht="30" customHeight="1" spans="1:20">
      <c r="A27" s="61"/>
      <c r="B27" s="61"/>
      <c r="C27" s="61" t="s">
        <v>86</v>
      </c>
      <c r="D27" s="61"/>
      <c r="E27" s="61"/>
      <c r="F27" s="65">
        <v>0</v>
      </c>
      <c r="G27" s="66"/>
      <c r="H27" s="66"/>
      <c r="I27" s="66"/>
      <c r="J27" s="66"/>
      <c r="K27" s="94"/>
      <c r="L27" s="99"/>
      <c r="M27" s="100"/>
      <c r="N27" s="100"/>
      <c r="O27" s="97" t="s">
        <v>87</v>
      </c>
      <c r="P27" s="101" t="str">
        <f>SUBSTITUTE(SUBSTITUTE(TEXT(INT(P26),"[DBNum2][$-804]G/通用格式元"&amp;IF(INT(F34)=F34,"整",""))&amp;TEXT(MID(F34,FIND(".",F34&amp;".0")+1,1),"[DBNum2][$-804]G/通用格式角")&amp;TEXT(MID(F34,FIND(".",F34&amp;".0")+2,1),"[DBNum2][$-804]G/通用格式分"),"零角","零"),"零分","")</f>
        <v>叁拾伍万元整</v>
      </c>
      <c r="Q27" s="101"/>
      <c r="R27" s="101"/>
      <c r="S27" s="101"/>
      <c r="T27" s="101"/>
    </row>
    <row r="32" ht="13.5" spans="2:2">
      <c r="B32" s="67"/>
    </row>
  </sheetData>
  <mergeCells count="48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P6:R6"/>
    <mergeCell ref="A25:B25"/>
    <mergeCell ref="C26:E26"/>
    <mergeCell ref="F26:K26"/>
    <mergeCell ref="P26:T26"/>
    <mergeCell ref="C27:E27"/>
    <mergeCell ref="F27:K27"/>
    <mergeCell ref="P27:T27"/>
    <mergeCell ref="A5:A7"/>
    <mergeCell ref="A9:A10"/>
    <mergeCell ref="A11:A12"/>
    <mergeCell ref="A14:A16"/>
    <mergeCell ref="A17:A20"/>
    <mergeCell ref="A21:A22"/>
    <mergeCell ref="M18:M20"/>
    <mergeCell ref="S5:S7"/>
    <mergeCell ref="T5:T7"/>
    <mergeCell ref="A26:B27"/>
    <mergeCell ref="L26:N27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T37"/>
  <sheetViews>
    <sheetView zoomScale="85" zoomScaleNormal="85" workbookViewId="0">
      <pane ySplit="7" topLeftCell="A20" activePane="bottomLeft" state="frozen"/>
      <selection/>
      <selection pane="bottomLeft" activeCell="F30" sqref="F30"/>
    </sheetView>
  </sheetViews>
  <sheetFormatPr defaultColWidth="9" defaultRowHeight="11.25"/>
  <cols>
    <col min="1" max="1" width="3.25" style="2" customWidth="1"/>
    <col min="2" max="2" width="7.88333333333333" style="6" customWidth="1"/>
    <col min="3" max="3" width="12.8083333333333" style="2" customWidth="1"/>
    <col min="4" max="4" width="13.5833333333333" style="2" customWidth="1"/>
    <col min="5" max="5" width="16.0833333333333" style="7" customWidth="1"/>
    <col min="6" max="6" width="34.6333333333333" style="7" customWidth="1"/>
    <col min="7" max="7" width="19.3333333333333" style="7" customWidth="1"/>
    <col min="8" max="9" width="9.5" style="7" customWidth="1"/>
    <col min="10" max="10" width="14.2416666666667" style="7" customWidth="1"/>
    <col min="11" max="12" width="9.5" style="7" customWidth="1"/>
    <col min="13" max="13" width="20.775" style="7" customWidth="1"/>
    <col min="14" max="14" width="15.8166666666667" style="7" customWidth="1"/>
    <col min="15" max="15" width="15.025" style="6" customWidth="1"/>
    <col min="16" max="16" width="37.7666666666667" style="7" customWidth="1"/>
    <col min="17" max="17" width="15.025" style="2" customWidth="1"/>
    <col min="18" max="18" width="11" style="7" customWidth="1"/>
    <col min="19" max="19" width="16.0666666666667" style="7" customWidth="1"/>
    <col min="20" max="20" width="15.8166666666667" style="2" customWidth="1"/>
    <col min="21" max="16384" width="9" style="2"/>
  </cols>
  <sheetData>
    <row r="1" s="1" customFormat="1" ht="24.9" customHeight="1" spans="1:19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="1" customFormat="1" ht="27.9" customHeight="1" spans="1:20">
      <c r="A2" s="9" t="s">
        <v>1</v>
      </c>
      <c r="B2" s="9"/>
      <c r="C2" s="10" t="s">
        <v>2</v>
      </c>
      <c r="D2" s="10"/>
      <c r="E2" s="10"/>
      <c r="F2" s="10"/>
      <c r="G2" s="10"/>
      <c r="H2" s="11" t="s">
        <v>3</v>
      </c>
      <c r="I2" s="68"/>
      <c r="J2" s="68" t="s">
        <v>4</v>
      </c>
      <c r="K2" s="68"/>
      <c r="L2" s="68"/>
      <c r="M2" s="69"/>
      <c r="N2" s="70" t="s">
        <v>5</v>
      </c>
      <c r="O2" s="70"/>
      <c r="P2" s="71">
        <v>7351</v>
      </c>
      <c r="Q2" s="75" t="s">
        <v>6</v>
      </c>
      <c r="R2" s="75"/>
      <c r="S2" s="102" t="s">
        <v>7</v>
      </c>
      <c r="T2" s="102"/>
    </row>
    <row r="3" s="1" customFormat="1" ht="27.9" customHeight="1" spans="1:20">
      <c r="A3" s="9" t="s">
        <v>8</v>
      </c>
      <c r="B3" s="9"/>
      <c r="C3" s="12">
        <v>11243891.87</v>
      </c>
      <c r="D3" s="12"/>
      <c r="E3" s="12"/>
      <c r="F3" s="12" t="s">
        <v>9</v>
      </c>
      <c r="G3" s="13" t="s">
        <v>10</v>
      </c>
      <c r="H3" s="9" t="s">
        <v>11</v>
      </c>
      <c r="I3" s="9"/>
      <c r="J3" s="72" t="s">
        <v>12</v>
      </c>
      <c r="K3" s="72"/>
      <c r="L3" s="72"/>
      <c r="M3" s="72"/>
      <c r="N3" s="9" t="s">
        <v>13</v>
      </c>
      <c r="O3" s="9"/>
      <c r="P3" s="72" t="s">
        <v>14</v>
      </c>
      <c r="Q3" s="103" t="s">
        <v>15</v>
      </c>
      <c r="R3" s="104"/>
      <c r="S3" s="105" t="s">
        <v>16</v>
      </c>
      <c r="T3" s="105"/>
    </row>
    <row r="4" s="1" customFormat="1" ht="27.9" customHeight="1" spans="1:20">
      <c r="A4" s="9" t="s">
        <v>17</v>
      </c>
      <c r="B4" s="9"/>
      <c r="C4" s="124"/>
      <c r="D4" s="124"/>
      <c r="E4" s="124"/>
      <c r="F4" s="12" t="s">
        <v>18</v>
      </c>
      <c r="G4" s="15"/>
      <c r="H4" s="9" t="s">
        <v>19</v>
      </c>
      <c r="I4" s="9"/>
      <c r="J4" s="72" t="s">
        <v>20</v>
      </c>
      <c r="K4" s="72"/>
      <c r="L4" s="72"/>
      <c r="M4" s="72"/>
      <c r="N4" s="9" t="s">
        <v>21</v>
      </c>
      <c r="O4" s="9"/>
      <c r="P4" s="14" t="s">
        <v>22</v>
      </c>
      <c r="Q4" s="12" t="s">
        <v>23</v>
      </c>
      <c r="R4" s="14" t="s">
        <v>24</v>
      </c>
      <c r="S4" s="106" t="s">
        <v>25</v>
      </c>
      <c r="T4" s="107" t="s">
        <v>26</v>
      </c>
    </row>
    <row r="5" s="1" customFormat="1" ht="27.9" customHeight="1" spans="1:20">
      <c r="A5" s="9" t="s">
        <v>27</v>
      </c>
      <c r="B5" s="16" t="s">
        <v>28</v>
      </c>
      <c r="C5" s="17"/>
      <c r="D5" s="17"/>
      <c r="E5" s="17"/>
      <c r="F5" s="18"/>
      <c r="G5" s="19" t="s">
        <v>29</v>
      </c>
      <c r="H5" s="16" t="s">
        <v>28</v>
      </c>
      <c r="I5" s="17"/>
      <c r="J5" s="18"/>
      <c r="K5" s="19" t="s">
        <v>30</v>
      </c>
      <c r="L5" s="16" t="s">
        <v>31</v>
      </c>
      <c r="M5" s="18"/>
      <c r="N5" s="16" t="s">
        <v>32</v>
      </c>
      <c r="O5" s="18"/>
      <c r="P5" s="73" t="s">
        <v>33</v>
      </c>
      <c r="Q5" s="108"/>
      <c r="R5" s="108"/>
      <c r="S5" s="106" t="s">
        <v>34</v>
      </c>
      <c r="T5" s="109" t="s">
        <v>35</v>
      </c>
    </row>
    <row r="6" s="1" customFormat="1" ht="27.9" customHeight="1" spans="1:20">
      <c r="A6" s="9"/>
      <c r="B6" s="20" t="s">
        <v>36</v>
      </c>
      <c r="C6" s="21"/>
      <c r="D6" s="21"/>
      <c r="E6" s="21"/>
      <c r="F6" s="22"/>
      <c r="G6" s="9"/>
      <c r="H6" s="20" t="s">
        <v>37</v>
      </c>
      <c r="I6" s="21"/>
      <c r="J6" s="22"/>
      <c r="K6" s="9" t="s">
        <v>38</v>
      </c>
      <c r="L6" s="20" t="s">
        <v>39</v>
      </c>
      <c r="M6" s="22"/>
      <c r="N6" s="20" t="s">
        <v>40</v>
      </c>
      <c r="O6" s="22"/>
      <c r="P6" s="74" t="s">
        <v>41</v>
      </c>
      <c r="Q6" s="110"/>
      <c r="R6" s="110"/>
      <c r="S6" s="106"/>
      <c r="T6" s="109"/>
    </row>
    <row r="7" s="1" customFormat="1" ht="27.9" customHeight="1" spans="1:20">
      <c r="A7" s="9"/>
      <c r="B7" s="23" t="s">
        <v>42</v>
      </c>
      <c r="C7" s="9" t="s">
        <v>43</v>
      </c>
      <c r="D7" s="9" t="s">
        <v>44</v>
      </c>
      <c r="E7" s="12" t="s">
        <v>45</v>
      </c>
      <c r="F7" s="12" t="s">
        <v>46</v>
      </c>
      <c r="G7" s="23" t="s">
        <v>47</v>
      </c>
      <c r="H7" s="9" t="s">
        <v>48</v>
      </c>
      <c r="I7" s="12" t="s">
        <v>49</v>
      </c>
      <c r="J7" s="12" t="s">
        <v>50</v>
      </c>
      <c r="K7" s="75" t="s">
        <v>49</v>
      </c>
      <c r="L7" s="12" t="s">
        <v>49</v>
      </c>
      <c r="M7" s="9" t="s">
        <v>50</v>
      </c>
      <c r="N7" s="9" t="s">
        <v>49</v>
      </c>
      <c r="O7" s="9" t="s">
        <v>50</v>
      </c>
      <c r="P7" s="12" t="s">
        <v>51</v>
      </c>
      <c r="Q7" s="12" t="s">
        <v>52</v>
      </c>
      <c r="R7" s="12" t="s">
        <v>53</v>
      </c>
      <c r="S7" s="106"/>
      <c r="T7" s="109"/>
    </row>
    <row r="8" s="2" customFormat="1" ht="38" customHeight="1" spans="1:20">
      <c r="A8" s="24"/>
      <c r="B8" s="25" t="s">
        <v>54</v>
      </c>
      <c r="C8" s="26">
        <v>6070000</v>
      </c>
      <c r="D8" s="27">
        <v>500000</v>
      </c>
      <c r="E8" s="28" t="s">
        <v>55</v>
      </c>
      <c r="F8" s="29" t="s">
        <v>56</v>
      </c>
      <c r="G8" s="30"/>
      <c r="H8" s="31">
        <v>0.02</v>
      </c>
      <c r="I8" s="27">
        <v>121400</v>
      </c>
      <c r="J8" s="27" t="s">
        <v>57</v>
      </c>
      <c r="K8" s="27">
        <v>10895</v>
      </c>
      <c r="L8" s="30">
        <v>1700</v>
      </c>
      <c r="M8" s="30"/>
      <c r="N8" s="76">
        <v>472121</v>
      </c>
      <c r="O8" s="76" t="s">
        <v>58</v>
      </c>
      <c r="P8" s="76" t="s">
        <v>54</v>
      </c>
      <c r="Q8" s="111"/>
      <c r="R8" s="33"/>
      <c r="S8" s="27">
        <f>C8-I8-K8-L8-N8</f>
        <v>5463884</v>
      </c>
      <c r="T8" s="33"/>
    </row>
    <row r="9" s="2" customFormat="1" ht="28" customHeight="1" spans="1:20">
      <c r="A9" s="32">
        <v>1</v>
      </c>
      <c r="B9" s="25">
        <v>43710</v>
      </c>
      <c r="C9" s="26"/>
      <c r="D9" s="33"/>
      <c r="F9" s="34"/>
      <c r="G9" s="30"/>
      <c r="H9" s="30"/>
      <c r="I9" s="30"/>
      <c r="J9" s="30"/>
      <c r="K9" s="30"/>
      <c r="L9" s="30"/>
      <c r="M9" s="30"/>
      <c r="N9" s="76">
        <v>-412560</v>
      </c>
      <c r="O9" s="76" t="s">
        <v>59</v>
      </c>
      <c r="P9" s="77"/>
      <c r="Q9" s="111"/>
      <c r="R9" s="33"/>
      <c r="S9" s="27"/>
      <c r="T9" s="33"/>
    </row>
    <row r="10" s="2" customFormat="1" ht="20.1" customHeight="1" spans="1:20">
      <c r="A10" s="35"/>
      <c r="B10" s="25">
        <v>43710</v>
      </c>
      <c r="C10" s="36"/>
      <c r="D10" s="36"/>
      <c r="E10" s="28" t="s">
        <v>60</v>
      </c>
      <c r="F10" s="37">
        <v>254666963283</v>
      </c>
      <c r="G10" s="30"/>
      <c r="H10" s="30"/>
      <c r="I10" s="30"/>
      <c r="J10" s="30"/>
      <c r="K10" s="30"/>
      <c r="L10" s="30"/>
      <c r="M10" s="30"/>
      <c r="N10" s="76"/>
      <c r="O10" s="76"/>
      <c r="P10" s="77" t="s">
        <v>61</v>
      </c>
      <c r="Q10" s="111"/>
      <c r="R10" s="33"/>
      <c r="S10" s="27">
        <v>412560</v>
      </c>
      <c r="T10" s="33"/>
    </row>
    <row r="11" s="2" customFormat="1" ht="20.1" customHeight="1" spans="1:20">
      <c r="A11" s="38">
        <v>2</v>
      </c>
      <c r="B11" s="25">
        <v>43791</v>
      </c>
      <c r="C11" s="26">
        <v>3000000</v>
      </c>
      <c r="D11" s="36"/>
      <c r="E11" s="27" t="s">
        <v>55</v>
      </c>
      <c r="F11" s="27">
        <v>175202745165</v>
      </c>
      <c r="G11" s="30"/>
      <c r="H11" s="31">
        <v>0.02</v>
      </c>
      <c r="I11" s="30">
        <v>60000</v>
      </c>
      <c r="J11" s="27" t="s">
        <v>57</v>
      </c>
      <c r="K11" s="30">
        <v>2552</v>
      </c>
      <c r="L11" s="30"/>
      <c r="M11" s="30"/>
      <c r="N11" s="76">
        <v>407545</v>
      </c>
      <c r="O11" s="76" t="s">
        <v>62</v>
      </c>
      <c r="P11" s="76"/>
      <c r="Q11" s="111"/>
      <c r="R11" s="33"/>
      <c r="S11" s="33"/>
      <c r="T11" s="33"/>
    </row>
    <row r="12" s="2" customFormat="1" ht="20.1" customHeight="1" spans="1:20">
      <c r="A12" s="35"/>
      <c r="B12" s="25">
        <v>43791</v>
      </c>
      <c r="C12" s="36"/>
      <c r="D12" s="36"/>
      <c r="E12" s="27" t="s">
        <v>63</v>
      </c>
      <c r="F12" s="27" t="s">
        <v>64</v>
      </c>
      <c r="G12" s="27"/>
      <c r="H12" s="27"/>
      <c r="I12" s="27"/>
      <c r="J12" s="27"/>
      <c r="K12" s="27"/>
      <c r="L12" s="27"/>
      <c r="M12" s="27"/>
      <c r="N12" s="76"/>
      <c r="O12" s="76"/>
      <c r="P12" s="76" t="s">
        <v>65</v>
      </c>
      <c r="Q12" s="111"/>
      <c r="R12" s="27"/>
      <c r="S12" s="27">
        <v>1000000</v>
      </c>
      <c r="T12" s="27"/>
    </row>
    <row r="13" s="2" customFormat="1" ht="20.1" customHeight="1" spans="1:20">
      <c r="A13" s="26">
        <v>3</v>
      </c>
      <c r="B13" s="25">
        <v>43794</v>
      </c>
      <c r="C13" s="36"/>
      <c r="D13" s="36"/>
      <c r="E13" s="27" t="s">
        <v>66</v>
      </c>
      <c r="F13" s="27" t="s">
        <v>67</v>
      </c>
      <c r="G13" s="27"/>
      <c r="H13" s="27"/>
      <c r="I13" s="27"/>
      <c r="J13" s="27"/>
      <c r="K13" s="27"/>
      <c r="L13" s="27"/>
      <c r="M13" s="27"/>
      <c r="N13" s="76"/>
      <c r="O13" s="76"/>
      <c r="P13" s="76" t="s">
        <v>68</v>
      </c>
      <c r="Q13" s="111"/>
      <c r="R13" s="27"/>
      <c r="S13" s="27">
        <v>540600</v>
      </c>
      <c r="T13" s="27"/>
    </row>
    <row r="14" s="2" customFormat="1" ht="20.1" customHeight="1" spans="1:20">
      <c r="A14" s="38">
        <v>4</v>
      </c>
      <c r="B14" s="25">
        <v>43801</v>
      </c>
      <c r="C14" s="36"/>
      <c r="D14" s="36"/>
      <c r="E14" s="27"/>
      <c r="F14" s="27"/>
      <c r="G14" s="27"/>
      <c r="H14" s="27"/>
      <c r="I14" s="27"/>
      <c r="J14" s="27"/>
      <c r="K14" s="27"/>
      <c r="L14" s="27"/>
      <c r="M14" s="27"/>
      <c r="N14" s="76">
        <v>-354008</v>
      </c>
      <c r="O14" s="76" t="s">
        <v>59</v>
      </c>
      <c r="P14" s="76"/>
      <c r="Q14" s="111"/>
      <c r="R14" s="27"/>
      <c r="S14" s="27"/>
      <c r="T14" s="27"/>
    </row>
    <row r="15" s="2" customFormat="1" ht="20.1" customHeight="1" spans="1:20">
      <c r="A15" s="32"/>
      <c r="B15" s="25">
        <v>43801</v>
      </c>
      <c r="C15" s="36"/>
      <c r="D15" s="36"/>
      <c r="E15" s="27" t="s">
        <v>69</v>
      </c>
      <c r="F15" s="27" t="s">
        <v>70</v>
      </c>
      <c r="G15" s="27"/>
      <c r="H15" s="27"/>
      <c r="I15" s="27"/>
      <c r="J15" s="27"/>
      <c r="K15" s="27"/>
      <c r="L15" s="27"/>
      <c r="M15" s="27"/>
      <c r="N15" s="76"/>
      <c r="O15" s="76"/>
      <c r="P15" s="76" t="s">
        <v>71</v>
      </c>
      <c r="Q15" s="111"/>
      <c r="R15" s="27"/>
      <c r="S15" s="27">
        <v>400000</v>
      </c>
      <c r="T15" s="27"/>
    </row>
    <row r="16" s="2" customFormat="1" ht="21" customHeight="1" spans="1:20">
      <c r="A16" s="35"/>
      <c r="B16" s="25">
        <v>43801</v>
      </c>
      <c r="C16" s="36"/>
      <c r="D16" s="36"/>
      <c r="E16" s="28" t="s">
        <v>60</v>
      </c>
      <c r="F16" s="37">
        <v>254666963283</v>
      </c>
      <c r="G16" s="27"/>
      <c r="H16" s="27"/>
      <c r="I16" s="27"/>
      <c r="J16" s="27"/>
      <c r="K16" s="27"/>
      <c r="L16" s="27"/>
      <c r="M16" s="27"/>
      <c r="N16" s="76"/>
      <c r="O16" s="76"/>
      <c r="P16" s="77" t="s">
        <v>61</v>
      </c>
      <c r="Q16" s="111"/>
      <c r="R16" s="27"/>
      <c r="S16" s="27">
        <v>900000</v>
      </c>
      <c r="T16" s="27"/>
    </row>
    <row r="17" s="3" customFormat="1" ht="21" customHeight="1" spans="1:20">
      <c r="A17" s="32">
        <v>5</v>
      </c>
      <c r="B17" s="25">
        <v>43845</v>
      </c>
      <c r="C17" s="26">
        <v>2000000</v>
      </c>
      <c r="D17" s="36"/>
      <c r="E17" s="27" t="s">
        <v>55</v>
      </c>
      <c r="F17" s="27">
        <v>175202745165</v>
      </c>
      <c r="G17" s="27"/>
      <c r="H17" s="31">
        <v>0.02</v>
      </c>
      <c r="I17" s="27">
        <v>40000</v>
      </c>
      <c r="J17" s="27" t="s">
        <v>57</v>
      </c>
      <c r="K17" s="27">
        <v>9391</v>
      </c>
      <c r="L17" s="27"/>
      <c r="M17" s="27"/>
      <c r="N17" s="76">
        <v>173871</v>
      </c>
      <c r="O17" s="76" t="s">
        <v>62</v>
      </c>
      <c r="P17" s="78"/>
      <c r="Q17" s="112"/>
      <c r="R17" s="79"/>
      <c r="S17" s="79"/>
      <c r="T17" s="79"/>
    </row>
    <row r="18" s="2" customFormat="1" ht="24" customHeight="1" spans="1:20">
      <c r="A18" s="32"/>
      <c r="B18" s="39">
        <v>43846</v>
      </c>
      <c r="C18" s="36"/>
      <c r="D18" s="36"/>
      <c r="E18" s="28" t="s">
        <v>72</v>
      </c>
      <c r="F18" s="37" t="s">
        <v>73</v>
      </c>
      <c r="G18" s="30"/>
      <c r="H18" s="30"/>
      <c r="I18" s="30"/>
      <c r="J18" s="30"/>
      <c r="K18" s="30"/>
      <c r="L18" s="30">
        <v>100</v>
      </c>
      <c r="M18" s="79" t="s">
        <v>74</v>
      </c>
      <c r="N18" s="76"/>
      <c r="O18" s="76"/>
      <c r="P18" s="78" t="s">
        <v>75</v>
      </c>
      <c r="Q18" s="112"/>
      <c r="R18" s="113"/>
      <c r="S18" s="79">
        <v>399500</v>
      </c>
      <c r="T18" s="113"/>
    </row>
    <row r="19" s="3" customFormat="1" ht="21" customHeight="1" spans="1:20">
      <c r="A19" s="32"/>
      <c r="B19" s="39">
        <v>43846</v>
      </c>
      <c r="C19" s="36"/>
      <c r="D19" s="36"/>
      <c r="E19" s="28" t="s">
        <v>63</v>
      </c>
      <c r="F19" s="27" t="s">
        <v>64</v>
      </c>
      <c r="G19" s="30"/>
      <c r="H19" s="30"/>
      <c r="I19" s="30"/>
      <c r="J19" s="30"/>
      <c r="K19" s="30"/>
      <c r="L19" s="30">
        <v>200</v>
      </c>
      <c r="M19" s="80"/>
      <c r="N19" s="76"/>
      <c r="O19" s="76"/>
      <c r="P19" s="78" t="s">
        <v>65</v>
      </c>
      <c r="Q19" s="112"/>
      <c r="R19" s="113"/>
      <c r="S19" s="79">
        <v>1000000</v>
      </c>
      <c r="T19" s="113"/>
    </row>
    <row r="20" s="2" customFormat="1" ht="21" customHeight="1" spans="1:20">
      <c r="A20" s="35"/>
      <c r="B20" s="39">
        <v>43846</v>
      </c>
      <c r="C20" s="36"/>
      <c r="D20" s="36"/>
      <c r="E20" s="28" t="s">
        <v>76</v>
      </c>
      <c r="F20" s="37" t="s">
        <v>77</v>
      </c>
      <c r="G20" s="30"/>
      <c r="H20" s="30"/>
      <c r="I20" s="30"/>
      <c r="J20" s="30"/>
      <c r="K20" s="30"/>
      <c r="L20" s="30">
        <v>100</v>
      </c>
      <c r="M20" s="81"/>
      <c r="N20" s="76"/>
      <c r="O20" s="76"/>
      <c r="P20" s="78" t="s">
        <v>76</v>
      </c>
      <c r="Q20" s="112"/>
      <c r="R20" s="113"/>
      <c r="S20" s="79">
        <v>183660</v>
      </c>
      <c r="T20" s="113"/>
    </row>
    <row r="21" s="3" customFormat="1" ht="21" customHeight="1" spans="1:20">
      <c r="A21" s="32">
        <v>6</v>
      </c>
      <c r="B21" s="39">
        <v>43850</v>
      </c>
      <c r="C21" s="36"/>
      <c r="D21" s="36"/>
      <c r="E21" s="28"/>
      <c r="F21" s="37"/>
      <c r="G21" s="30"/>
      <c r="H21" s="30"/>
      <c r="I21" s="30"/>
      <c r="J21" s="30"/>
      <c r="K21" s="30"/>
      <c r="L21" s="30"/>
      <c r="M21" s="81"/>
      <c r="N21" s="76">
        <v>-122288</v>
      </c>
      <c r="O21" s="76" t="s">
        <v>59</v>
      </c>
      <c r="P21" s="78"/>
      <c r="Q21" s="112"/>
      <c r="R21" s="113"/>
      <c r="S21" s="79"/>
      <c r="T21" s="113"/>
    </row>
    <row r="22" s="3" customFormat="1" ht="21" customHeight="1" spans="1:20">
      <c r="A22" s="35"/>
      <c r="B22" s="39">
        <v>43850</v>
      </c>
      <c r="C22" s="36"/>
      <c r="D22" s="36"/>
      <c r="E22" s="28" t="s">
        <v>78</v>
      </c>
      <c r="F22" s="37" t="s">
        <v>79</v>
      </c>
      <c r="G22" s="30"/>
      <c r="H22" s="30"/>
      <c r="I22" s="30"/>
      <c r="J22" s="30"/>
      <c r="K22" s="30"/>
      <c r="L22" s="30">
        <v>100</v>
      </c>
      <c r="M22" s="81" t="s">
        <v>74</v>
      </c>
      <c r="N22" s="76"/>
      <c r="O22" s="76"/>
      <c r="P22" s="78" t="s">
        <v>80</v>
      </c>
      <c r="Q22" s="112"/>
      <c r="R22" s="113"/>
      <c r="S22" s="79">
        <v>350000</v>
      </c>
      <c r="T22" s="113"/>
    </row>
    <row r="23" s="4" customFormat="1" ht="21" customHeight="1" spans="1:20">
      <c r="A23" s="40">
        <v>7</v>
      </c>
      <c r="B23" s="41">
        <v>44119</v>
      </c>
      <c r="C23" s="42">
        <v>3000000</v>
      </c>
      <c r="D23" s="43"/>
      <c r="E23" s="44" t="s">
        <v>55</v>
      </c>
      <c r="F23" s="44">
        <v>175202745165</v>
      </c>
      <c r="G23" s="45"/>
      <c r="H23" s="46">
        <v>0.02</v>
      </c>
      <c r="I23" s="45">
        <v>60000</v>
      </c>
      <c r="J23" s="44" t="s">
        <v>57</v>
      </c>
      <c r="K23" s="45">
        <v>2551.38</v>
      </c>
      <c r="L23" s="45"/>
      <c r="M23" s="82"/>
      <c r="N23" s="83">
        <v>325230</v>
      </c>
      <c r="O23" s="83" t="s">
        <v>62</v>
      </c>
      <c r="P23" s="84"/>
      <c r="Q23" s="114"/>
      <c r="R23" s="115"/>
      <c r="S23" s="116"/>
      <c r="T23" s="115"/>
    </row>
    <row r="24" s="3" customFormat="1" ht="21" customHeight="1" spans="1:20">
      <c r="A24" s="35"/>
      <c r="B24" s="39">
        <v>44120</v>
      </c>
      <c r="C24" s="26"/>
      <c r="D24" s="36"/>
      <c r="E24" s="28" t="s">
        <v>63</v>
      </c>
      <c r="F24" s="27" t="s">
        <v>64</v>
      </c>
      <c r="G24" s="30"/>
      <c r="H24" s="31"/>
      <c r="I24" s="30"/>
      <c r="J24" s="27"/>
      <c r="K24" s="30"/>
      <c r="L24" s="30">
        <v>200</v>
      </c>
      <c r="M24" s="81" t="s">
        <v>74</v>
      </c>
      <c r="N24" s="76"/>
      <c r="O24" s="76"/>
      <c r="P24" s="78" t="s">
        <v>88</v>
      </c>
      <c r="Q24" s="112"/>
      <c r="R24" s="113"/>
      <c r="S24" s="79">
        <v>1130000</v>
      </c>
      <c r="T24" s="113"/>
    </row>
    <row r="25" s="3" customFormat="1" ht="21" customHeight="1" spans="1:20">
      <c r="A25" s="32">
        <v>8</v>
      </c>
      <c r="B25" s="39">
        <v>44132</v>
      </c>
      <c r="C25" s="26"/>
      <c r="D25" s="36"/>
      <c r="E25" s="28" t="s">
        <v>60</v>
      </c>
      <c r="F25" s="37">
        <v>254666963283</v>
      </c>
      <c r="G25" s="30"/>
      <c r="H25" s="31"/>
      <c r="I25" s="30"/>
      <c r="J25" s="27"/>
      <c r="K25" s="30"/>
      <c r="L25" s="30">
        <v>100</v>
      </c>
      <c r="M25" s="80" t="s">
        <v>74</v>
      </c>
      <c r="N25" s="76"/>
      <c r="O25" s="76"/>
      <c r="P25" s="77" t="s">
        <v>89</v>
      </c>
      <c r="Q25" s="112"/>
      <c r="R25" s="113"/>
      <c r="S25" s="79">
        <v>254337.46</v>
      </c>
      <c r="T25" s="113"/>
    </row>
    <row r="26" s="3" customFormat="1" ht="21" customHeight="1" spans="1:20">
      <c r="A26" s="32"/>
      <c r="B26" s="39">
        <v>44132</v>
      </c>
      <c r="C26" s="26"/>
      <c r="D26" s="36"/>
      <c r="E26" s="28" t="s">
        <v>60</v>
      </c>
      <c r="F26" s="37">
        <v>254666963283</v>
      </c>
      <c r="G26" s="30"/>
      <c r="H26" s="31"/>
      <c r="I26" s="30"/>
      <c r="J26" s="27"/>
      <c r="K26" s="30"/>
      <c r="L26" s="30">
        <v>100</v>
      </c>
      <c r="M26" s="80"/>
      <c r="N26" s="76"/>
      <c r="O26" s="76"/>
      <c r="P26" s="77" t="s">
        <v>90</v>
      </c>
      <c r="Q26" s="112"/>
      <c r="R26" s="113"/>
      <c r="S26" s="79">
        <v>299000</v>
      </c>
      <c r="T26" s="113"/>
    </row>
    <row r="27" s="3" customFormat="1" ht="21" customHeight="1" spans="1:20">
      <c r="A27" s="35"/>
      <c r="B27" s="39">
        <v>44132</v>
      </c>
      <c r="C27" s="26"/>
      <c r="D27" s="36"/>
      <c r="E27" s="28" t="s">
        <v>60</v>
      </c>
      <c r="F27" s="37">
        <v>254666963283</v>
      </c>
      <c r="G27" s="30"/>
      <c r="H27" s="31"/>
      <c r="I27" s="30"/>
      <c r="J27" s="27"/>
      <c r="K27" s="30"/>
      <c r="L27" s="30">
        <v>100</v>
      </c>
      <c r="M27" s="81"/>
      <c r="N27" s="76"/>
      <c r="O27" s="76"/>
      <c r="P27" s="77" t="s">
        <v>89</v>
      </c>
      <c r="Q27" s="112"/>
      <c r="R27" s="113"/>
      <c r="S27" s="79">
        <v>197440</v>
      </c>
      <c r="T27" s="113"/>
    </row>
    <row r="28" s="3" customFormat="1" ht="21" customHeight="1" spans="1:20">
      <c r="A28" s="35">
        <v>10</v>
      </c>
      <c r="B28" s="39">
        <v>44133</v>
      </c>
      <c r="C28" s="26"/>
      <c r="D28" s="36"/>
      <c r="E28" s="27" t="s">
        <v>91</v>
      </c>
      <c r="F28" s="27" t="s">
        <v>92</v>
      </c>
      <c r="G28" s="30"/>
      <c r="H28" s="31"/>
      <c r="I28" s="30"/>
      <c r="J28" s="27"/>
      <c r="K28" s="30"/>
      <c r="L28" s="30">
        <v>100</v>
      </c>
      <c r="M28" s="81" t="s">
        <v>74</v>
      </c>
      <c r="N28" s="76">
        <v>-439211</v>
      </c>
      <c r="O28" s="76"/>
      <c r="P28" s="78" t="s">
        <v>93</v>
      </c>
      <c r="Q28" s="112"/>
      <c r="R28" s="113"/>
      <c r="S28" s="79">
        <v>826621.98</v>
      </c>
      <c r="T28" s="113"/>
    </row>
    <row r="29" ht="21" customHeight="1" spans="1:20">
      <c r="A29" s="60"/>
      <c r="B29" s="39"/>
      <c r="C29" s="36"/>
      <c r="D29" s="36"/>
      <c r="E29" s="28"/>
      <c r="F29" s="37"/>
      <c r="G29" s="30"/>
      <c r="H29" s="30"/>
      <c r="I29" s="30"/>
      <c r="J29" s="30"/>
      <c r="K29" s="30"/>
      <c r="L29" s="30"/>
      <c r="M29" s="30"/>
      <c r="N29" s="76"/>
      <c r="O29" s="76"/>
      <c r="P29" s="78"/>
      <c r="Q29" s="112"/>
      <c r="R29" s="113"/>
      <c r="S29" s="113"/>
      <c r="T29" s="113"/>
    </row>
    <row r="30" ht="30" customHeight="1" spans="1:20">
      <c r="A30" s="61" t="s">
        <v>81</v>
      </c>
      <c r="B30" s="61"/>
      <c r="C30" s="62">
        <f>SUM(C8:C29)</f>
        <v>14070000</v>
      </c>
      <c r="D30" s="63">
        <f>SUM(D8:D16)</f>
        <v>500000</v>
      </c>
      <c r="E30" s="64"/>
      <c r="F30" s="64"/>
      <c r="G30" s="64"/>
      <c r="H30" s="64"/>
      <c r="I30" s="90">
        <f>SUM(I8:I29)</f>
        <v>281400</v>
      </c>
      <c r="J30" s="91"/>
      <c r="K30" s="90">
        <f>SUM(K8:K29)</f>
        <v>25389.38</v>
      </c>
      <c r="L30" s="90">
        <f>SUM(L8:L29)</f>
        <v>2800</v>
      </c>
      <c r="M30" s="91"/>
      <c r="N30" s="92">
        <f>SUM(N8:N29)</f>
        <v>50700</v>
      </c>
      <c r="O30" s="76"/>
      <c r="P30" s="93"/>
      <c r="Q30" s="120"/>
      <c r="R30" s="121"/>
      <c r="S30" s="122">
        <f>SUM(S8:S29)</f>
        <v>13357603.44</v>
      </c>
      <c r="T30" s="123">
        <f>C30+D30-I30-K30-L30-N30-S30</f>
        <v>852107.179999998</v>
      </c>
    </row>
    <row r="31" ht="30" customHeight="1" spans="1:20">
      <c r="A31" s="61" t="s">
        <v>82</v>
      </c>
      <c r="B31" s="61"/>
      <c r="C31" s="61" t="s">
        <v>83</v>
      </c>
      <c r="D31" s="61"/>
      <c r="E31" s="61"/>
      <c r="F31" s="65">
        <f>S28</f>
        <v>826621.98</v>
      </c>
      <c r="G31" s="66"/>
      <c r="H31" s="66"/>
      <c r="I31" s="66"/>
      <c r="J31" s="66"/>
      <c r="K31" s="94"/>
      <c r="L31" s="95" t="s">
        <v>84</v>
      </c>
      <c r="M31" s="96"/>
      <c r="N31" s="96"/>
      <c r="O31" s="97" t="s">
        <v>85</v>
      </c>
      <c r="P31" s="98">
        <f>F31</f>
        <v>826621.98</v>
      </c>
      <c r="Q31" s="98"/>
      <c r="R31" s="98"/>
      <c r="S31" s="98"/>
      <c r="T31" s="98"/>
    </row>
    <row r="32" ht="30" customHeight="1" spans="1:20">
      <c r="A32" s="61"/>
      <c r="B32" s="61"/>
      <c r="C32" s="61" t="s">
        <v>86</v>
      </c>
      <c r="D32" s="61"/>
      <c r="E32" s="61"/>
      <c r="F32" s="65">
        <v>0</v>
      </c>
      <c r="G32" s="66"/>
      <c r="H32" s="66"/>
      <c r="I32" s="66"/>
      <c r="J32" s="66"/>
      <c r="K32" s="94"/>
      <c r="L32" s="99"/>
      <c r="M32" s="100"/>
      <c r="N32" s="100"/>
      <c r="O32" s="97" t="s">
        <v>87</v>
      </c>
      <c r="P32" s="101" t="str">
        <f>SUBSTITUTE(SUBSTITUTE(TEXT(INT(P31),"[DBNum2][$-804]G/通用格式元"&amp;IF(INT(F39)=F39,"整",""))&amp;TEXT(MID(F39,FIND(".",F39&amp;".0")+1,1),"[DBNum2][$-804]G/通用格式角")&amp;TEXT(MID(F39,FIND(".",F39&amp;".0")+2,1),"[DBNum2][$-804]G/通用格式分"),"零角","零"),"零分","")</f>
        <v>捌拾贰万陆仟陆佰贰拾壹元整</v>
      </c>
      <c r="Q32" s="101"/>
      <c r="R32" s="101"/>
      <c r="S32" s="101"/>
      <c r="T32" s="101"/>
    </row>
    <row r="37" ht="13.5" spans="2:2">
      <c r="B37" s="67"/>
    </row>
  </sheetData>
  <mergeCells count="5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P6:R6"/>
    <mergeCell ref="A30:B30"/>
    <mergeCell ref="C31:E31"/>
    <mergeCell ref="F31:K31"/>
    <mergeCell ref="P31:T31"/>
    <mergeCell ref="C32:E32"/>
    <mergeCell ref="F32:K32"/>
    <mergeCell ref="P32:T32"/>
    <mergeCell ref="A5:A7"/>
    <mergeCell ref="A9:A10"/>
    <mergeCell ref="A11:A12"/>
    <mergeCell ref="A14:A16"/>
    <mergeCell ref="A17:A20"/>
    <mergeCell ref="A21:A22"/>
    <mergeCell ref="A23:A24"/>
    <mergeCell ref="A25:A27"/>
    <mergeCell ref="M18:M20"/>
    <mergeCell ref="M25:M27"/>
    <mergeCell ref="S5:S7"/>
    <mergeCell ref="T5:T7"/>
    <mergeCell ref="A31:B32"/>
    <mergeCell ref="L31:N32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T51"/>
  <sheetViews>
    <sheetView tabSelected="1" topLeftCell="A25" workbookViewId="0">
      <selection activeCell="F38" sqref="F38"/>
    </sheetView>
  </sheetViews>
  <sheetFormatPr defaultColWidth="9" defaultRowHeight="11.25"/>
  <cols>
    <col min="1" max="1" width="3.25" style="2" customWidth="1"/>
    <col min="2" max="2" width="7.88333333333333" style="6" customWidth="1"/>
    <col min="3" max="3" width="12.8083333333333" style="2" customWidth="1"/>
    <col min="4" max="4" width="13.5833333333333" style="2" customWidth="1"/>
    <col min="5" max="5" width="22.7416666666667" style="7" customWidth="1"/>
    <col min="6" max="6" width="34.6333333333333" style="7" customWidth="1"/>
    <col min="7" max="7" width="19.3333333333333" style="7" customWidth="1"/>
    <col min="8" max="9" width="9.5" style="7" customWidth="1"/>
    <col min="10" max="10" width="14.2416666666667" style="7" customWidth="1"/>
    <col min="11" max="12" width="9.5" style="7" customWidth="1"/>
    <col min="13" max="13" width="20.775" style="7" customWidth="1"/>
    <col min="14" max="14" width="15.8166666666667" style="7" customWidth="1"/>
    <col min="15" max="15" width="15.025" style="6" customWidth="1"/>
    <col min="16" max="16" width="37.7666666666667" style="7" customWidth="1"/>
    <col min="17" max="17" width="15.025" style="2" customWidth="1"/>
    <col min="18" max="18" width="11" style="7" customWidth="1"/>
    <col min="19" max="19" width="16.0666666666667" style="7" customWidth="1"/>
    <col min="20" max="20" width="15.8166666666667" style="2" customWidth="1"/>
    <col min="21" max="16384" width="9" style="2"/>
  </cols>
  <sheetData>
    <row r="1" s="1" customFormat="1" ht="24.9" customHeight="1" spans="1:19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="1" customFormat="1" ht="27.9" customHeight="1" spans="1:20">
      <c r="A2" s="9" t="s">
        <v>1</v>
      </c>
      <c r="B2" s="9"/>
      <c r="C2" s="10" t="s">
        <v>2</v>
      </c>
      <c r="D2" s="10"/>
      <c r="E2" s="10"/>
      <c r="F2" s="10"/>
      <c r="G2" s="10"/>
      <c r="H2" s="11" t="s">
        <v>3</v>
      </c>
      <c r="I2" s="68"/>
      <c r="J2" s="68" t="s">
        <v>4</v>
      </c>
      <c r="K2" s="68"/>
      <c r="L2" s="68"/>
      <c r="M2" s="69"/>
      <c r="N2" s="70" t="s">
        <v>5</v>
      </c>
      <c r="O2" s="70"/>
      <c r="P2" s="71">
        <v>7351</v>
      </c>
      <c r="Q2" s="75" t="s">
        <v>6</v>
      </c>
      <c r="R2" s="75"/>
      <c r="S2" s="102" t="s">
        <v>7</v>
      </c>
      <c r="T2" s="102"/>
    </row>
    <row r="3" s="1" customFormat="1" ht="27.9" customHeight="1" spans="1:20">
      <c r="A3" s="9" t="s">
        <v>8</v>
      </c>
      <c r="B3" s="9"/>
      <c r="C3" s="12">
        <v>11243891.87</v>
      </c>
      <c r="D3" s="12"/>
      <c r="E3" s="12"/>
      <c r="F3" s="12" t="s">
        <v>9</v>
      </c>
      <c r="G3" s="13" t="s">
        <v>10</v>
      </c>
      <c r="H3" s="9" t="s">
        <v>11</v>
      </c>
      <c r="I3" s="9"/>
      <c r="J3" s="72" t="s">
        <v>12</v>
      </c>
      <c r="K3" s="72"/>
      <c r="L3" s="72"/>
      <c r="M3" s="72"/>
      <c r="N3" s="9" t="s">
        <v>13</v>
      </c>
      <c r="O3" s="9"/>
      <c r="P3" s="72" t="s">
        <v>14</v>
      </c>
      <c r="Q3" s="103" t="s">
        <v>15</v>
      </c>
      <c r="R3" s="104"/>
      <c r="S3" s="105" t="s">
        <v>16</v>
      </c>
      <c r="T3" s="105"/>
    </row>
    <row r="4" s="1" customFormat="1" ht="27.9" customHeight="1" spans="1:20">
      <c r="A4" s="9" t="s">
        <v>17</v>
      </c>
      <c r="B4" s="9"/>
      <c r="C4" s="14">
        <v>19240000</v>
      </c>
      <c r="D4" s="14"/>
      <c r="E4" s="14"/>
      <c r="F4" s="12" t="s">
        <v>18</v>
      </c>
      <c r="G4" s="15"/>
      <c r="H4" s="9" t="s">
        <v>19</v>
      </c>
      <c r="I4" s="9"/>
      <c r="J4" s="72" t="s">
        <v>20</v>
      </c>
      <c r="K4" s="72"/>
      <c r="L4" s="72"/>
      <c r="M4" s="72"/>
      <c r="N4" s="9" t="s">
        <v>21</v>
      </c>
      <c r="O4" s="9"/>
      <c r="P4" s="14" t="s">
        <v>22</v>
      </c>
      <c r="Q4" s="12" t="s">
        <v>23</v>
      </c>
      <c r="R4" s="14" t="s">
        <v>24</v>
      </c>
      <c r="S4" s="106" t="s">
        <v>25</v>
      </c>
      <c r="T4" s="107" t="s">
        <v>26</v>
      </c>
    </row>
    <row r="5" s="1" customFormat="1" ht="27.9" customHeight="1" spans="1:20">
      <c r="A5" s="9" t="s">
        <v>27</v>
      </c>
      <c r="B5" s="16" t="s">
        <v>28</v>
      </c>
      <c r="C5" s="17"/>
      <c r="D5" s="17"/>
      <c r="E5" s="17"/>
      <c r="F5" s="18"/>
      <c r="G5" s="19" t="s">
        <v>29</v>
      </c>
      <c r="H5" s="16" t="s">
        <v>28</v>
      </c>
      <c r="I5" s="17"/>
      <c r="J5" s="18"/>
      <c r="K5" s="19" t="s">
        <v>30</v>
      </c>
      <c r="L5" s="16" t="s">
        <v>31</v>
      </c>
      <c r="M5" s="18"/>
      <c r="N5" s="16" t="s">
        <v>32</v>
      </c>
      <c r="O5" s="18"/>
      <c r="P5" s="73" t="s">
        <v>33</v>
      </c>
      <c r="Q5" s="108"/>
      <c r="R5" s="108"/>
      <c r="S5" s="106" t="s">
        <v>34</v>
      </c>
      <c r="T5" s="109" t="s">
        <v>35</v>
      </c>
    </row>
    <row r="6" s="1" customFormat="1" ht="27.9" customHeight="1" spans="1:20">
      <c r="A6" s="9"/>
      <c r="B6" s="20" t="s">
        <v>36</v>
      </c>
      <c r="C6" s="21"/>
      <c r="D6" s="21"/>
      <c r="E6" s="21"/>
      <c r="F6" s="22"/>
      <c r="G6" s="9"/>
      <c r="H6" s="20" t="s">
        <v>37</v>
      </c>
      <c r="I6" s="21"/>
      <c r="J6" s="22"/>
      <c r="K6" s="9" t="s">
        <v>38</v>
      </c>
      <c r="L6" s="20" t="s">
        <v>39</v>
      </c>
      <c r="M6" s="22"/>
      <c r="N6" s="20" t="s">
        <v>40</v>
      </c>
      <c r="O6" s="22"/>
      <c r="P6" s="74" t="s">
        <v>41</v>
      </c>
      <c r="Q6" s="110"/>
      <c r="R6" s="110"/>
      <c r="S6" s="106"/>
      <c r="T6" s="109"/>
    </row>
    <row r="7" s="1" customFormat="1" ht="27.9" customHeight="1" spans="1:20">
      <c r="A7" s="9"/>
      <c r="B7" s="23" t="s">
        <v>42</v>
      </c>
      <c r="C7" s="9" t="s">
        <v>43</v>
      </c>
      <c r="D7" s="9" t="s">
        <v>44</v>
      </c>
      <c r="E7" s="12" t="s">
        <v>45</v>
      </c>
      <c r="F7" s="12" t="s">
        <v>46</v>
      </c>
      <c r="G7" s="23" t="s">
        <v>47</v>
      </c>
      <c r="H7" s="9" t="s">
        <v>48</v>
      </c>
      <c r="I7" s="12" t="s">
        <v>49</v>
      </c>
      <c r="J7" s="12" t="s">
        <v>50</v>
      </c>
      <c r="K7" s="75" t="s">
        <v>49</v>
      </c>
      <c r="L7" s="12" t="s">
        <v>49</v>
      </c>
      <c r="M7" s="9" t="s">
        <v>50</v>
      </c>
      <c r="N7" s="9" t="s">
        <v>49</v>
      </c>
      <c r="O7" s="9" t="s">
        <v>50</v>
      </c>
      <c r="P7" s="12" t="s">
        <v>51</v>
      </c>
      <c r="Q7" s="12" t="s">
        <v>52</v>
      </c>
      <c r="R7" s="12" t="s">
        <v>53</v>
      </c>
      <c r="S7" s="106"/>
      <c r="T7" s="109"/>
    </row>
    <row r="8" s="2" customFormat="1" ht="38" customHeight="1" spans="1:20">
      <c r="A8" s="24"/>
      <c r="B8" s="25" t="s">
        <v>54</v>
      </c>
      <c r="C8" s="26">
        <v>6070000</v>
      </c>
      <c r="D8" s="27">
        <v>500000</v>
      </c>
      <c r="E8" s="28" t="s">
        <v>55</v>
      </c>
      <c r="F8" s="29" t="s">
        <v>56</v>
      </c>
      <c r="G8" s="30"/>
      <c r="H8" s="31">
        <v>0.02</v>
      </c>
      <c r="I8" s="27">
        <v>121400</v>
      </c>
      <c r="J8" s="27" t="s">
        <v>57</v>
      </c>
      <c r="K8" s="27">
        <v>10895</v>
      </c>
      <c r="L8" s="30">
        <v>1700</v>
      </c>
      <c r="M8" s="30"/>
      <c r="N8" s="76">
        <v>472121</v>
      </c>
      <c r="O8" s="76" t="s">
        <v>58</v>
      </c>
      <c r="P8" s="76" t="s">
        <v>54</v>
      </c>
      <c r="Q8" s="111"/>
      <c r="R8" s="33"/>
      <c r="S8" s="27">
        <f>C8-I8-K8-L8-N8</f>
        <v>5463884</v>
      </c>
      <c r="T8" s="33"/>
    </row>
    <row r="9" s="2" customFormat="1" ht="28" customHeight="1" spans="1:20">
      <c r="A9" s="32">
        <v>1</v>
      </c>
      <c r="B9" s="25">
        <v>43710</v>
      </c>
      <c r="C9" s="26"/>
      <c r="D9" s="33"/>
      <c r="F9" s="34"/>
      <c r="G9" s="30"/>
      <c r="H9" s="30"/>
      <c r="I9" s="30"/>
      <c r="J9" s="30"/>
      <c r="K9" s="30"/>
      <c r="L9" s="30"/>
      <c r="M9" s="30"/>
      <c r="N9" s="76">
        <v>-412560</v>
      </c>
      <c r="O9" s="76" t="s">
        <v>59</v>
      </c>
      <c r="P9" s="77"/>
      <c r="Q9" s="111"/>
      <c r="R9" s="33"/>
      <c r="S9" s="27"/>
      <c r="T9" s="33"/>
    </row>
    <row r="10" s="2" customFormat="1" ht="20.1" customHeight="1" spans="1:20">
      <c r="A10" s="35"/>
      <c r="B10" s="25">
        <v>43710</v>
      </c>
      <c r="C10" s="36"/>
      <c r="D10" s="36"/>
      <c r="E10" s="28" t="s">
        <v>60</v>
      </c>
      <c r="F10" s="37">
        <v>254666963283</v>
      </c>
      <c r="G10" s="30"/>
      <c r="H10" s="30"/>
      <c r="I10" s="30"/>
      <c r="J10" s="30"/>
      <c r="K10" s="30"/>
      <c r="L10" s="30"/>
      <c r="M10" s="30"/>
      <c r="N10" s="76"/>
      <c r="O10" s="76"/>
      <c r="P10" s="77" t="s">
        <v>61</v>
      </c>
      <c r="Q10" s="111"/>
      <c r="R10" s="33"/>
      <c r="S10" s="27">
        <v>412560</v>
      </c>
      <c r="T10" s="33"/>
    </row>
    <row r="11" s="2" customFormat="1" ht="20.1" customHeight="1" spans="1:20">
      <c r="A11" s="38">
        <v>2</v>
      </c>
      <c r="B11" s="25">
        <v>43791</v>
      </c>
      <c r="C11" s="26">
        <v>3000000</v>
      </c>
      <c r="D11" s="36"/>
      <c r="E11" s="27" t="s">
        <v>55</v>
      </c>
      <c r="F11" s="27">
        <v>175202745165</v>
      </c>
      <c r="G11" s="30"/>
      <c r="H11" s="31">
        <v>0.02</v>
      </c>
      <c r="I11" s="30">
        <v>60000</v>
      </c>
      <c r="J11" s="27" t="s">
        <v>57</v>
      </c>
      <c r="K11" s="30">
        <v>2552</v>
      </c>
      <c r="L11" s="30"/>
      <c r="M11" s="30"/>
      <c r="N11" s="76">
        <v>407545</v>
      </c>
      <c r="O11" s="76" t="s">
        <v>62</v>
      </c>
      <c r="P11" s="76"/>
      <c r="Q11" s="111"/>
      <c r="R11" s="33"/>
      <c r="S11" s="33"/>
      <c r="T11" s="33"/>
    </row>
    <row r="12" s="2" customFormat="1" ht="20.1" customHeight="1" spans="1:20">
      <c r="A12" s="35"/>
      <c r="B12" s="25">
        <v>43791</v>
      </c>
      <c r="C12" s="36"/>
      <c r="D12" s="36"/>
      <c r="E12" s="27" t="s">
        <v>63</v>
      </c>
      <c r="F12" s="27" t="s">
        <v>64</v>
      </c>
      <c r="G12" s="27"/>
      <c r="H12" s="27"/>
      <c r="I12" s="27"/>
      <c r="J12" s="27"/>
      <c r="K12" s="27"/>
      <c r="L12" s="27"/>
      <c r="M12" s="27"/>
      <c r="N12" s="76"/>
      <c r="O12" s="76"/>
      <c r="P12" s="76" t="s">
        <v>65</v>
      </c>
      <c r="Q12" s="111"/>
      <c r="R12" s="27"/>
      <c r="S12" s="27">
        <v>1000000</v>
      </c>
      <c r="T12" s="27"/>
    </row>
    <row r="13" s="2" customFormat="1" ht="20.1" customHeight="1" spans="1:20">
      <c r="A13" s="26">
        <v>3</v>
      </c>
      <c r="B13" s="25">
        <v>43794</v>
      </c>
      <c r="C13" s="36"/>
      <c r="D13" s="36"/>
      <c r="E13" s="27" t="s">
        <v>66</v>
      </c>
      <c r="F13" s="27" t="s">
        <v>67</v>
      </c>
      <c r="G13" s="27"/>
      <c r="H13" s="27"/>
      <c r="I13" s="27"/>
      <c r="J13" s="27"/>
      <c r="K13" s="27"/>
      <c r="L13" s="27"/>
      <c r="M13" s="27"/>
      <c r="N13" s="76"/>
      <c r="O13" s="76"/>
      <c r="P13" s="76" t="s">
        <v>68</v>
      </c>
      <c r="Q13" s="111"/>
      <c r="R13" s="27"/>
      <c r="S13" s="27">
        <v>540600</v>
      </c>
      <c r="T13" s="27"/>
    </row>
    <row r="14" s="2" customFormat="1" ht="20.1" customHeight="1" spans="1:20">
      <c r="A14" s="38">
        <v>4</v>
      </c>
      <c r="B14" s="25">
        <v>43801</v>
      </c>
      <c r="C14" s="36"/>
      <c r="D14" s="36"/>
      <c r="E14" s="27"/>
      <c r="F14" s="27"/>
      <c r="G14" s="27"/>
      <c r="H14" s="27"/>
      <c r="I14" s="27"/>
      <c r="J14" s="27"/>
      <c r="K14" s="27"/>
      <c r="L14" s="27"/>
      <c r="M14" s="27"/>
      <c r="N14" s="76">
        <v>-354008</v>
      </c>
      <c r="O14" s="76" t="s">
        <v>59</v>
      </c>
      <c r="P14" s="76"/>
      <c r="Q14" s="111"/>
      <c r="R14" s="27"/>
      <c r="S14" s="27"/>
      <c r="T14" s="27"/>
    </row>
    <row r="15" s="2" customFormat="1" ht="20.1" customHeight="1" spans="1:20">
      <c r="A15" s="32"/>
      <c r="B15" s="25">
        <v>43801</v>
      </c>
      <c r="C15" s="36"/>
      <c r="D15" s="36"/>
      <c r="E15" s="27" t="s">
        <v>69</v>
      </c>
      <c r="F15" s="27" t="s">
        <v>70</v>
      </c>
      <c r="G15" s="27"/>
      <c r="H15" s="27"/>
      <c r="I15" s="27"/>
      <c r="J15" s="27"/>
      <c r="K15" s="27"/>
      <c r="L15" s="27"/>
      <c r="M15" s="27"/>
      <c r="N15" s="76"/>
      <c r="O15" s="76"/>
      <c r="P15" s="76" t="s">
        <v>71</v>
      </c>
      <c r="Q15" s="111"/>
      <c r="R15" s="27"/>
      <c r="S15" s="27">
        <v>400000</v>
      </c>
      <c r="T15" s="27"/>
    </row>
    <row r="16" s="2" customFormat="1" ht="21" customHeight="1" spans="1:20">
      <c r="A16" s="35"/>
      <c r="B16" s="25">
        <v>43801</v>
      </c>
      <c r="C16" s="36"/>
      <c r="D16" s="36"/>
      <c r="E16" s="28" t="s">
        <v>60</v>
      </c>
      <c r="F16" s="37">
        <v>254666963283</v>
      </c>
      <c r="G16" s="27"/>
      <c r="H16" s="27"/>
      <c r="I16" s="27"/>
      <c r="J16" s="27"/>
      <c r="K16" s="27"/>
      <c r="L16" s="27"/>
      <c r="M16" s="27"/>
      <c r="N16" s="76"/>
      <c r="O16" s="76"/>
      <c r="P16" s="77" t="s">
        <v>61</v>
      </c>
      <c r="Q16" s="111"/>
      <c r="R16" s="27"/>
      <c r="S16" s="27">
        <v>900000</v>
      </c>
      <c r="T16" s="27"/>
    </row>
    <row r="17" s="3" customFormat="1" ht="21" customHeight="1" spans="1:20">
      <c r="A17" s="32">
        <v>5</v>
      </c>
      <c r="B17" s="25">
        <v>43845</v>
      </c>
      <c r="C17" s="26">
        <v>2000000</v>
      </c>
      <c r="D17" s="36"/>
      <c r="E17" s="27" t="s">
        <v>55</v>
      </c>
      <c r="F17" s="27">
        <v>175202745165</v>
      </c>
      <c r="G17" s="27"/>
      <c r="H17" s="31">
        <v>0.02</v>
      </c>
      <c r="I17" s="27">
        <v>40000</v>
      </c>
      <c r="J17" s="27" t="s">
        <v>57</v>
      </c>
      <c r="K17" s="27">
        <v>9391</v>
      </c>
      <c r="L17" s="27"/>
      <c r="M17" s="27"/>
      <c r="N17" s="76">
        <v>173871</v>
      </c>
      <c r="O17" s="76" t="s">
        <v>62</v>
      </c>
      <c r="P17" s="78"/>
      <c r="Q17" s="112"/>
      <c r="R17" s="79"/>
      <c r="S17" s="79"/>
      <c r="T17" s="79"/>
    </row>
    <row r="18" s="2" customFormat="1" ht="24" customHeight="1" spans="1:20">
      <c r="A18" s="32"/>
      <c r="B18" s="39">
        <v>43846</v>
      </c>
      <c r="C18" s="36"/>
      <c r="D18" s="36"/>
      <c r="E18" s="28" t="s">
        <v>72</v>
      </c>
      <c r="F18" s="37" t="s">
        <v>73</v>
      </c>
      <c r="G18" s="30"/>
      <c r="H18" s="30"/>
      <c r="I18" s="30"/>
      <c r="J18" s="30"/>
      <c r="K18" s="30"/>
      <c r="L18" s="30">
        <v>100</v>
      </c>
      <c r="M18" s="79" t="s">
        <v>74</v>
      </c>
      <c r="N18" s="76"/>
      <c r="O18" s="76"/>
      <c r="P18" s="78" t="s">
        <v>75</v>
      </c>
      <c r="Q18" s="112"/>
      <c r="R18" s="113"/>
      <c r="S18" s="79">
        <v>399500</v>
      </c>
      <c r="T18" s="113"/>
    </row>
    <row r="19" s="3" customFormat="1" ht="21" customHeight="1" spans="1:20">
      <c r="A19" s="32"/>
      <c r="B19" s="39">
        <v>43846</v>
      </c>
      <c r="C19" s="36"/>
      <c r="D19" s="36"/>
      <c r="E19" s="28" t="s">
        <v>63</v>
      </c>
      <c r="F19" s="27" t="s">
        <v>64</v>
      </c>
      <c r="G19" s="30"/>
      <c r="H19" s="30"/>
      <c r="I19" s="30"/>
      <c r="J19" s="30"/>
      <c r="K19" s="30"/>
      <c r="L19" s="30">
        <v>200</v>
      </c>
      <c r="M19" s="80"/>
      <c r="N19" s="76"/>
      <c r="O19" s="76"/>
      <c r="P19" s="78" t="s">
        <v>65</v>
      </c>
      <c r="Q19" s="112"/>
      <c r="R19" s="113"/>
      <c r="S19" s="79">
        <v>1000000</v>
      </c>
      <c r="T19" s="113"/>
    </row>
    <row r="20" s="2" customFormat="1" ht="21" customHeight="1" spans="1:20">
      <c r="A20" s="35"/>
      <c r="B20" s="39">
        <v>43846</v>
      </c>
      <c r="C20" s="36"/>
      <c r="D20" s="36"/>
      <c r="E20" s="28" t="s">
        <v>76</v>
      </c>
      <c r="F20" s="37" t="s">
        <v>77</v>
      </c>
      <c r="G20" s="30"/>
      <c r="H20" s="30"/>
      <c r="I20" s="30"/>
      <c r="J20" s="30"/>
      <c r="K20" s="30"/>
      <c r="L20" s="30">
        <v>100</v>
      </c>
      <c r="M20" s="81"/>
      <c r="N20" s="76"/>
      <c r="O20" s="76"/>
      <c r="P20" s="78" t="s">
        <v>76</v>
      </c>
      <c r="Q20" s="112"/>
      <c r="R20" s="113"/>
      <c r="S20" s="79">
        <v>183660</v>
      </c>
      <c r="T20" s="113"/>
    </row>
    <row r="21" s="3" customFormat="1" ht="21" customHeight="1" spans="1:20">
      <c r="A21" s="32">
        <v>6</v>
      </c>
      <c r="B21" s="39">
        <v>43850</v>
      </c>
      <c r="C21" s="36"/>
      <c r="D21" s="36"/>
      <c r="E21" s="28"/>
      <c r="F21" s="37"/>
      <c r="G21" s="30"/>
      <c r="H21" s="30"/>
      <c r="I21" s="30"/>
      <c r="J21" s="30"/>
      <c r="K21" s="30"/>
      <c r="L21" s="30"/>
      <c r="M21" s="81"/>
      <c r="N21" s="76">
        <v>-122288</v>
      </c>
      <c r="O21" s="76" t="s">
        <v>59</v>
      </c>
      <c r="P21" s="78"/>
      <c r="Q21" s="112"/>
      <c r="R21" s="113"/>
      <c r="S21" s="79"/>
      <c r="T21" s="113"/>
    </row>
    <row r="22" s="3" customFormat="1" ht="21" customHeight="1" spans="1:20">
      <c r="A22" s="35"/>
      <c r="B22" s="39">
        <v>43850</v>
      </c>
      <c r="C22" s="36"/>
      <c r="D22" s="36"/>
      <c r="E22" s="28" t="s">
        <v>78</v>
      </c>
      <c r="F22" s="37" t="s">
        <v>79</v>
      </c>
      <c r="G22" s="30"/>
      <c r="H22" s="30"/>
      <c r="I22" s="30"/>
      <c r="J22" s="30"/>
      <c r="K22" s="30"/>
      <c r="L22" s="30">
        <v>100</v>
      </c>
      <c r="M22" s="81" t="s">
        <v>74</v>
      </c>
      <c r="N22" s="76"/>
      <c r="O22" s="76"/>
      <c r="P22" s="78" t="s">
        <v>80</v>
      </c>
      <c r="Q22" s="112"/>
      <c r="R22" s="113"/>
      <c r="S22" s="79">
        <v>350000</v>
      </c>
      <c r="T22" s="113"/>
    </row>
    <row r="23" s="4" customFormat="1" ht="21" customHeight="1" spans="1:20">
      <c r="A23" s="40">
        <v>7</v>
      </c>
      <c r="B23" s="41">
        <v>44119</v>
      </c>
      <c r="C23" s="42">
        <v>3000000</v>
      </c>
      <c r="D23" s="43"/>
      <c r="E23" s="44" t="s">
        <v>55</v>
      </c>
      <c r="F23" s="44">
        <v>175202745165</v>
      </c>
      <c r="G23" s="45"/>
      <c r="H23" s="46">
        <v>0.02</v>
      </c>
      <c r="I23" s="45">
        <v>60000</v>
      </c>
      <c r="J23" s="44" t="s">
        <v>57</v>
      </c>
      <c r="K23" s="45">
        <v>2551.38</v>
      </c>
      <c r="L23" s="45"/>
      <c r="M23" s="82"/>
      <c r="N23" s="83">
        <v>325230</v>
      </c>
      <c r="O23" s="83" t="s">
        <v>62</v>
      </c>
      <c r="P23" s="84"/>
      <c r="Q23" s="114"/>
      <c r="R23" s="115"/>
      <c r="S23" s="116"/>
      <c r="T23" s="115"/>
    </row>
    <row r="24" s="3" customFormat="1" ht="21" customHeight="1" spans="1:20">
      <c r="A24" s="35"/>
      <c r="B24" s="39">
        <v>44120</v>
      </c>
      <c r="C24" s="26"/>
      <c r="D24" s="36"/>
      <c r="E24" s="28" t="s">
        <v>63</v>
      </c>
      <c r="F24" s="27" t="s">
        <v>64</v>
      </c>
      <c r="G24" s="30"/>
      <c r="H24" s="31"/>
      <c r="I24" s="30"/>
      <c r="J24" s="27"/>
      <c r="K24" s="30"/>
      <c r="L24" s="30">
        <v>200</v>
      </c>
      <c r="M24" s="81" t="s">
        <v>74</v>
      </c>
      <c r="N24" s="76"/>
      <c r="O24" s="76"/>
      <c r="P24" s="78" t="s">
        <v>88</v>
      </c>
      <c r="Q24" s="112"/>
      <c r="R24" s="113"/>
      <c r="S24" s="79">
        <v>1130000</v>
      </c>
      <c r="T24" s="113"/>
    </row>
    <row r="25" s="3" customFormat="1" ht="21" customHeight="1" spans="1:20">
      <c r="A25" s="32">
        <v>8</v>
      </c>
      <c r="B25" s="39">
        <v>44132</v>
      </c>
      <c r="C25" s="26"/>
      <c r="D25" s="36"/>
      <c r="E25" s="28" t="s">
        <v>60</v>
      </c>
      <c r="F25" s="37">
        <v>254666963283</v>
      </c>
      <c r="G25" s="30"/>
      <c r="H25" s="31"/>
      <c r="I25" s="30"/>
      <c r="J25" s="27"/>
      <c r="K25" s="30"/>
      <c r="L25" s="30">
        <v>100</v>
      </c>
      <c r="M25" s="80" t="s">
        <v>74</v>
      </c>
      <c r="N25" s="76"/>
      <c r="O25" s="76"/>
      <c r="P25" s="77" t="s">
        <v>89</v>
      </c>
      <c r="Q25" s="112"/>
      <c r="R25" s="113"/>
      <c r="S25" s="79">
        <v>254337.46</v>
      </c>
      <c r="T25" s="113"/>
    </row>
    <row r="26" s="3" customFormat="1" ht="21" customHeight="1" spans="1:20">
      <c r="A26" s="32"/>
      <c r="B26" s="39">
        <v>44132</v>
      </c>
      <c r="C26" s="26"/>
      <c r="D26" s="36"/>
      <c r="E26" s="28" t="s">
        <v>60</v>
      </c>
      <c r="F26" s="37">
        <v>254666963283</v>
      </c>
      <c r="G26" s="30"/>
      <c r="H26" s="31"/>
      <c r="I26" s="30"/>
      <c r="J26" s="27"/>
      <c r="K26" s="30"/>
      <c r="L26" s="30">
        <v>100</v>
      </c>
      <c r="M26" s="80"/>
      <c r="N26" s="76"/>
      <c r="O26" s="76"/>
      <c r="P26" s="77" t="s">
        <v>90</v>
      </c>
      <c r="Q26" s="112"/>
      <c r="R26" s="113"/>
      <c r="S26" s="79">
        <v>299000</v>
      </c>
      <c r="T26" s="113"/>
    </row>
    <row r="27" s="3" customFormat="1" ht="21" customHeight="1" spans="1:20">
      <c r="A27" s="35"/>
      <c r="B27" s="39">
        <v>44132</v>
      </c>
      <c r="C27" s="26"/>
      <c r="D27" s="36"/>
      <c r="E27" s="28" t="s">
        <v>60</v>
      </c>
      <c r="F27" s="37">
        <v>254666963283</v>
      </c>
      <c r="G27" s="30"/>
      <c r="H27" s="31"/>
      <c r="I27" s="30"/>
      <c r="J27" s="27"/>
      <c r="K27" s="30"/>
      <c r="L27" s="30">
        <v>100</v>
      </c>
      <c r="M27" s="81"/>
      <c r="N27" s="76"/>
      <c r="O27" s="76"/>
      <c r="P27" s="77" t="s">
        <v>89</v>
      </c>
      <c r="Q27" s="112"/>
      <c r="R27" s="113"/>
      <c r="S27" s="79">
        <v>197440</v>
      </c>
      <c r="T27" s="113"/>
    </row>
    <row r="28" s="3" customFormat="1" ht="21" customHeight="1" spans="1:20">
      <c r="A28" s="35">
        <v>10</v>
      </c>
      <c r="B28" s="39">
        <v>44133</v>
      </c>
      <c r="C28" s="26"/>
      <c r="D28" s="36"/>
      <c r="E28" s="27" t="s">
        <v>91</v>
      </c>
      <c r="F28" s="27" t="s">
        <v>92</v>
      </c>
      <c r="G28" s="30"/>
      <c r="H28" s="31"/>
      <c r="I28" s="30"/>
      <c r="J28" s="27"/>
      <c r="K28" s="30"/>
      <c r="L28" s="30">
        <v>100</v>
      </c>
      <c r="M28" s="81" t="s">
        <v>74</v>
      </c>
      <c r="N28" s="76">
        <v>-439211</v>
      </c>
      <c r="O28" s="76"/>
      <c r="P28" s="78" t="s">
        <v>93</v>
      </c>
      <c r="Q28" s="112"/>
      <c r="R28" s="113"/>
      <c r="S28" s="79">
        <v>826621.98</v>
      </c>
      <c r="T28" s="113"/>
    </row>
    <row r="29" s="3" customFormat="1" ht="21" customHeight="1" spans="1:20">
      <c r="A29" s="32">
        <v>11</v>
      </c>
      <c r="B29" s="39">
        <v>44180</v>
      </c>
      <c r="C29" s="26"/>
      <c r="D29" s="36"/>
      <c r="E29" s="27" t="s">
        <v>55</v>
      </c>
      <c r="F29" s="27">
        <v>175202745165</v>
      </c>
      <c r="G29" s="30"/>
      <c r="H29" s="31"/>
      <c r="I29" s="30"/>
      <c r="J29" s="27"/>
      <c r="K29" s="30"/>
      <c r="L29" s="30"/>
      <c r="M29" s="81"/>
      <c r="N29" s="76"/>
      <c r="O29" s="76"/>
      <c r="P29" s="78"/>
      <c r="Q29" s="112"/>
      <c r="R29" s="113"/>
      <c r="S29" s="79"/>
      <c r="T29" s="113"/>
    </row>
    <row r="30" s="3" customFormat="1" ht="21" customHeight="1" spans="1:20">
      <c r="A30" s="35"/>
      <c r="B30" s="39">
        <v>44180</v>
      </c>
      <c r="C30" s="36"/>
      <c r="D30" s="26">
        <v>-500000</v>
      </c>
      <c r="E30" s="28" t="s">
        <v>94</v>
      </c>
      <c r="F30" s="37" t="s">
        <v>95</v>
      </c>
      <c r="G30" s="30"/>
      <c r="H30" s="30"/>
      <c r="I30" s="30"/>
      <c r="J30" s="30"/>
      <c r="K30" s="30"/>
      <c r="L30" s="30">
        <v>100</v>
      </c>
      <c r="M30" s="81" t="s">
        <v>74</v>
      </c>
      <c r="N30" s="76"/>
      <c r="O30" s="76"/>
      <c r="P30" s="78" t="s">
        <v>96</v>
      </c>
      <c r="Q30" s="112"/>
      <c r="R30" s="113"/>
      <c r="S30" s="79"/>
      <c r="T30" s="113"/>
    </row>
    <row r="31" s="3" customFormat="1" ht="21" customHeight="1" spans="1:20">
      <c r="A31" s="35">
        <v>12</v>
      </c>
      <c r="B31" s="39">
        <v>44196</v>
      </c>
      <c r="C31" s="26"/>
      <c r="D31" s="26"/>
      <c r="E31" s="28" t="s">
        <v>97</v>
      </c>
      <c r="F31" s="37" t="s">
        <v>98</v>
      </c>
      <c r="G31" s="30"/>
      <c r="H31" s="30"/>
      <c r="I31" s="30"/>
      <c r="J31" s="30"/>
      <c r="K31" s="30"/>
      <c r="L31" s="30">
        <v>100</v>
      </c>
      <c r="M31" s="81" t="s">
        <v>74</v>
      </c>
      <c r="N31" s="76"/>
      <c r="O31" s="76"/>
      <c r="P31" s="78" t="s">
        <v>99</v>
      </c>
      <c r="Q31" s="112"/>
      <c r="R31" s="113"/>
      <c r="S31" s="79">
        <v>181487.6</v>
      </c>
      <c r="T31" s="113"/>
    </row>
    <row r="32" s="5" customFormat="1" ht="21" customHeight="1" spans="1:20">
      <c r="A32" s="47">
        <v>13</v>
      </c>
      <c r="B32" s="48">
        <v>44228</v>
      </c>
      <c r="C32" s="49">
        <v>2000000</v>
      </c>
      <c r="D32" s="49"/>
      <c r="E32" s="50" t="s">
        <v>55</v>
      </c>
      <c r="F32" s="50">
        <v>175202745165</v>
      </c>
      <c r="G32" s="51"/>
      <c r="H32" s="52">
        <v>0.02</v>
      </c>
      <c r="I32" s="51">
        <v>40000</v>
      </c>
      <c r="J32" s="51" t="s">
        <v>57</v>
      </c>
      <c r="K32" s="51">
        <v>1700.92</v>
      </c>
      <c r="L32" s="51"/>
      <c r="M32" s="85"/>
      <c r="N32" s="86">
        <v>302085.27</v>
      </c>
      <c r="O32" s="86" t="s">
        <v>62</v>
      </c>
      <c r="P32" s="87"/>
      <c r="Q32" s="117"/>
      <c r="R32" s="118"/>
      <c r="S32" s="119"/>
      <c r="T32" s="118"/>
    </row>
    <row r="33" s="5" customFormat="1" ht="21" customHeight="1" spans="1:20">
      <c r="A33" s="47"/>
      <c r="B33" s="53">
        <v>44229</v>
      </c>
      <c r="C33" s="49"/>
      <c r="D33" s="49"/>
      <c r="E33" s="50" t="s">
        <v>100</v>
      </c>
      <c r="F33" s="50" t="s">
        <v>101</v>
      </c>
      <c r="G33" s="51"/>
      <c r="H33" s="52"/>
      <c r="I33" s="51"/>
      <c r="J33" s="51"/>
      <c r="K33" s="51"/>
      <c r="L33" s="51">
        <v>100</v>
      </c>
      <c r="M33" s="88" t="s">
        <v>74</v>
      </c>
      <c r="N33" s="86"/>
      <c r="O33" s="86"/>
      <c r="P33" s="87" t="s">
        <v>102</v>
      </c>
      <c r="Q33" s="117"/>
      <c r="R33" s="118"/>
      <c r="S33" s="119">
        <v>315000</v>
      </c>
      <c r="T33" s="118"/>
    </row>
    <row r="34" s="5" customFormat="1" ht="21" customHeight="1" spans="1:20">
      <c r="A34" s="47"/>
      <c r="B34" s="54"/>
      <c r="C34" s="49"/>
      <c r="D34" s="49"/>
      <c r="E34" s="50" t="s">
        <v>103</v>
      </c>
      <c r="F34" s="50" t="s">
        <v>104</v>
      </c>
      <c r="G34" s="51"/>
      <c r="H34" s="52"/>
      <c r="I34" s="51"/>
      <c r="J34" s="51"/>
      <c r="K34" s="51"/>
      <c r="L34" s="51">
        <v>100</v>
      </c>
      <c r="M34" s="88"/>
      <c r="N34" s="86"/>
      <c r="O34" s="86"/>
      <c r="P34" s="87" t="s">
        <v>105</v>
      </c>
      <c r="Q34" s="117"/>
      <c r="R34" s="118"/>
      <c r="S34" s="119">
        <v>422000</v>
      </c>
      <c r="T34" s="118"/>
    </row>
    <row r="35" s="5" customFormat="1" ht="21" customHeight="1" spans="1:20">
      <c r="A35" s="55"/>
      <c r="B35" s="56"/>
      <c r="C35" s="49"/>
      <c r="D35" s="49"/>
      <c r="E35" s="50" t="s">
        <v>60</v>
      </c>
      <c r="F35" s="50" t="s">
        <v>106</v>
      </c>
      <c r="G35" s="51"/>
      <c r="H35" s="52"/>
      <c r="I35" s="51"/>
      <c r="J35" s="51"/>
      <c r="K35" s="51"/>
      <c r="L35" s="51">
        <v>100</v>
      </c>
      <c r="M35" s="85"/>
      <c r="N35" s="86"/>
      <c r="O35" s="86"/>
      <c r="P35" s="87" t="s">
        <v>89</v>
      </c>
      <c r="Q35" s="117"/>
      <c r="R35" s="118"/>
      <c r="S35" s="119">
        <v>600000</v>
      </c>
      <c r="T35" s="118"/>
    </row>
    <row r="36" s="4" customFormat="1" ht="21" customHeight="1" spans="1:20">
      <c r="A36" s="57">
        <v>14</v>
      </c>
      <c r="B36" s="41">
        <v>44418</v>
      </c>
      <c r="C36" s="42"/>
      <c r="D36" s="42"/>
      <c r="E36" s="44"/>
      <c r="F36" s="44"/>
      <c r="G36" s="45"/>
      <c r="H36" s="46"/>
      <c r="I36" s="45"/>
      <c r="J36" s="45"/>
      <c r="K36" s="45"/>
      <c r="L36" s="45"/>
      <c r="M36" s="82"/>
      <c r="N36" s="83"/>
      <c r="O36" s="83"/>
      <c r="P36" s="89"/>
      <c r="Q36" s="114"/>
      <c r="R36" s="115"/>
      <c r="S36" s="116"/>
      <c r="T36" s="115"/>
    </row>
    <row r="37" s="4" customFormat="1" ht="21" customHeight="1" spans="1:20">
      <c r="A37" s="57"/>
      <c r="B37" s="41"/>
      <c r="C37" s="42"/>
      <c r="D37" s="42"/>
      <c r="E37" s="44"/>
      <c r="F37" s="44"/>
      <c r="G37" s="45"/>
      <c r="H37" s="46"/>
      <c r="I37" s="45"/>
      <c r="J37" s="45"/>
      <c r="K37" s="45"/>
      <c r="L37" s="45"/>
      <c r="M37" s="82"/>
      <c r="N37" s="83"/>
      <c r="O37" s="83"/>
      <c r="P37" s="89"/>
      <c r="Q37" s="114"/>
      <c r="R37" s="115"/>
      <c r="S37" s="116"/>
      <c r="T37" s="115"/>
    </row>
    <row r="38" s="4" customFormat="1" ht="21" customHeight="1" spans="1:20">
      <c r="A38" s="57"/>
      <c r="B38" s="41"/>
      <c r="C38" s="43"/>
      <c r="D38" s="42"/>
      <c r="E38" s="58"/>
      <c r="F38" s="59"/>
      <c r="G38" s="45"/>
      <c r="H38" s="45"/>
      <c r="I38" s="45"/>
      <c r="J38" s="45"/>
      <c r="K38" s="45"/>
      <c r="L38" s="45"/>
      <c r="M38" s="82"/>
      <c r="N38" s="83"/>
      <c r="O38" s="83"/>
      <c r="P38" s="89"/>
      <c r="Q38" s="114"/>
      <c r="R38" s="115"/>
      <c r="S38" s="116"/>
      <c r="T38" s="115"/>
    </row>
    <row r="39" s="4" customFormat="1" ht="21" customHeight="1" spans="1:20">
      <c r="A39" s="57"/>
      <c r="B39" s="41"/>
      <c r="C39" s="43"/>
      <c r="D39" s="42"/>
      <c r="E39" s="58"/>
      <c r="F39" s="59"/>
      <c r="G39" s="45"/>
      <c r="H39" s="45"/>
      <c r="I39" s="45"/>
      <c r="J39" s="45"/>
      <c r="K39" s="45"/>
      <c r="L39" s="45"/>
      <c r="M39" s="82"/>
      <c r="N39" s="83"/>
      <c r="O39" s="83"/>
      <c r="P39" s="89"/>
      <c r="Q39" s="114"/>
      <c r="R39" s="115"/>
      <c r="S39" s="116"/>
      <c r="T39" s="115"/>
    </row>
    <row r="40" s="4" customFormat="1" ht="21" customHeight="1" spans="1:20">
      <c r="A40" s="57"/>
      <c r="B40" s="41"/>
      <c r="C40" s="43"/>
      <c r="D40" s="42"/>
      <c r="E40" s="58"/>
      <c r="F40" s="59"/>
      <c r="G40" s="45"/>
      <c r="H40" s="45"/>
      <c r="I40" s="45"/>
      <c r="J40" s="45"/>
      <c r="K40" s="45"/>
      <c r="L40" s="45"/>
      <c r="M40" s="82"/>
      <c r="N40" s="83"/>
      <c r="O40" s="83"/>
      <c r="P40" s="89"/>
      <c r="Q40" s="114"/>
      <c r="R40" s="115"/>
      <c r="S40" s="116"/>
      <c r="T40" s="115"/>
    </row>
    <row r="41" s="4" customFormat="1" ht="21" customHeight="1" spans="1:20">
      <c r="A41" s="57"/>
      <c r="B41" s="41"/>
      <c r="C41" s="43"/>
      <c r="D41" s="42"/>
      <c r="E41" s="58"/>
      <c r="F41" s="59"/>
      <c r="G41" s="45"/>
      <c r="H41" s="45"/>
      <c r="I41" s="45"/>
      <c r="J41" s="45"/>
      <c r="K41" s="45"/>
      <c r="L41" s="45"/>
      <c r="M41" s="82"/>
      <c r="N41" s="83"/>
      <c r="O41" s="83"/>
      <c r="P41" s="89"/>
      <c r="Q41" s="114"/>
      <c r="R41" s="115"/>
      <c r="S41" s="116"/>
      <c r="T41" s="115"/>
    </row>
    <row r="42" s="4" customFormat="1" ht="21" customHeight="1" spans="1:20">
      <c r="A42" s="57"/>
      <c r="B42" s="41"/>
      <c r="C42" s="43"/>
      <c r="D42" s="42"/>
      <c r="E42" s="58"/>
      <c r="F42" s="59"/>
      <c r="G42" s="45"/>
      <c r="H42" s="45"/>
      <c r="I42" s="45"/>
      <c r="J42" s="45"/>
      <c r="K42" s="45"/>
      <c r="L42" s="45"/>
      <c r="M42" s="82"/>
      <c r="N42" s="83"/>
      <c r="O42" s="83"/>
      <c r="P42" s="89"/>
      <c r="Q42" s="114"/>
      <c r="R42" s="115"/>
      <c r="S42" s="116"/>
      <c r="T42" s="115"/>
    </row>
    <row r="43" ht="21" customHeight="1" spans="1:20">
      <c r="A43" s="60"/>
      <c r="B43" s="39"/>
      <c r="C43" s="36"/>
      <c r="D43" s="36"/>
      <c r="E43" s="28"/>
      <c r="F43" s="37"/>
      <c r="G43" s="30"/>
      <c r="H43" s="30"/>
      <c r="I43" s="30"/>
      <c r="J43" s="30"/>
      <c r="K43" s="30"/>
      <c r="L43" s="30"/>
      <c r="M43" s="30"/>
      <c r="N43" s="76"/>
      <c r="O43" s="76"/>
      <c r="P43" s="78"/>
      <c r="Q43" s="112"/>
      <c r="R43" s="113"/>
      <c r="S43" s="113"/>
      <c r="T43" s="113"/>
    </row>
    <row r="44" ht="30" customHeight="1" spans="1:20">
      <c r="A44" s="61" t="s">
        <v>81</v>
      </c>
      <c r="B44" s="61"/>
      <c r="C44" s="62">
        <f>SUM(C8:C43)</f>
        <v>16070000</v>
      </c>
      <c r="D44" s="63">
        <f>SUM(D8:D43)</f>
        <v>0</v>
      </c>
      <c r="E44" s="64"/>
      <c r="F44" s="64"/>
      <c r="G44" s="64"/>
      <c r="H44" s="64"/>
      <c r="I44" s="90">
        <f>SUM(I8:I43)</f>
        <v>321400</v>
      </c>
      <c r="J44" s="91"/>
      <c r="K44" s="90">
        <f>SUM(K8:K43)</f>
        <v>27090.3</v>
      </c>
      <c r="L44" s="90">
        <f>SUM(L8:L43)</f>
        <v>3300</v>
      </c>
      <c r="M44" s="91"/>
      <c r="N44" s="92">
        <f>SUM(N8:N43)</f>
        <v>352785.27</v>
      </c>
      <c r="O44" s="76"/>
      <c r="P44" s="93"/>
      <c r="Q44" s="120"/>
      <c r="R44" s="121"/>
      <c r="S44" s="122">
        <f>SUM(S8:S43)</f>
        <v>14876091.04</v>
      </c>
      <c r="T44" s="123">
        <f>C44+D44-I44-K44-L44-N44-S44</f>
        <v>489333.390000001</v>
      </c>
    </row>
    <row r="45" ht="30" customHeight="1" spans="1:20">
      <c r="A45" s="61" t="s">
        <v>82</v>
      </c>
      <c r="B45" s="61"/>
      <c r="C45" s="61" t="s">
        <v>83</v>
      </c>
      <c r="D45" s="61"/>
      <c r="E45" s="61"/>
      <c r="F45" s="65">
        <f>S33+S34+S35</f>
        <v>1337000</v>
      </c>
      <c r="G45" s="66"/>
      <c r="H45" s="66"/>
      <c r="I45" s="66"/>
      <c r="J45" s="66"/>
      <c r="K45" s="94"/>
      <c r="L45" s="95" t="s">
        <v>84</v>
      </c>
      <c r="M45" s="96"/>
      <c r="N45" s="96"/>
      <c r="O45" s="97" t="s">
        <v>85</v>
      </c>
      <c r="P45" s="98">
        <f>F45</f>
        <v>1337000</v>
      </c>
      <c r="Q45" s="98"/>
      <c r="R45" s="98"/>
      <c r="S45" s="98"/>
      <c r="T45" s="98"/>
    </row>
    <row r="46" ht="30" customHeight="1" spans="1:20">
      <c r="A46" s="61"/>
      <c r="B46" s="61"/>
      <c r="C46" s="61" t="s">
        <v>86</v>
      </c>
      <c r="D46" s="61"/>
      <c r="E46" s="61"/>
      <c r="F46" s="65">
        <v>0</v>
      </c>
      <c r="G46" s="66"/>
      <c r="H46" s="66"/>
      <c r="I46" s="66"/>
      <c r="J46" s="66"/>
      <c r="K46" s="94"/>
      <c r="L46" s="99"/>
      <c r="M46" s="100"/>
      <c r="N46" s="100"/>
      <c r="O46" s="97" t="s">
        <v>87</v>
      </c>
      <c r="P46" s="101" t="str">
        <f>SUBSTITUTE(SUBSTITUTE(TEXT(INT(P45),"[DBNum2][$-804]G/通用格式元"&amp;IF(INT(F53)=F53,"整",""))&amp;TEXT(MID(F53,FIND(".",F53&amp;".0")+1,1),"[DBNum2][$-804]G/通用格式角")&amp;TEXT(MID(F53,FIND(".",F53&amp;".0")+2,1),"[DBNum2][$-804]G/通用格式分"),"零角","零"),"零分","")</f>
        <v>壹佰叁拾叁万柒仟元整</v>
      </c>
      <c r="Q46" s="101"/>
      <c r="R46" s="101"/>
      <c r="S46" s="101"/>
      <c r="T46" s="101"/>
    </row>
    <row r="51" ht="13.5" spans="2:2">
      <c r="B51" s="67"/>
    </row>
  </sheetData>
  <mergeCells count="55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P6:R6"/>
    <mergeCell ref="A44:B44"/>
    <mergeCell ref="C45:E45"/>
    <mergeCell ref="F45:K45"/>
    <mergeCell ref="P45:T45"/>
    <mergeCell ref="C46:E46"/>
    <mergeCell ref="F46:K46"/>
    <mergeCell ref="P46:T46"/>
    <mergeCell ref="A5:A7"/>
    <mergeCell ref="A9:A10"/>
    <mergeCell ref="A11:A12"/>
    <mergeCell ref="A14:A16"/>
    <mergeCell ref="A17:A20"/>
    <mergeCell ref="A21:A22"/>
    <mergeCell ref="A23:A24"/>
    <mergeCell ref="A25:A27"/>
    <mergeCell ref="A29:A30"/>
    <mergeCell ref="A32:A35"/>
    <mergeCell ref="B33:B35"/>
    <mergeCell ref="M18:M20"/>
    <mergeCell ref="M25:M27"/>
    <mergeCell ref="M33:M35"/>
    <mergeCell ref="S5:S7"/>
    <mergeCell ref="T5:T7"/>
    <mergeCell ref="A45:B46"/>
    <mergeCell ref="L45:N46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第1次</vt:lpstr>
      <vt:lpstr>第2次</vt:lpstr>
      <vt:lpstr>第3次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Administrator</cp:lastModifiedBy>
  <dcterms:created xsi:type="dcterms:W3CDTF">2017-01-14T12:48:00Z</dcterms:created>
  <dcterms:modified xsi:type="dcterms:W3CDTF">2021-08-10T08:00:57Z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9AD984F4522140FEA9608D83D5E8598A</vt:lpwstr>
  </property>
</Properties>
</file>