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420" activeTab="1"/>
  </bookViews>
  <sheets>
    <sheet name="1" sheetId="1" r:id="rId1"/>
    <sheet name="2" sheetId="2" r:id="rId2"/>
  </sheets>
  <calcPr calcId="144525"/>
</workbook>
</file>

<file path=xl/sharedStrings.xml><?xml version="1.0" encoding="utf-8"?>
<sst xmlns="http://schemas.openxmlformats.org/spreadsheetml/2006/main" count="153" uniqueCount="62">
  <si>
    <t xml:space="preserve">工程款支付证书 </t>
  </si>
  <si>
    <t>本次</t>
  </si>
  <si>
    <t>工程名称</t>
  </si>
  <si>
    <t>温岭市横峰街道宅前路-步云路交叉口信号灯工程</t>
  </si>
  <si>
    <t>ERP编号</t>
  </si>
  <si>
    <t>档案编号</t>
  </si>
  <si>
    <t>CD2017-050</t>
  </si>
  <si>
    <t>2017.6.1</t>
  </si>
  <si>
    <t>沙  建</t>
  </si>
  <si>
    <t>20日历天</t>
  </si>
  <si>
    <t>温岭市
横峰街道</t>
  </si>
  <si>
    <t>浙江公司周恒泉18857466661</t>
  </si>
  <si>
    <t>周恒泉18857466661</t>
  </si>
  <si>
    <t>中标书、施工合同和内部承包协（含补充）议原件</t>
  </si>
  <si>
    <t>中标</t>
  </si>
  <si>
    <t>合同金额</t>
  </si>
  <si>
    <t>中标  日期</t>
  </si>
  <si>
    <t>已    供       工程资料</t>
  </si>
  <si>
    <t>中标通知书、施工合同、竣工验收报告、审计报告及内部承包协议原件在庐江；无项目章，所需资料用章均在原浙江办事处和庐江经营中心盖的公章</t>
  </si>
  <si>
    <t>责任  单位</t>
  </si>
  <si>
    <t>浙江周恒泉18857466661</t>
  </si>
  <si>
    <t>决算金额</t>
  </si>
  <si>
    <t>竣工  日期</t>
  </si>
  <si>
    <t>责任人</t>
  </si>
  <si>
    <t>2017.4.25办理外经证费用504</t>
  </si>
  <si>
    <t>序号</t>
  </si>
  <si>
    <t>工程款到账</t>
  </si>
  <si>
    <t>开票情况</t>
  </si>
  <si>
    <t>管理费</t>
  </si>
  <si>
    <t>代缴税金</t>
  </si>
  <si>
    <t>其他扣款</t>
  </si>
  <si>
    <t>预留款</t>
  </si>
  <si>
    <t>实际支付</t>
  </si>
  <si>
    <t>日期</t>
  </si>
  <si>
    <t>账户</t>
  </si>
  <si>
    <t>金额</t>
  </si>
  <si>
    <t>比例</t>
  </si>
  <si>
    <t>备注</t>
  </si>
  <si>
    <t>户名</t>
  </si>
  <si>
    <t>中</t>
  </si>
  <si>
    <t>预留损失准备金</t>
  </si>
  <si>
    <t>2018.1.31办理涉税事项报告表费用500</t>
  </si>
  <si>
    <t>合计</t>
  </si>
  <si>
    <t>-</t>
  </si>
  <si>
    <t>本次结算   支付明细</t>
  </si>
  <si>
    <t>应支付金额</t>
  </si>
  <si>
    <t>实际支付金额</t>
  </si>
  <si>
    <t>小写</t>
  </si>
  <si>
    <t>已支付金额</t>
  </si>
  <si>
    <t>大写</t>
  </si>
  <si>
    <t>申请部门
意见</t>
  </si>
  <si>
    <t>项目管理
意见</t>
  </si>
  <si>
    <t>何总、朱总已同意支付（附表背面截图）。</t>
  </si>
  <si>
    <t>财务初审
意见</t>
  </si>
  <si>
    <t>财务审核
意见</t>
  </si>
  <si>
    <t>质安初审
意见</t>
  </si>
  <si>
    <t>质安稽查
意见</t>
  </si>
  <si>
    <t>总经理审批</t>
  </si>
  <si>
    <t>董事长审批</t>
  </si>
  <si>
    <t>中标书、施工合同、内部承包协议（含补充）、竣工报告及审计报告原件；无项目章，无项目部章，所需资料盖章为原浙江办事处周恒泉处和原庐江经营中心所盖公司公章；此项目外经证已经核销</t>
  </si>
  <si>
    <t>2018.8.9</t>
  </si>
  <si>
    <t>详见委托付款函</t>
  </si>
</sst>
</file>

<file path=xl/styles.xml><?xml version="1.0" encoding="utf-8"?>
<styleSheet xmlns="http://schemas.openxmlformats.org/spreadsheetml/2006/main">
  <numFmts count="11">
    <numFmt numFmtId="44" formatCode="_ &quot;￥&quot;* #,##0.00_ ;_ &quot;￥&quot;* \-#,##0.00_ ;_ &quot;￥&quot;* &quot;-&quot;??_ ;_ @_ "/>
    <numFmt numFmtId="176" formatCode="#,##0.00_ "/>
    <numFmt numFmtId="42" formatCode="_ &quot;￥&quot;* #,##0_ ;_ &quot;￥&quot;* \-#,##0_ ;_ &quot;￥&quot;* &quot;-&quot;_ ;_ @_ "/>
    <numFmt numFmtId="177" formatCode="m/d;@"/>
    <numFmt numFmtId="41" formatCode="_ * #,##0_ ;_ * \-#,##0_ ;_ * &quot;-&quot;_ ;_ @_ "/>
    <numFmt numFmtId="178" formatCode="0.00_ "/>
    <numFmt numFmtId="43" formatCode="_ * #,##0.00_ ;_ * \-#,##0.00_ ;_ * &quot;-&quot;??_ ;_ @_ "/>
    <numFmt numFmtId="179" formatCode="yy/m/d;@"/>
    <numFmt numFmtId="180" formatCode="yyyy/m/d;@"/>
    <numFmt numFmtId="181" formatCode="0.0%"/>
    <numFmt numFmtId="182" formatCode="0_ "/>
  </numFmts>
  <fonts count="37">
    <font>
      <sz val="11"/>
      <color theme="1"/>
      <name val="宋体"/>
      <charset val="134"/>
      <scheme val="minor"/>
    </font>
    <font>
      <sz val="9"/>
      <color rgb="FFFF0000"/>
      <name val="宋体"/>
      <charset val="134"/>
    </font>
    <font>
      <sz val="9"/>
      <name val="宋体"/>
      <charset val="134"/>
    </font>
    <font>
      <b/>
      <sz val="14"/>
      <name val="宋体"/>
      <charset val="134"/>
    </font>
    <font>
      <b/>
      <sz val="9"/>
      <name val="宋体"/>
      <charset val="134"/>
    </font>
    <font>
      <b/>
      <sz val="10"/>
      <name val="宋体"/>
      <charset val="134"/>
    </font>
    <font>
      <b/>
      <sz val="9"/>
      <color rgb="FFFF0000"/>
      <name val="宋体"/>
      <charset val="134"/>
    </font>
    <font>
      <b/>
      <sz val="12"/>
      <color rgb="FFFF0000"/>
      <name val="宋体"/>
      <charset val="134"/>
    </font>
    <font>
      <sz val="9"/>
      <name val="Arial"/>
      <charset val="134"/>
    </font>
    <font>
      <b/>
      <sz val="12"/>
      <name val="宋体"/>
      <charset val="134"/>
    </font>
    <font>
      <sz val="8"/>
      <name val="宋体"/>
      <charset val="134"/>
    </font>
    <font>
      <b/>
      <sz val="9"/>
      <color rgb="FF7030A0"/>
      <name val="宋体"/>
      <charset val="134"/>
    </font>
    <font>
      <sz val="10"/>
      <color theme="1"/>
      <name val="宋体"/>
      <charset val="134"/>
      <scheme val="minor"/>
    </font>
    <font>
      <sz val="10"/>
      <color rgb="FFFF0000"/>
      <name val="宋体"/>
      <charset val="134"/>
      <scheme val="minor"/>
    </font>
    <font>
      <sz val="10"/>
      <color theme="1"/>
      <name val="宋体"/>
      <charset val="134"/>
    </font>
    <font>
      <sz val="11"/>
      <color rgb="FFFF0000"/>
      <name val="宋体"/>
      <charset val="134"/>
      <scheme val="minor"/>
    </font>
    <font>
      <sz val="10"/>
      <color rgb="FF00B050"/>
      <name val="宋体"/>
      <charset val="134"/>
      <scheme val="minor"/>
    </font>
    <font>
      <sz val="11"/>
      <color theme="0"/>
      <name val="宋体"/>
      <charset val="0"/>
      <scheme val="minor"/>
    </font>
    <font>
      <b/>
      <sz val="11"/>
      <color theme="3"/>
      <name val="宋体"/>
      <charset val="134"/>
      <scheme val="minor"/>
    </font>
    <font>
      <sz val="11"/>
      <color rgb="FF9C0006"/>
      <name val="宋体"/>
      <charset val="0"/>
      <scheme val="minor"/>
    </font>
    <font>
      <sz val="11"/>
      <color rgb="FF3F3F76"/>
      <name val="宋体"/>
      <charset val="0"/>
      <scheme val="minor"/>
    </font>
    <font>
      <b/>
      <sz val="11"/>
      <color rgb="FF3F3F3F"/>
      <name val="宋体"/>
      <charset val="0"/>
      <scheme val="minor"/>
    </font>
    <font>
      <sz val="11"/>
      <color theme="1"/>
      <name val="宋体"/>
      <charset val="0"/>
      <scheme val="minor"/>
    </font>
    <font>
      <u/>
      <sz val="11"/>
      <color rgb="FF800080"/>
      <name val="宋体"/>
      <charset val="0"/>
      <scheme val="minor"/>
    </font>
    <font>
      <u/>
      <sz val="11"/>
      <color rgb="FF0000FF"/>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sz val="11"/>
      <color indexed="8"/>
      <name val="宋体"/>
      <charset val="134"/>
    </font>
    <font>
      <b/>
      <sz val="13"/>
      <color theme="3"/>
      <name val="宋体"/>
      <charset val="134"/>
      <scheme val="minor"/>
    </font>
    <font>
      <b/>
      <sz val="11"/>
      <color rgb="FFFA7D00"/>
      <name val="宋体"/>
      <charset val="0"/>
      <scheme val="minor"/>
    </font>
    <font>
      <b/>
      <sz val="11"/>
      <color rgb="FFFFFFFF"/>
      <name val="宋体"/>
      <charset val="0"/>
      <scheme val="minor"/>
    </font>
    <font>
      <sz val="11"/>
      <color rgb="FF006100"/>
      <name val="宋体"/>
      <charset val="0"/>
      <scheme val="minor"/>
    </font>
    <font>
      <sz val="11"/>
      <color rgb="FFFA7D00"/>
      <name val="宋体"/>
      <charset val="0"/>
      <scheme val="minor"/>
    </font>
    <font>
      <b/>
      <sz val="11"/>
      <color theme="1"/>
      <name val="宋体"/>
      <charset val="0"/>
      <scheme val="minor"/>
    </font>
    <font>
      <sz val="11"/>
      <color rgb="FF9C6500"/>
      <name val="宋体"/>
      <charset val="0"/>
      <scheme val="minor"/>
    </font>
  </fonts>
  <fills count="37">
    <fill>
      <patternFill patternType="none"/>
    </fill>
    <fill>
      <patternFill patternType="gray125"/>
    </fill>
    <fill>
      <patternFill patternType="solid">
        <fgColor theme="0"/>
        <bgColor indexed="64"/>
      </patternFill>
    </fill>
    <fill>
      <patternFill patternType="solid">
        <fgColor theme="0" tint="-0.14996795556505"/>
        <bgColor indexed="64"/>
      </patternFill>
    </fill>
    <fill>
      <patternFill patternType="solid">
        <fgColor rgb="FF00B0F0"/>
        <bgColor indexed="64"/>
      </patternFill>
    </fill>
    <fill>
      <patternFill patternType="solid">
        <fgColor rgb="FFFFFF00"/>
        <bgColor indexed="64"/>
      </patternFill>
    </fill>
    <fill>
      <patternFill patternType="solid">
        <fgColor theme="4"/>
        <bgColor indexed="64"/>
      </patternFill>
    </fill>
    <fill>
      <patternFill patternType="solid">
        <fgColor rgb="FFFFC7CE"/>
        <bgColor indexed="64"/>
      </patternFill>
    </fill>
    <fill>
      <patternFill patternType="solid">
        <fgColor rgb="FFFFCC99"/>
        <bgColor indexed="64"/>
      </patternFill>
    </fill>
    <fill>
      <patternFill patternType="solid">
        <fgColor rgb="FFF2F2F2"/>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theme="5" tint="0.799981688894314"/>
        <bgColor indexed="64"/>
      </patternFill>
    </fill>
    <fill>
      <patternFill patternType="solid">
        <fgColor theme="4" tint="0.399975585192419"/>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rgb="FFFFFFCC"/>
        <bgColor indexed="64"/>
      </patternFill>
    </fill>
    <fill>
      <patternFill patternType="solid">
        <fgColor theme="8" tint="0.799981688894314"/>
        <bgColor indexed="64"/>
      </patternFill>
    </fill>
    <fill>
      <patternFill patternType="solid">
        <fgColor theme="5"/>
        <bgColor indexed="64"/>
      </patternFill>
    </fill>
    <fill>
      <patternFill patternType="solid">
        <fgColor theme="5" tint="0.399975585192419"/>
        <bgColor indexed="64"/>
      </patternFill>
    </fill>
    <fill>
      <patternFill patternType="solid">
        <fgColor theme="7" tint="0.599993896298105"/>
        <bgColor indexed="64"/>
      </patternFill>
    </fill>
    <fill>
      <patternFill patternType="solid">
        <fgColor theme="7"/>
        <bgColor indexed="64"/>
      </patternFill>
    </fill>
    <fill>
      <patternFill patternType="solid">
        <fgColor theme="7" tint="0.399975585192419"/>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rgb="FFC6EFCE"/>
        <bgColor indexed="64"/>
      </patternFill>
    </fill>
    <fill>
      <patternFill patternType="solid">
        <fgColor theme="4" tint="0.799981688894314"/>
        <bgColor indexed="64"/>
      </patternFill>
    </fill>
    <fill>
      <patternFill patternType="solid">
        <fgColor rgb="FFFFEB9C"/>
        <bgColor indexed="64"/>
      </patternFill>
    </fill>
    <fill>
      <patternFill patternType="solid">
        <fgColor theme="9" tint="0.599993896298105"/>
        <bgColor indexed="64"/>
      </patternFill>
    </fill>
    <fill>
      <patternFill patternType="solid">
        <fgColor theme="8" tint="0.399975585192419"/>
        <bgColor indexed="64"/>
      </patternFill>
    </fill>
    <fill>
      <patternFill patternType="solid">
        <fgColor theme="5" tint="0.599993896298105"/>
        <bgColor indexed="64"/>
      </patternFill>
    </fill>
    <fill>
      <patternFill patternType="solid">
        <fgColor theme="6"/>
        <bgColor indexed="64"/>
      </patternFill>
    </fill>
    <fill>
      <patternFill patternType="solid">
        <fgColor theme="8"/>
        <bgColor indexed="64"/>
      </patternFill>
    </fill>
    <fill>
      <patternFill patternType="solid">
        <fgColor theme="7" tint="0.799981688894314"/>
        <bgColor indexed="64"/>
      </patternFill>
    </fill>
    <fill>
      <patternFill patternType="solid">
        <fgColor theme="9"/>
        <bgColor indexed="64"/>
      </patternFill>
    </fill>
  </fills>
  <borders count="16">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style="thin">
        <color auto="1"/>
      </left>
      <right/>
      <top/>
      <bottom style="thin">
        <color auto="1"/>
      </bottom>
      <diagonal/>
    </border>
    <border>
      <left/>
      <right/>
      <top style="thin">
        <color auto="1"/>
      </top>
      <bottom/>
      <diagonal/>
    </border>
    <border>
      <left/>
      <right style="thin">
        <color auto="1"/>
      </right>
      <top style="thin">
        <color auto="1"/>
      </top>
      <bottom/>
      <diagonal/>
    </border>
    <border>
      <left/>
      <right style="thin">
        <color auto="1"/>
      </right>
      <top/>
      <bottom style="thin">
        <color auto="1"/>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2" fontId="0" fillId="0" borderId="0" applyFont="0" applyFill="0" applyBorder="0" applyAlignment="0" applyProtection="0">
      <alignment vertical="center"/>
    </xf>
    <xf numFmtId="0" fontId="22" fillId="11" borderId="0" applyNumberFormat="0" applyBorder="0" applyAlignment="0" applyProtection="0">
      <alignment vertical="center"/>
    </xf>
    <xf numFmtId="0" fontId="20" fillId="8" borderId="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2" fillId="15" borderId="0" applyNumberFormat="0" applyBorder="0" applyAlignment="0" applyProtection="0">
      <alignment vertical="center"/>
    </xf>
    <xf numFmtId="0" fontId="19" fillId="7" borderId="0" applyNumberFormat="0" applyBorder="0" applyAlignment="0" applyProtection="0">
      <alignment vertical="center"/>
    </xf>
    <xf numFmtId="43" fontId="0" fillId="0" borderId="0" applyFont="0" applyFill="0" applyBorder="0" applyAlignment="0" applyProtection="0">
      <alignment vertical="center"/>
    </xf>
    <xf numFmtId="0" fontId="17" fillId="16" borderId="0" applyNumberFormat="0" applyBorder="0" applyAlignment="0" applyProtection="0">
      <alignment vertical="center"/>
    </xf>
    <xf numFmtId="0" fontId="24" fillId="0" borderId="0" applyNumberFormat="0" applyFill="0" applyBorder="0" applyAlignment="0" applyProtection="0">
      <alignment vertical="center"/>
    </xf>
    <xf numFmtId="9" fontId="0" fillId="0" borderId="0" applyFont="0" applyFill="0" applyBorder="0" applyAlignment="0" applyProtection="0">
      <alignment vertical="center"/>
    </xf>
    <xf numFmtId="0" fontId="23" fillId="0" borderId="0" applyNumberFormat="0" applyFill="0" applyBorder="0" applyAlignment="0" applyProtection="0">
      <alignment vertical="center"/>
    </xf>
    <xf numFmtId="0" fontId="0" fillId="17" borderId="11" applyNumberFormat="0" applyFont="0" applyAlignment="0" applyProtection="0">
      <alignment vertical="center"/>
    </xf>
    <xf numFmtId="0" fontId="17" fillId="20" borderId="0" applyNumberFormat="0" applyBorder="0" applyAlignment="0" applyProtection="0">
      <alignment vertical="center"/>
    </xf>
    <xf numFmtId="0" fontId="18"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9" fontId="0" fillId="0" borderId="0" applyFont="0" applyFill="0" applyBorder="0" applyAlignment="0" applyProtection="0">
      <alignment vertical="center"/>
    </xf>
    <xf numFmtId="0" fontId="28" fillId="0" borderId="12" applyNumberFormat="0" applyFill="0" applyAlignment="0" applyProtection="0">
      <alignment vertical="center"/>
    </xf>
    <xf numFmtId="0" fontId="30" fillId="0" borderId="12" applyNumberFormat="0" applyFill="0" applyAlignment="0" applyProtection="0">
      <alignment vertical="center"/>
    </xf>
    <xf numFmtId="0" fontId="17" fillId="14" borderId="0" applyNumberFormat="0" applyBorder="0" applyAlignment="0" applyProtection="0">
      <alignment vertical="center"/>
    </xf>
    <xf numFmtId="0" fontId="18" fillId="0" borderId="8" applyNumberFormat="0" applyFill="0" applyAlignment="0" applyProtection="0">
      <alignment vertical="center"/>
    </xf>
    <xf numFmtId="0" fontId="17" fillId="23" borderId="0" applyNumberFormat="0" applyBorder="0" applyAlignment="0" applyProtection="0">
      <alignment vertical="center"/>
    </xf>
    <xf numFmtId="0" fontId="21" fillId="9" borderId="10" applyNumberFormat="0" applyAlignment="0" applyProtection="0">
      <alignment vertical="center"/>
    </xf>
    <xf numFmtId="0" fontId="31" fillId="9" borderId="9" applyNumberFormat="0" applyAlignment="0" applyProtection="0">
      <alignment vertical="center"/>
    </xf>
    <xf numFmtId="0" fontId="32" fillId="26" borderId="13" applyNumberFormat="0" applyAlignment="0" applyProtection="0">
      <alignment vertical="center"/>
    </xf>
    <xf numFmtId="0" fontId="22" fillId="10" borderId="0" applyNumberFormat="0" applyBorder="0" applyAlignment="0" applyProtection="0">
      <alignment vertical="center"/>
    </xf>
    <xf numFmtId="0" fontId="17" fillId="19" borderId="0" applyNumberFormat="0" applyBorder="0" applyAlignment="0" applyProtection="0">
      <alignment vertical="center"/>
    </xf>
    <xf numFmtId="0" fontId="34" fillId="0" borderId="14" applyNumberFormat="0" applyFill="0" applyAlignment="0" applyProtection="0">
      <alignment vertical="center"/>
    </xf>
    <xf numFmtId="0" fontId="35" fillId="0" borderId="15" applyNumberFormat="0" applyFill="0" applyAlignment="0" applyProtection="0">
      <alignment vertical="center"/>
    </xf>
    <xf numFmtId="0" fontId="33" fillId="27" borderId="0" applyNumberFormat="0" applyBorder="0" applyAlignment="0" applyProtection="0">
      <alignment vertical="center"/>
    </xf>
    <xf numFmtId="0" fontId="36" fillId="29" borderId="0" applyNumberFormat="0" applyBorder="0" applyAlignment="0" applyProtection="0">
      <alignment vertical="center"/>
    </xf>
    <xf numFmtId="0" fontId="22" fillId="18" borderId="0" applyNumberFormat="0" applyBorder="0" applyAlignment="0" applyProtection="0">
      <alignment vertical="center"/>
    </xf>
    <xf numFmtId="0" fontId="17" fillId="6" borderId="0" applyNumberFormat="0" applyBorder="0" applyAlignment="0" applyProtection="0">
      <alignment vertical="center"/>
    </xf>
    <xf numFmtId="0" fontId="22" fillId="28" borderId="0" applyNumberFormat="0" applyBorder="0" applyAlignment="0" applyProtection="0">
      <alignment vertical="center"/>
    </xf>
    <xf numFmtId="0" fontId="22" fillId="25" borderId="0" applyNumberFormat="0" applyBorder="0" applyAlignment="0" applyProtection="0">
      <alignment vertical="center"/>
    </xf>
    <xf numFmtId="0" fontId="22" fillId="13" borderId="0" applyNumberFormat="0" applyBorder="0" applyAlignment="0" applyProtection="0">
      <alignment vertical="center"/>
    </xf>
    <xf numFmtId="0" fontId="22" fillId="32" borderId="0" applyNumberFormat="0" applyBorder="0" applyAlignment="0" applyProtection="0">
      <alignment vertical="center"/>
    </xf>
    <xf numFmtId="0" fontId="17" fillId="33" borderId="0" applyNumberFormat="0" applyBorder="0" applyAlignment="0" applyProtection="0">
      <alignment vertical="center"/>
    </xf>
    <xf numFmtId="0" fontId="17" fillId="22" borderId="0" applyNumberFormat="0" applyBorder="0" applyAlignment="0" applyProtection="0">
      <alignment vertical="center"/>
    </xf>
    <xf numFmtId="0" fontId="22" fillId="35" borderId="0" applyNumberFormat="0" applyBorder="0" applyAlignment="0" applyProtection="0">
      <alignment vertical="center"/>
    </xf>
    <xf numFmtId="0" fontId="22" fillId="21" borderId="0" applyNumberFormat="0" applyBorder="0" applyAlignment="0" applyProtection="0">
      <alignment vertical="center"/>
    </xf>
    <xf numFmtId="0" fontId="17" fillId="34" borderId="0" applyNumberFormat="0" applyBorder="0" applyAlignment="0" applyProtection="0">
      <alignment vertical="center"/>
    </xf>
    <xf numFmtId="0" fontId="22" fillId="24" borderId="0" applyNumberFormat="0" applyBorder="0" applyAlignment="0" applyProtection="0">
      <alignment vertical="center"/>
    </xf>
    <xf numFmtId="0" fontId="17" fillId="31" borderId="0" applyNumberFormat="0" applyBorder="0" applyAlignment="0" applyProtection="0">
      <alignment vertical="center"/>
    </xf>
    <xf numFmtId="0" fontId="17" fillId="36" borderId="0" applyNumberFormat="0" applyBorder="0" applyAlignment="0" applyProtection="0">
      <alignment vertical="center"/>
    </xf>
    <xf numFmtId="0" fontId="22" fillId="30" borderId="0" applyNumberFormat="0" applyBorder="0" applyAlignment="0" applyProtection="0">
      <alignment vertical="center"/>
    </xf>
    <xf numFmtId="0" fontId="17" fillId="12" borderId="0" applyNumberFormat="0" applyBorder="0" applyAlignment="0" applyProtection="0">
      <alignment vertical="center"/>
    </xf>
    <xf numFmtId="0" fontId="29" fillId="0" borderId="0">
      <alignment vertical="center"/>
    </xf>
  </cellStyleXfs>
  <cellXfs count="93">
    <xf numFmtId="0" fontId="0" fillId="0" borderId="0" xfId="0">
      <alignment vertical="center"/>
    </xf>
    <xf numFmtId="0" fontId="1" fillId="0" borderId="0" xfId="50" applyFont="1" applyFill="1" applyBorder="1" applyAlignment="1">
      <alignment horizontal="center" vertical="center"/>
    </xf>
    <xf numFmtId="0" fontId="2" fillId="0" borderId="0" xfId="50" applyFont="1" applyFill="1" applyBorder="1" applyAlignment="1">
      <alignment horizontal="center" vertical="center"/>
    </xf>
    <xf numFmtId="179" fontId="2" fillId="0" borderId="0" xfId="50" applyNumberFormat="1" applyFont="1" applyFill="1" applyBorder="1" applyAlignment="1">
      <alignment horizontal="center" vertical="center"/>
    </xf>
    <xf numFmtId="176" fontId="2" fillId="0" borderId="0" xfId="50" applyNumberFormat="1" applyFont="1" applyFill="1" applyBorder="1" applyAlignment="1">
      <alignment horizontal="center" vertical="center"/>
    </xf>
    <xf numFmtId="0" fontId="3" fillId="0" borderId="1" xfId="50" applyFont="1" applyFill="1" applyBorder="1" applyAlignment="1">
      <alignment horizontal="center" vertical="center"/>
    </xf>
    <xf numFmtId="0" fontId="4" fillId="0" borderId="2" xfId="50" applyFont="1" applyFill="1" applyBorder="1" applyAlignment="1">
      <alignment horizontal="center" vertical="center" wrapText="1"/>
    </xf>
    <xf numFmtId="0" fontId="5" fillId="0" borderId="2" xfId="50" applyFont="1" applyFill="1" applyBorder="1" applyAlignment="1">
      <alignment horizontal="center" vertical="center" shrinkToFit="1"/>
    </xf>
    <xf numFmtId="176" fontId="4" fillId="0" borderId="2" xfId="50" applyNumberFormat="1" applyFont="1" applyFill="1" applyBorder="1" applyAlignment="1">
      <alignment horizontal="center" vertical="center" wrapText="1"/>
    </xf>
    <xf numFmtId="180" fontId="2" fillId="0" borderId="2" xfId="50" applyNumberFormat="1" applyFont="1" applyFill="1" applyBorder="1" applyAlignment="1">
      <alignment horizontal="center" vertical="center" wrapText="1"/>
    </xf>
    <xf numFmtId="0" fontId="4" fillId="2" borderId="3" xfId="50" applyFont="1" applyFill="1" applyBorder="1" applyAlignment="1">
      <alignment horizontal="center" vertical="center" wrapText="1"/>
    </xf>
    <xf numFmtId="176" fontId="6" fillId="0" borderId="2" xfId="50" applyNumberFormat="1" applyFont="1" applyFill="1" applyBorder="1" applyAlignment="1">
      <alignment horizontal="center" vertical="center" wrapText="1"/>
    </xf>
    <xf numFmtId="0" fontId="4" fillId="2" borderId="4" xfId="50" applyFont="1" applyFill="1" applyBorder="1" applyAlignment="1">
      <alignment horizontal="center" vertical="center" wrapText="1"/>
    </xf>
    <xf numFmtId="179" fontId="4" fillId="0" borderId="2" xfId="50" applyNumberFormat="1" applyFont="1" applyFill="1" applyBorder="1" applyAlignment="1">
      <alignment horizontal="center" vertical="center" wrapText="1"/>
    </xf>
    <xf numFmtId="0" fontId="2" fillId="2" borderId="2" xfId="50" applyFont="1" applyFill="1" applyBorder="1" applyAlignment="1">
      <alignment horizontal="center" vertical="center" wrapText="1"/>
    </xf>
    <xf numFmtId="179" fontId="2" fillId="2" borderId="2" xfId="50" applyNumberFormat="1" applyFont="1" applyFill="1" applyBorder="1" applyAlignment="1">
      <alignment horizontal="center" vertical="center" shrinkToFit="1"/>
    </xf>
    <xf numFmtId="14" fontId="2" fillId="2" borderId="2" xfId="50" applyNumberFormat="1" applyFont="1" applyFill="1" applyBorder="1" applyAlignment="1">
      <alignment horizontal="center" vertical="center" wrapText="1"/>
    </xf>
    <xf numFmtId="176" fontId="2" fillId="2" borderId="2" xfId="50" applyNumberFormat="1" applyFont="1" applyFill="1" applyBorder="1" applyAlignment="1">
      <alignment horizontal="right" vertical="center" shrinkToFit="1"/>
    </xf>
    <xf numFmtId="177" fontId="2" fillId="2" borderId="2" xfId="50" applyNumberFormat="1" applyFont="1" applyFill="1" applyBorder="1" applyAlignment="1">
      <alignment horizontal="center" vertical="center" wrapText="1"/>
    </xf>
    <xf numFmtId="181" fontId="2" fillId="0" borderId="2" xfId="19" applyNumberFormat="1" applyFont="1" applyFill="1" applyBorder="1" applyAlignment="1">
      <alignment horizontal="center" vertical="center" wrapText="1"/>
    </xf>
    <xf numFmtId="176" fontId="2" fillId="3" borderId="2" xfId="50" applyNumberFormat="1" applyFont="1" applyFill="1" applyBorder="1" applyAlignment="1">
      <alignment horizontal="right" vertical="center" shrinkToFit="1"/>
    </xf>
    <xf numFmtId="0" fontId="1" fillId="2" borderId="2" xfId="50" applyFont="1" applyFill="1" applyBorder="1" applyAlignment="1">
      <alignment horizontal="center" vertical="center" wrapText="1"/>
    </xf>
    <xf numFmtId="179" fontId="1" fillId="2" borderId="2" xfId="50" applyNumberFormat="1" applyFont="1" applyFill="1" applyBorder="1" applyAlignment="1">
      <alignment vertical="center" shrinkToFit="1"/>
    </xf>
    <xf numFmtId="14" fontId="1" fillId="2" borderId="2" xfId="50" applyNumberFormat="1" applyFont="1" applyFill="1" applyBorder="1" applyAlignment="1">
      <alignment horizontal="center" vertical="center" wrapText="1"/>
    </xf>
    <xf numFmtId="176" fontId="1" fillId="2" borderId="2" xfId="50" applyNumberFormat="1" applyFont="1" applyFill="1" applyBorder="1" applyAlignment="1">
      <alignment vertical="center" shrinkToFit="1"/>
    </xf>
    <xf numFmtId="177" fontId="1" fillId="2" borderId="2" xfId="50" applyNumberFormat="1" applyFont="1" applyFill="1" applyBorder="1" applyAlignment="1">
      <alignment horizontal="center" vertical="center" wrapText="1"/>
    </xf>
    <xf numFmtId="9" fontId="1" fillId="0" borderId="2" xfId="19" applyFont="1" applyFill="1" applyBorder="1" applyAlignment="1">
      <alignment horizontal="center" vertical="center" wrapText="1"/>
    </xf>
    <xf numFmtId="176" fontId="1" fillId="3" borderId="2" xfId="50" applyNumberFormat="1" applyFont="1" applyFill="1" applyBorder="1" applyAlignment="1">
      <alignment horizontal="right" vertical="center" shrinkToFit="1"/>
    </xf>
    <xf numFmtId="179" fontId="2" fillId="2" borderId="2" xfId="50" applyNumberFormat="1" applyFont="1" applyFill="1" applyBorder="1" applyAlignment="1">
      <alignment vertical="center" shrinkToFit="1"/>
    </xf>
    <xf numFmtId="176" fontId="2" fillId="2" borderId="2" xfId="50" applyNumberFormat="1" applyFont="1" applyFill="1" applyBorder="1" applyAlignment="1">
      <alignment vertical="center" shrinkToFit="1"/>
    </xf>
    <xf numFmtId="9" fontId="2" fillId="0" borderId="2" xfId="19" applyFont="1" applyFill="1" applyBorder="1" applyAlignment="1">
      <alignment horizontal="center" vertical="center" wrapText="1"/>
    </xf>
    <xf numFmtId="14" fontId="7" fillId="0" borderId="2" xfId="50" applyNumberFormat="1" applyFont="1" applyBorder="1" applyAlignment="1">
      <alignment horizontal="center" vertical="center" wrapText="1"/>
    </xf>
    <xf numFmtId="179" fontId="1" fillId="2" borderId="2" xfId="50" applyNumberFormat="1" applyFont="1" applyFill="1" applyBorder="1" applyAlignment="1">
      <alignment horizontal="center" vertical="center" shrinkToFit="1"/>
    </xf>
    <xf numFmtId="176" fontId="1" fillId="2" borderId="2" xfId="50" applyNumberFormat="1" applyFont="1" applyFill="1" applyBorder="1" applyAlignment="1">
      <alignment horizontal="right" vertical="center" shrinkToFit="1"/>
    </xf>
    <xf numFmtId="181" fontId="1" fillId="0" borderId="2" xfId="19" applyNumberFormat="1" applyFont="1" applyFill="1" applyBorder="1" applyAlignment="1">
      <alignment horizontal="center" vertical="center" wrapText="1"/>
    </xf>
    <xf numFmtId="0" fontId="2" fillId="3" borderId="2" xfId="50" applyFont="1" applyFill="1" applyBorder="1" applyAlignment="1">
      <alignment horizontal="center" vertical="center" shrinkToFit="1"/>
    </xf>
    <xf numFmtId="176" fontId="8" fillId="3" borderId="2" xfId="50" applyNumberFormat="1" applyFont="1" applyFill="1" applyBorder="1" applyAlignment="1">
      <alignment horizontal="right" vertical="center" shrinkToFit="1"/>
    </xf>
    <xf numFmtId="176" fontId="9" fillId="3" borderId="2" xfId="50" applyNumberFormat="1" applyFont="1" applyFill="1" applyBorder="1" applyAlignment="1">
      <alignment horizontal="center" vertical="center" shrinkToFit="1"/>
    </xf>
    <xf numFmtId="176" fontId="9" fillId="0" borderId="2" xfId="50" applyNumberFormat="1" applyFont="1" applyFill="1" applyBorder="1" applyAlignment="1">
      <alignment horizontal="center" vertical="center" shrinkToFit="1"/>
    </xf>
    <xf numFmtId="0" fontId="2" fillId="0" borderId="2" xfId="50" applyFont="1" applyFill="1" applyBorder="1" applyAlignment="1">
      <alignment horizontal="center" vertical="center" wrapText="1"/>
    </xf>
    <xf numFmtId="0" fontId="2" fillId="0" borderId="2" xfId="50" applyFont="1" applyFill="1" applyBorder="1" applyAlignment="1">
      <alignment horizontal="center" vertical="top" wrapText="1"/>
    </xf>
    <xf numFmtId="0" fontId="4" fillId="0" borderId="2" xfId="50" applyFont="1" applyFill="1" applyBorder="1" applyAlignment="1">
      <alignment horizontal="center" vertical="center"/>
    </xf>
    <xf numFmtId="182" fontId="4" fillId="0" borderId="2" xfId="8" applyNumberFormat="1" applyFont="1" applyFill="1" applyBorder="1" applyAlignment="1">
      <alignment horizontal="center" vertical="center"/>
    </xf>
    <xf numFmtId="176" fontId="4" fillId="0" borderId="2" xfId="50" applyNumberFormat="1" applyFont="1" applyFill="1" applyBorder="1" applyAlignment="1">
      <alignment horizontal="center" vertical="center" shrinkToFit="1"/>
    </xf>
    <xf numFmtId="0" fontId="2" fillId="0" borderId="3" xfId="50" applyFont="1" applyFill="1" applyBorder="1" applyAlignment="1">
      <alignment horizontal="left" vertical="center" wrapText="1"/>
    </xf>
    <xf numFmtId="0" fontId="2" fillId="0" borderId="5" xfId="50" applyFont="1" applyFill="1" applyBorder="1" applyAlignment="1">
      <alignment horizontal="left" vertical="center" wrapText="1"/>
    </xf>
    <xf numFmtId="0" fontId="2" fillId="0" borderId="6" xfId="50" applyFont="1" applyFill="1" applyBorder="1" applyAlignment="1">
      <alignment horizontal="left" vertical="center" wrapText="1"/>
    </xf>
    <xf numFmtId="0" fontId="10" fillId="0" borderId="2" xfId="50" applyFont="1" applyFill="1" applyBorder="1" applyAlignment="1">
      <alignment horizontal="center" vertical="center" wrapText="1"/>
    </xf>
    <xf numFmtId="0" fontId="2" fillId="0" borderId="4" xfId="50" applyFont="1" applyFill="1" applyBorder="1" applyAlignment="1">
      <alignment horizontal="left" vertical="center" wrapText="1"/>
    </xf>
    <xf numFmtId="0" fontId="2" fillId="0" borderId="1" xfId="50" applyFont="1" applyFill="1" applyBorder="1" applyAlignment="1">
      <alignment horizontal="left" vertical="center" wrapText="1"/>
    </xf>
    <xf numFmtId="0" fontId="2" fillId="0" borderId="7" xfId="50" applyFont="1" applyFill="1" applyBorder="1" applyAlignment="1">
      <alignment horizontal="left" vertical="center" wrapText="1"/>
    </xf>
    <xf numFmtId="176" fontId="10" fillId="0" borderId="2" xfId="50" applyNumberFormat="1" applyFont="1" applyFill="1" applyBorder="1" applyAlignment="1">
      <alignment horizontal="center" vertical="center" wrapText="1"/>
    </xf>
    <xf numFmtId="176" fontId="2" fillId="0" borderId="2" xfId="50" applyNumberFormat="1" applyFont="1" applyFill="1" applyBorder="1" applyAlignment="1">
      <alignment horizontal="right" vertical="center" shrinkToFit="1"/>
    </xf>
    <xf numFmtId="176" fontId="1" fillId="0" borderId="2" xfId="50" applyNumberFormat="1" applyFont="1" applyFill="1" applyBorder="1" applyAlignment="1">
      <alignment horizontal="center" vertical="center" wrapText="1"/>
    </xf>
    <xf numFmtId="176" fontId="11" fillId="0" borderId="2" xfId="50" applyNumberFormat="1" applyFont="1" applyFill="1" applyBorder="1" applyAlignment="1">
      <alignment vertical="center" shrinkToFit="1"/>
    </xf>
    <xf numFmtId="176" fontId="11" fillId="0" borderId="2" xfId="50" applyNumberFormat="1" applyFont="1" applyFill="1" applyBorder="1" applyAlignment="1">
      <alignment vertical="center" wrapText="1"/>
    </xf>
    <xf numFmtId="176" fontId="2" fillId="0" borderId="2" xfId="50" applyNumberFormat="1" applyFont="1" applyFill="1" applyBorder="1" applyAlignment="1">
      <alignment horizontal="center" vertical="center" wrapText="1"/>
    </xf>
    <xf numFmtId="176" fontId="2" fillId="0" borderId="2" xfId="50" applyNumberFormat="1" applyFont="1" applyFill="1" applyBorder="1" applyAlignment="1">
      <alignment vertical="center" shrinkToFit="1"/>
    </xf>
    <xf numFmtId="176" fontId="2" fillId="0" borderId="2" xfId="50" applyNumberFormat="1" applyFont="1" applyFill="1" applyBorder="1" applyAlignment="1">
      <alignment horizontal="center" vertical="center"/>
    </xf>
    <xf numFmtId="176" fontId="4" fillId="0" borderId="2" xfId="50" applyNumberFormat="1" applyFont="1" applyFill="1" applyBorder="1" applyAlignment="1">
      <alignment vertical="center" shrinkToFit="1"/>
    </xf>
    <xf numFmtId="176" fontId="11" fillId="0" borderId="2" xfId="50" applyNumberFormat="1" applyFont="1" applyFill="1" applyBorder="1" applyAlignment="1">
      <alignment horizontal="center" vertical="center" wrapText="1"/>
    </xf>
    <xf numFmtId="176" fontId="1" fillId="0" borderId="2" xfId="50" applyNumberFormat="1" applyFont="1" applyFill="1" applyBorder="1" applyAlignment="1">
      <alignment horizontal="right" vertical="center" shrinkToFit="1"/>
    </xf>
    <xf numFmtId="176" fontId="1" fillId="0" borderId="2" xfId="50" applyNumberFormat="1" applyFont="1" applyFill="1" applyBorder="1" applyAlignment="1">
      <alignment vertical="center" shrinkToFit="1"/>
    </xf>
    <xf numFmtId="0" fontId="4" fillId="0" borderId="3" xfId="50" applyFont="1" applyFill="1" applyBorder="1" applyAlignment="1">
      <alignment horizontal="center" vertical="center" wrapText="1"/>
    </xf>
    <xf numFmtId="0" fontId="4" fillId="0" borderId="5" xfId="50" applyFont="1" applyFill="1" applyBorder="1" applyAlignment="1">
      <alignment horizontal="center" vertical="center" wrapText="1"/>
    </xf>
    <xf numFmtId="0" fontId="4" fillId="0" borderId="6" xfId="50" applyFont="1" applyFill="1" applyBorder="1" applyAlignment="1">
      <alignment horizontal="center" vertical="center" wrapText="1"/>
    </xf>
    <xf numFmtId="0" fontId="4" fillId="0" borderId="4" xfId="50" applyFont="1" applyFill="1" applyBorder="1" applyAlignment="1">
      <alignment horizontal="center" vertical="center" wrapText="1"/>
    </xf>
    <xf numFmtId="0" fontId="4" fillId="0" borderId="1" xfId="50" applyFont="1" applyFill="1" applyBorder="1" applyAlignment="1">
      <alignment horizontal="center" vertical="center" wrapText="1"/>
    </xf>
    <xf numFmtId="0" fontId="4" fillId="0" borderId="7" xfId="50" applyFont="1" applyFill="1" applyBorder="1" applyAlignment="1">
      <alignment horizontal="center" vertical="center" wrapText="1"/>
    </xf>
    <xf numFmtId="0" fontId="12" fillId="0" borderId="2" xfId="0" applyFont="1" applyBorder="1" applyAlignment="1">
      <alignment horizontal="left" vertical="center"/>
    </xf>
    <xf numFmtId="0" fontId="13" fillId="0" borderId="2" xfId="0" applyFont="1" applyBorder="1" applyAlignment="1">
      <alignment horizontal="center" vertical="center"/>
    </xf>
    <xf numFmtId="0" fontId="12" fillId="0" borderId="2" xfId="0" applyFont="1" applyBorder="1" applyAlignment="1">
      <alignment horizontal="center" vertical="center"/>
    </xf>
    <xf numFmtId="0" fontId="14" fillId="0" borderId="2" xfId="0" applyFont="1" applyBorder="1" applyAlignment="1">
      <alignment vertical="center" wrapText="1"/>
    </xf>
    <xf numFmtId="0" fontId="13" fillId="0" borderId="2" xfId="0" applyFont="1" applyBorder="1" applyAlignment="1">
      <alignment horizontal="left" vertical="center"/>
    </xf>
    <xf numFmtId="178" fontId="12" fillId="0" borderId="2" xfId="0" applyNumberFormat="1" applyFont="1" applyBorder="1" applyAlignment="1">
      <alignment horizontal="right" vertical="center" wrapText="1"/>
    </xf>
    <xf numFmtId="178" fontId="12" fillId="0" borderId="2" xfId="0" applyNumberFormat="1" applyFont="1" applyBorder="1" applyAlignment="1">
      <alignment horizontal="center" vertical="center"/>
    </xf>
    <xf numFmtId="0" fontId="15" fillId="0" borderId="0" xfId="0" applyFont="1">
      <alignment vertical="center"/>
    </xf>
    <xf numFmtId="0" fontId="2" fillId="4" borderId="0" xfId="50" applyFont="1" applyFill="1" applyBorder="1" applyAlignment="1">
      <alignment horizontal="center" vertical="center"/>
    </xf>
    <xf numFmtId="0" fontId="12" fillId="0" borderId="2" xfId="0" applyFont="1" applyBorder="1" applyAlignment="1">
      <alignment horizontal="center" vertical="center" wrapText="1"/>
    </xf>
    <xf numFmtId="0" fontId="14" fillId="0" borderId="2" xfId="0" applyFont="1" applyBorder="1" applyAlignment="1">
      <alignment horizontal="center" vertical="center" wrapText="1"/>
    </xf>
    <xf numFmtId="0" fontId="12" fillId="0" borderId="2" xfId="0" applyFont="1" applyFill="1" applyBorder="1" applyAlignment="1">
      <alignment horizontal="center" vertical="center" wrapText="1"/>
    </xf>
    <xf numFmtId="0" fontId="14" fillId="5" borderId="2" xfId="0" applyFont="1" applyFill="1" applyBorder="1" applyAlignment="1">
      <alignment horizontal="center" vertical="center" wrapText="1"/>
    </xf>
    <xf numFmtId="0" fontId="16" fillId="0" borderId="2" xfId="0" applyFont="1" applyFill="1" applyBorder="1" applyAlignment="1">
      <alignment horizontal="center" vertical="center" wrapText="1"/>
    </xf>
    <xf numFmtId="0" fontId="12" fillId="0" borderId="0" xfId="0" applyFont="1" applyAlignment="1">
      <alignment horizontal="center" vertical="center"/>
    </xf>
    <xf numFmtId="0" fontId="12" fillId="0" borderId="0" xfId="0" applyFont="1">
      <alignment vertical="center"/>
    </xf>
    <xf numFmtId="0" fontId="2" fillId="0" borderId="3" xfId="50" applyFont="1" applyFill="1" applyBorder="1" applyAlignment="1">
      <alignment horizontal="center" vertical="center" wrapText="1"/>
    </xf>
    <xf numFmtId="0" fontId="2" fillId="0" borderId="5" xfId="50" applyFont="1" applyFill="1" applyBorder="1" applyAlignment="1">
      <alignment horizontal="center" vertical="center" wrapText="1"/>
    </xf>
    <xf numFmtId="0" fontId="2" fillId="0" borderId="6" xfId="50" applyFont="1" applyFill="1" applyBorder="1" applyAlignment="1">
      <alignment horizontal="center" vertical="center" wrapText="1"/>
    </xf>
    <xf numFmtId="0" fontId="2" fillId="0" borderId="4" xfId="50" applyFont="1" applyFill="1" applyBorder="1" applyAlignment="1">
      <alignment horizontal="center" vertical="center" wrapText="1"/>
    </xf>
    <xf numFmtId="0" fontId="2" fillId="0" borderId="1" xfId="50" applyFont="1" applyFill="1" applyBorder="1" applyAlignment="1">
      <alignment horizontal="center" vertical="center" wrapText="1"/>
    </xf>
    <xf numFmtId="0" fontId="2" fillId="0" borderId="7" xfId="50" applyFont="1" applyFill="1" applyBorder="1" applyAlignment="1">
      <alignment horizontal="center" vertical="center" wrapText="1"/>
    </xf>
    <xf numFmtId="176" fontId="1" fillId="0" borderId="2" xfId="50" applyNumberFormat="1" applyFont="1" applyFill="1" applyBorder="1" applyAlignment="1">
      <alignment horizontal="center" vertical="center"/>
    </xf>
    <xf numFmtId="0" fontId="4" fillId="3" borderId="2" xfId="50" applyFont="1" applyFill="1" applyBorder="1" applyAlignment="1">
      <alignment horizontal="center" vertical="center" shrinkToFi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百分比 2 2" xfId="19"/>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2" xfId="50"/>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4" Type="http://schemas.openxmlformats.org/officeDocument/2006/relationships/image" Target="../media/image4.png"/><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5" Type="http://schemas.openxmlformats.org/officeDocument/2006/relationships/image" Target="../media/image8.png"/><Relationship Id="rId4" Type="http://schemas.openxmlformats.org/officeDocument/2006/relationships/image" Target="../media/image7.png"/><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2.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16</xdr:col>
      <xdr:colOff>38100</xdr:colOff>
      <xdr:row>3</xdr:row>
      <xdr:rowOff>12065</xdr:rowOff>
    </xdr:from>
    <xdr:to>
      <xdr:col>24</xdr:col>
      <xdr:colOff>495300</xdr:colOff>
      <xdr:row>20</xdr:row>
      <xdr:rowOff>34290</xdr:rowOff>
    </xdr:to>
    <xdr:pic>
      <xdr:nvPicPr>
        <xdr:cNvPr id="2" name="图片 1" descr="Z14UQ6)1DRHN5C~%)7)CXD2"/>
        <xdr:cNvPicPr>
          <a:picLocks noChangeAspect="1"/>
        </xdr:cNvPicPr>
      </xdr:nvPicPr>
      <xdr:blipFill>
        <a:blip r:embed="rId1"/>
        <a:stretch>
          <a:fillRect/>
        </a:stretch>
      </xdr:blipFill>
      <xdr:spPr>
        <a:xfrm>
          <a:off x="9010650" y="913130"/>
          <a:ext cx="7858125" cy="5113020"/>
        </a:xfrm>
        <a:prstGeom prst="rect">
          <a:avLst/>
        </a:prstGeom>
      </xdr:spPr>
    </xdr:pic>
    <xdr:clientData/>
  </xdr:twoCellAnchor>
  <xdr:twoCellAnchor editAs="oneCell">
    <xdr:from>
      <xdr:col>7</xdr:col>
      <xdr:colOff>447675</xdr:colOff>
      <xdr:row>8</xdr:row>
      <xdr:rowOff>28575</xdr:rowOff>
    </xdr:from>
    <xdr:to>
      <xdr:col>13</xdr:col>
      <xdr:colOff>295275</xdr:colOff>
      <xdr:row>9</xdr:row>
      <xdr:rowOff>0</xdr:rowOff>
    </xdr:to>
    <xdr:pic>
      <xdr:nvPicPr>
        <xdr:cNvPr id="3" name="图片 2" descr="S]0GLN3)ECXQSSRYUJ12L`P"/>
        <xdr:cNvPicPr>
          <a:picLocks noChangeAspect="1"/>
        </xdr:cNvPicPr>
      </xdr:nvPicPr>
      <xdr:blipFill>
        <a:blip r:embed="rId2"/>
        <a:stretch>
          <a:fillRect/>
        </a:stretch>
      </xdr:blipFill>
      <xdr:spPr>
        <a:xfrm>
          <a:off x="3581400" y="2820035"/>
          <a:ext cx="3876675" cy="238125"/>
        </a:xfrm>
        <a:prstGeom prst="rect">
          <a:avLst/>
        </a:prstGeom>
      </xdr:spPr>
    </xdr:pic>
    <xdr:clientData/>
  </xdr:twoCellAnchor>
  <xdr:twoCellAnchor editAs="oneCell">
    <xdr:from>
      <xdr:col>15</xdr:col>
      <xdr:colOff>590550</xdr:colOff>
      <xdr:row>17</xdr:row>
      <xdr:rowOff>161925</xdr:rowOff>
    </xdr:from>
    <xdr:to>
      <xdr:col>25</xdr:col>
      <xdr:colOff>238125</xdr:colOff>
      <xdr:row>27</xdr:row>
      <xdr:rowOff>461010</xdr:rowOff>
    </xdr:to>
    <xdr:pic>
      <xdr:nvPicPr>
        <xdr:cNvPr id="4" name="图片 3" descr="{%}3}D_2~E)Q%$~VO%Z7SGC"/>
        <xdr:cNvPicPr>
          <a:picLocks noChangeAspect="1"/>
        </xdr:cNvPicPr>
      </xdr:nvPicPr>
      <xdr:blipFill>
        <a:blip r:embed="rId3"/>
        <a:stretch>
          <a:fillRect/>
        </a:stretch>
      </xdr:blipFill>
      <xdr:spPr>
        <a:xfrm>
          <a:off x="8877300" y="5353685"/>
          <a:ext cx="8420100" cy="4048125"/>
        </a:xfrm>
        <a:prstGeom prst="rect">
          <a:avLst/>
        </a:prstGeom>
      </xdr:spPr>
    </xdr:pic>
    <xdr:clientData/>
  </xdr:twoCellAnchor>
  <xdr:twoCellAnchor editAs="oneCell">
    <xdr:from>
      <xdr:col>0</xdr:col>
      <xdr:colOff>171450</xdr:colOff>
      <xdr:row>41</xdr:row>
      <xdr:rowOff>47625</xdr:rowOff>
    </xdr:from>
    <xdr:to>
      <xdr:col>13</xdr:col>
      <xdr:colOff>85725</xdr:colOff>
      <xdr:row>76</xdr:row>
      <xdr:rowOff>19050</xdr:rowOff>
    </xdr:to>
    <xdr:pic>
      <xdr:nvPicPr>
        <xdr:cNvPr id="5" name="图片 4" descr="VFF1J2IV_B)YVZ0R_[YDU22"/>
        <xdr:cNvPicPr>
          <a:picLocks noChangeAspect="1"/>
        </xdr:cNvPicPr>
      </xdr:nvPicPr>
      <xdr:blipFill>
        <a:blip r:embed="rId4"/>
        <a:stretch>
          <a:fillRect/>
        </a:stretch>
      </xdr:blipFill>
      <xdr:spPr>
        <a:xfrm>
          <a:off x="171450" y="12032615"/>
          <a:ext cx="7077075" cy="4972050"/>
        </a:xfrm>
        <a:prstGeom prst="rect">
          <a:avLst/>
        </a:prstGeom>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7</xdr:col>
      <xdr:colOff>447675</xdr:colOff>
      <xdr:row>8</xdr:row>
      <xdr:rowOff>28575</xdr:rowOff>
    </xdr:from>
    <xdr:to>
      <xdr:col>13</xdr:col>
      <xdr:colOff>295275</xdr:colOff>
      <xdr:row>9</xdr:row>
      <xdr:rowOff>0</xdr:rowOff>
    </xdr:to>
    <xdr:pic>
      <xdr:nvPicPr>
        <xdr:cNvPr id="3" name="图片 2" descr="S]0GLN3)ECXQSSRYUJ12L`P"/>
        <xdr:cNvPicPr>
          <a:picLocks noChangeAspect="1"/>
        </xdr:cNvPicPr>
      </xdr:nvPicPr>
      <xdr:blipFill>
        <a:blip r:embed="rId1"/>
        <a:stretch>
          <a:fillRect/>
        </a:stretch>
      </xdr:blipFill>
      <xdr:spPr>
        <a:xfrm>
          <a:off x="3703320" y="2820035"/>
          <a:ext cx="3876675" cy="238125"/>
        </a:xfrm>
        <a:prstGeom prst="rect">
          <a:avLst/>
        </a:prstGeom>
      </xdr:spPr>
    </xdr:pic>
    <xdr:clientData/>
  </xdr:twoCellAnchor>
  <xdr:twoCellAnchor editAs="oneCell">
    <xdr:from>
      <xdr:col>17</xdr:col>
      <xdr:colOff>142240</xdr:colOff>
      <xdr:row>3</xdr:row>
      <xdr:rowOff>187960</xdr:rowOff>
    </xdr:from>
    <xdr:to>
      <xdr:col>25</xdr:col>
      <xdr:colOff>799465</xdr:colOff>
      <xdr:row>31</xdr:row>
      <xdr:rowOff>44450</xdr:rowOff>
    </xdr:to>
    <xdr:pic>
      <xdr:nvPicPr>
        <xdr:cNvPr id="6" name="图片 5" descr="O42U5PQDY]MJ5_3FYUF3G`5"/>
        <xdr:cNvPicPr>
          <a:picLocks noChangeAspect="1"/>
        </xdr:cNvPicPr>
      </xdr:nvPicPr>
      <xdr:blipFill>
        <a:blip r:embed="rId2"/>
        <a:stretch>
          <a:fillRect/>
        </a:stretch>
      </xdr:blipFill>
      <xdr:spPr>
        <a:xfrm>
          <a:off x="10141585" y="1089025"/>
          <a:ext cx="7839075" cy="5042535"/>
        </a:xfrm>
        <a:prstGeom prst="rect">
          <a:avLst/>
        </a:prstGeom>
      </xdr:spPr>
    </xdr:pic>
    <xdr:clientData/>
  </xdr:twoCellAnchor>
  <xdr:twoCellAnchor editAs="oneCell">
    <xdr:from>
      <xdr:col>0</xdr:col>
      <xdr:colOff>9525</xdr:colOff>
      <xdr:row>30</xdr:row>
      <xdr:rowOff>111760</xdr:rowOff>
    </xdr:from>
    <xdr:to>
      <xdr:col>14</xdr:col>
      <xdr:colOff>161925</xdr:colOff>
      <xdr:row>36</xdr:row>
      <xdr:rowOff>38100</xdr:rowOff>
    </xdr:to>
    <xdr:pic>
      <xdr:nvPicPr>
        <xdr:cNvPr id="7" name="图片 6" descr="Z2]SKY6XBCC67IGYAIWO)A8"/>
        <xdr:cNvPicPr>
          <a:picLocks noChangeAspect="1"/>
        </xdr:cNvPicPr>
      </xdr:nvPicPr>
      <xdr:blipFill>
        <a:blip r:embed="rId3"/>
        <a:stretch>
          <a:fillRect/>
        </a:stretch>
      </xdr:blipFill>
      <xdr:spPr>
        <a:xfrm>
          <a:off x="9525" y="6055995"/>
          <a:ext cx="7865745" cy="840740"/>
        </a:xfrm>
        <a:prstGeom prst="rect">
          <a:avLst/>
        </a:prstGeom>
      </xdr:spPr>
    </xdr:pic>
    <xdr:clientData/>
  </xdr:twoCellAnchor>
  <xdr:twoCellAnchor editAs="oneCell">
    <xdr:from>
      <xdr:col>0</xdr:col>
      <xdr:colOff>87630</xdr:colOff>
      <xdr:row>36</xdr:row>
      <xdr:rowOff>139065</xdr:rowOff>
    </xdr:from>
    <xdr:to>
      <xdr:col>8</xdr:col>
      <xdr:colOff>86995</xdr:colOff>
      <xdr:row>49</xdr:row>
      <xdr:rowOff>43180</xdr:rowOff>
    </xdr:to>
    <xdr:pic>
      <xdr:nvPicPr>
        <xdr:cNvPr id="2" name="图片 1" descr="5KGGTAT]81JO7W_SJET72_9"/>
        <xdr:cNvPicPr>
          <a:picLocks noChangeAspect="1"/>
        </xdr:cNvPicPr>
      </xdr:nvPicPr>
      <xdr:blipFill>
        <a:blip r:embed="rId4"/>
        <a:stretch>
          <a:fillRect/>
        </a:stretch>
      </xdr:blipFill>
      <xdr:spPr>
        <a:xfrm>
          <a:off x="87630" y="6997700"/>
          <a:ext cx="4093210" cy="1761490"/>
        </a:xfrm>
        <a:prstGeom prst="rect">
          <a:avLst/>
        </a:prstGeom>
      </xdr:spPr>
    </xdr:pic>
    <xdr:clientData/>
  </xdr:twoCellAnchor>
  <xdr:twoCellAnchor editAs="oneCell">
    <xdr:from>
      <xdr:col>1</xdr:col>
      <xdr:colOff>8255</xdr:colOff>
      <xdr:row>52</xdr:row>
      <xdr:rowOff>4445</xdr:rowOff>
    </xdr:from>
    <xdr:to>
      <xdr:col>12</xdr:col>
      <xdr:colOff>27940</xdr:colOff>
      <xdr:row>91</xdr:row>
      <xdr:rowOff>44450</xdr:rowOff>
    </xdr:to>
    <xdr:pic>
      <xdr:nvPicPr>
        <xdr:cNvPr id="4" name="图片 3" descr="3D9V~P)T1X(GQ7VQ]ND_YGL"/>
        <xdr:cNvPicPr>
          <a:picLocks noChangeAspect="1"/>
        </xdr:cNvPicPr>
      </xdr:nvPicPr>
      <xdr:blipFill>
        <a:blip r:embed="rId5"/>
        <a:stretch>
          <a:fillRect/>
        </a:stretch>
      </xdr:blipFill>
      <xdr:spPr>
        <a:xfrm>
          <a:off x="303530" y="9149080"/>
          <a:ext cx="6580505" cy="5612130"/>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0"/>
  </sheetPr>
  <dimension ref="A1:BG35"/>
  <sheetViews>
    <sheetView workbookViewId="0">
      <selection activeCell="C2" sqref="C2:K2"/>
    </sheetView>
  </sheetViews>
  <sheetFormatPr defaultColWidth="9" defaultRowHeight="11.25"/>
  <cols>
    <col min="1" max="1" width="3.875" style="2" customWidth="1"/>
    <col min="2" max="2" width="4.875" style="3" customWidth="1"/>
    <col min="3" max="3" width="4.25" style="2" customWidth="1"/>
    <col min="4" max="4" width="9" style="4" customWidth="1"/>
    <col min="5" max="5" width="6.625" style="3" customWidth="1"/>
    <col min="6" max="6" width="8.125" style="4" customWidth="1"/>
    <col min="7" max="7" width="4.375" style="2" customWidth="1"/>
    <col min="8" max="8" width="11" style="4" customWidth="1"/>
    <col min="9" max="9" width="9.375" style="2" customWidth="1"/>
    <col min="10" max="10" width="9.625" style="4" customWidth="1"/>
    <col min="11" max="11" width="9" style="2" customWidth="1"/>
    <col min="12" max="12" width="8.25" style="2" customWidth="1"/>
    <col min="13" max="14" width="5.625" style="2" customWidth="1"/>
    <col min="15" max="15" width="9.125" style="4" customWidth="1"/>
    <col min="16" max="16" width="9" style="2"/>
    <col min="17" max="17" width="11.875" style="2" customWidth="1"/>
    <col min="18" max="18" width="6.75" style="2" customWidth="1"/>
    <col min="19" max="19" width="9.125" style="2" customWidth="1"/>
    <col min="20" max="20" width="31.125" style="2" customWidth="1"/>
    <col min="21" max="21" width="9" style="2"/>
    <col min="22" max="22" width="11.25" style="2" customWidth="1"/>
    <col min="23" max="25" width="9" style="2"/>
    <col min="26" max="26" width="14.5" style="2" customWidth="1"/>
    <col min="27" max="27" width="13.125" style="2" customWidth="1"/>
    <col min="28" max="28" width="14.5" style="2" customWidth="1"/>
    <col min="29" max="16384" width="9" style="2"/>
  </cols>
  <sheetData>
    <row r="1" ht="18" customHeight="1" spans="1:17">
      <c r="A1" s="5" t="s">
        <v>0</v>
      </c>
      <c r="B1" s="5"/>
      <c r="C1" s="5"/>
      <c r="D1" s="5"/>
      <c r="E1" s="5"/>
      <c r="F1" s="5"/>
      <c r="G1" s="5"/>
      <c r="H1" s="5"/>
      <c r="I1" s="5"/>
      <c r="J1" s="5"/>
      <c r="K1" s="5"/>
      <c r="L1" s="5"/>
      <c r="M1" s="5"/>
      <c r="N1" s="5"/>
      <c r="O1" s="5"/>
      <c r="Q1" s="31" t="s">
        <v>1</v>
      </c>
    </row>
    <row r="2" ht="25" customHeight="1" spans="1:59">
      <c r="A2" s="6" t="s">
        <v>2</v>
      </c>
      <c r="B2" s="6"/>
      <c r="C2" s="7" t="s">
        <v>3</v>
      </c>
      <c r="D2" s="7"/>
      <c r="E2" s="7"/>
      <c r="F2" s="7"/>
      <c r="G2" s="7"/>
      <c r="H2" s="7"/>
      <c r="I2" s="7"/>
      <c r="J2" s="7"/>
      <c r="K2" s="7"/>
      <c r="L2" s="41" t="s">
        <v>4</v>
      </c>
      <c r="M2" s="42">
        <v>7342</v>
      </c>
      <c r="N2" s="43" t="s">
        <v>5</v>
      </c>
      <c r="O2" s="43" t="s">
        <v>6</v>
      </c>
      <c r="Q2" s="69" t="s">
        <v>6</v>
      </c>
      <c r="R2" s="70">
        <v>48</v>
      </c>
      <c r="S2" s="71">
        <v>7342</v>
      </c>
      <c r="T2" s="72" t="s">
        <v>3</v>
      </c>
      <c r="U2" s="73" t="s">
        <v>7</v>
      </c>
      <c r="V2" s="74">
        <v>190641</v>
      </c>
      <c r="W2" s="75" t="s">
        <v>8</v>
      </c>
      <c r="X2" s="75" t="s">
        <v>9</v>
      </c>
      <c r="Y2" s="78" t="s">
        <v>10</v>
      </c>
      <c r="Z2" s="79" t="s">
        <v>11</v>
      </c>
      <c r="AA2" s="79" t="s">
        <v>12</v>
      </c>
      <c r="AB2" s="80" t="s">
        <v>13</v>
      </c>
      <c r="AC2" s="81"/>
      <c r="AD2" s="82" t="s">
        <v>14</v>
      </c>
      <c r="AE2" s="83"/>
      <c r="AF2" s="84"/>
      <c r="AG2" s="84"/>
      <c r="AH2" s="84"/>
      <c r="AI2" s="84"/>
      <c r="AJ2" s="84"/>
      <c r="AK2" s="84"/>
      <c r="AL2" s="84"/>
      <c r="AM2" s="84"/>
      <c r="AN2" s="84"/>
      <c r="AO2" s="84"/>
      <c r="AP2" s="84"/>
      <c r="AQ2" s="84"/>
      <c r="AR2" s="84"/>
      <c r="AS2" s="84"/>
      <c r="AT2" s="84"/>
      <c r="AU2" s="84"/>
      <c r="AV2" s="84"/>
      <c r="AW2" s="84"/>
      <c r="AX2" s="84"/>
      <c r="AY2" s="84"/>
      <c r="AZ2" s="84"/>
      <c r="BA2" s="84"/>
      <c r="BB2" s="84"/>
      <c r="BC2" s="84"/>
      <c r="BD2" s="84"/>
      <c r="BE2" s="84"/>
      <c r="BF2" s="84"/>
      <c r="BG2" s="84"/>
    </row>
    <row r="3" ht="27.95" customHeight="1" spans="1:15">
      <c r="A3" s="6" t="s">
        <v>15</v>
      </c>
      <c r="B3" s="6"/>
      <c r="C3" s="8">
        <v>190641</v>
      </c>
      <c r="D3" s="8"/>
      <c r="E3" s="8" t="s">
        <v>16</v>
      </c>
      <c r="F3" s="9" t="s">
        <v>7</v>
      </c>
      <c r="G3" s="9"/>
      <c r="H3" s="10" t="s">
        <v>17</v>
      </c>
      <c r="I3" s="85" t="s">
        <v>18</v>
      </c>
      <c r="J3" s="86"/>
      <c r="K3" s="86"/>
      <c r="L3" s="86"/>
      <c r="M3" s="87"/>
      <c r="N3" s="6" t="s">
        <v>19</v>
      </c>
      <c r="O3" s="47" t="s">
        <v>20</v>
      </c>
    </row>
    <row r="4" ht="27.95" customHeight="1" spans="1:18">
      <c r="A4" s="6" t="s">
        <v>21</v>
      </c>
      <c r="B4" s="6"/>
      <c r="C4" s="11">
        <v>180758</v>
      </c>
      <c r="D4" s="11"/>
      <c r="E4" s="8" t="s">
        <v>22</v>
      </c>
      <c r="F4" s="9"/>
      <c r="G4" s="9"/>
      <c r="H4" s="12"/>
      <c r="I4" s="88"/>
      <c r="J4" s="89"/>
      <c r="K4" s="89"/>
      <c r="L4" s="89"/>
      <c r="M4" s="90"/>
      <c r="N4" s="8" t="s">
        <v>23</v>
      </c>
      <c r="O4" s="51" t="s">
        <v>12</v>
      </c>
      <c r="R4" s="91" t="s">
        <v>24</v>
      </c>
    </row>
    <row r="5" ht="27.95" customHeight="1" spans="1:15">
      <c r="A5" s="6" t="s">
        <v>25</v>
      </c>
      <c r="B5" s="6" t="s">
        <v>26</v>
      </c>
      <c r="C5" s="6"/>
      <c r="D5" s="6"/>
      <c r="E5" s="6" t="s">
        <v>27</v>
      </c>
      <c r="F5" s="6"/>
      <c r="G5" s="6" t="s">
        <v>28</v>
      </c>
      <c r="H5" s="6"/>
      <c r="I5" s="6" t="s">
        <v>29</v>
      </c>
      <c r="J5" s="6" t="s">
        <v>30</v>
      </c>
      <c r="K5" s="6"/>
      <c r="L5" s="6" t="s">
        <v>31</v>
      </c>
      <c r="M5" s="6"/>
      <c r="N5" s="8" t="s">
        <v>32</v>
      </c>
      <c r="O5" s="8"/>
    </row>
    <row r="6" ht="27.95" customHeight="1" spans="1:15">
      <c r="A6" s="6"/>
      <c r="B6" s="13" t="s">
        <v>33</v>
      </c>
      <c r="C6" s="6" t="s">
        <v>34</v>
      </c>
      <c r="D6" s="8" t="s">
        <v>35</v>
      </c>
      <c r="E6" s="13" t="s">
        <v>33</v>
      </c>
      <c r="F6" s="8" t="s">
        <v>35</v>
      </c>
      <c r="G6" s="6" t="s">
        <v>36</v>
      </c>
      <c r="H6" s="8" t="s">
        <v>35</v>
      </c>
      <c r="I6" s="43" t="s">
        <v>35</v>
      </c>
      <c r="J6" s="8" t="s">
        <v>35</v>
      </c>
      <c r="K6" s="6" t="s">
        <v>37</v>
      </c>
      <c r="L6" s="6" t="s">
        <v>35</v>
      </c>
      <c r="M6" s="6" t="s">
        <v>37</v>
      </c>
      <c r="N6" s="8" t="s">
        <v>38</v>
      </c>
      <c r="O6" s="8" t="s">
        <v>35</v>
      </c>
    </row>
    <row r="7" s="1" customFormat="1" ht="44" customHeight="1" spans="1:18">
      <c r="A7" s="21">
        <v>1</v>
      </c>
      <c r="B7" s="32">
        <v>43495</v>
      </c>
      <c r="C7" s="23" t="s">
        <v>39</v>
      </c>
      <c r="D7" s="33">
        <v>171720.1</v>
      </c>
      <c r="E7" s="25">
        <v>43473</v>
      </c>
      <c r="F7" s="33">
        <v>180758</v>
      </c>
      <c r="G7" s="34">
        <v>0.02</v>
      </c>
      <c r="H7" s="27">
        <f>ROUNDUP(D7*G7,0)</f>
        <v>3435</v>
      </c>
      <c r="I7" s="27">
        <v>8884</v>
      </c>
      <c r="J7" s="61">
        <v>500</v>
      </c>
      <c r="K7" s="53"/>
      <c r="L7" s="54">
        <v>2000</v>
      </c>
      <c r="M7" s="55" t="s">
        <v>40</v>
      </c>
      <c r="N7" s="56"/>
      <c r="O7" s="62">
        <f>ROUNDUP(D7-H7-I7-J7-L7,2)</f>
        <v>156901.1</v>
      </c>
      <c r="Q7" s="76"/>
      <c r="R7" s="2"/>
    </row>
    <row r="8" s="1" customFormat="1" ht="21" customHeight="1" spans="1:18">
      <c r="A8" s="21"/>
      <c r="B8" s="22"/>
      <c r="C8" s="23"/>
      <c r="D8" s="24"/>
      <c r="E8" s="25"/>
      <c r="F8" s="24"/>
      <c r="G8" s="26"/>
      <c r="H8" s="27"/>
      <c r="I8" s="27"/>
      <c r="J8" s="61"/>
      <c r="K8" s="91" t="s">
        <v>41</v>
      </c>
      <c r="L8" s="54"/>
      <c r="M8" s="55"/>
      <c r="N8" s="53"/>
      <c r="O8" s="27"/>
      <c r="R8" s="2"/>
    </row>
    <row r="9" ht="21" customHeight="1" spans="1:15">
      <c r="A9" s="14"/>
      <c r="B9" s="28"/>
      <c r="C9" s="16"/>
      <c r="D9" s="29"/>
      <c r="E9" s="18"/>
      <c r="F9" s="29"/>
      <c r="G9" s="30"/>
      <c r="H9" s="20"/>
      <c r="I9" s="20"/>
      <c r="J9" s="52"/>
      <c r="K9" s="53"/>
      <c r="L9" s="52"/>
      <c r="M9" s="60"/>
      <c r="N9" s="56"/>
      <c r="O9" s="27"/>
    </row>
    <row r="10" ht="21" customHeight="1" spans="1:15">
      <c r="A10" s="14"/>
      <c r="B10" s="28"/>
      <c r="C10" s="16"/>
      <c r="D10" s="29"/>
      <c r="E10" s="18"/>
      <c r="F10" s="29"/>
      <c r="G10" s="30"/>
      <c r="H10" s="20"/>
      <c r="I10" s="20"/>
      <c r="J10" s="52"/>
      <c r="K10" s="53"/>
      <c r="L10" s="52"/>
      <c r="M10" s="60"/>
      <c r="N10" s="56"/>
      <c r="O10" s="27"/>
    </row>
    <row r="11" ht="21" customHeight="1" spans="1:17">
      <c r="A11" s="14"/>
      <c r="B11" s="28"/>
      <c r="C11" s="16"/>
      <c r="D11" s="29"/>
      <c r="E11" s="18"/>
      <c r="F11" s="29"/>
      <c r="G11" s="30"/>
      <c r="H11" s="20"/>
      <c r="I11" s="20"/>
      <c r="J11" s="52"/>
      <c r="K11" s="53"/>
      <c r="L11" s="52"/>
      <c r="M11" s="60"/>
      <c r="N11" s="56"/>
      <c r="O11" s="20"/>
      <c r="Q11"/>
    </row>
    <row r="12" ht="21" customHeight="1" spans="1:15">
      <c r="A12" s="14"/>
      <c r="B12" s="28"/>
      <c r="C12" s="16"/>
      <c r="D12" s="29"/>
      <c r="E12" s="18"/>
      <c r="F12" s="29"/>
      <c r="G12" s="30"/>
      <c r="H12" s="20"/>
      <c r="I12" s="20"/>
      <c r="J12" s="52"/>
      <c r="K12" s="56"/>
      <c r="L12" s="52"/>
      <c r="M12" s="56"/>
      <c r="N12" s="56"/>
      <c r="O12" s="20"/>
    </row>
    <row r="13" ht="21" customHeight="1" spans="1:15">
      <c r="A13" s="14"/>
      <c r="B13" s="28"/>
      <c r="C13" s="16"/>
      <c r="D13" s="29"/>
      <c r="E13" s="18"/>
      <c r="F13" s="29"/>
      <c r="G13" s="30"/>
      <c r="H13" s="20"/>
      <c r="I13" s="20"/>
      <c r="J13" s="52"/>
      <c r="K13" s="56"/>
      <c r="L13" s="52"/>
      <c r="M13" s="56"/>
      <c r="N13" s="56"/>
      <c r="O13" s="20"/>
    </row>
    <row r="14" ht="21" customHeight="1" spans="1:15">
      <c r="A14" s="14"/>
      <c r="B14" s="28"/>
      <c r="C14" s="16"/>
      <c r="D14" s="29"/>
      <c r="E14" s="18"/>
      <c r="F14" s="29"/>
      <c r="G14" s="30"/>
      <c r="H14" s="20"/>
      <c r="I14" s="20"/>
      <c r="J14" s="52"/>
      <c r="K14" s="56"/>
      <c r="L14" s="52"/>
      <c r="M14" s="56"/>
      <c r="N14" s="56"/>
      <c r="O14" s="20"/>
    </row>
    <row r="15" ht="21" customHeight="1" spans="1:15">
      <c r="A15" s="14"/>
      <c r="B15" s="28"/>
      <c r="C15" s="16"/>
      <c r="D15" s="29"/>
      <c r="E15" s="18"/>
      <c r="F15" s="29"/>
      <c r="G15" s="30"/>
      <c r="H15" s="20"/>
      <c r="I15" s="20"/>
      <c r="J15" s="52"/>
      <c r="K15" s="56"/>
      <c r="L15" s="52"/>
      <c r="M15" s="56"/>
      <c r="N15" s="56"/>
      <c r="O15" s="20"/>
    </row>
    <row r="16" ht="21" customHeight="1" spans="1:15">
      <c r="A16" s="14"/>
      <c r="B16" s="28"/>
      <c r="C16" s="16"/>
      <c r="D16" s="29"/>
      <c r="E16" s="18"/>
      <c r="F16" s="29"/>
      <c r="G16" s="30"/>
      <c r="H16" s="20"/>
      <c r="I16" s="20"/>
      <c r="J16" s="52"/>
      <c r="K16" s="56"/>
      <c r="L16" s="52"/>
      <c r="M16" s="56"/>
      <c r="N16" s="56"/>
      <c r="O16" s="20"/>
    </row>
    <row r="17" ht="21" customHeight="1" spans="1:15">
      <c r="A17" s="14"/>
      <c r="B17" s="28"/>
      <c r="C17" s="16"/>
      <c r="D17" s="29"/>
      <c r="E17" s="18"/>
      <c r="F17" s="29"/>
      <c r="G17" s="30"/>
      <c r="H17" s="20"/>
      <c r="I17" s="20"/>
      <c r="J17" s="52"/>
      <c r="K17" s="56"/>
      <c r="L17" s="52"/>
      <c r="M17" s="56"/>
      <c r="N17" s="56"/>
      <c r="O17" s="20"/>
    </row>
    <row r="18" ht="21" customHeight="1" spans="1:15">
      <c r="A18" s="14"/>
      <c r="B18" s="28"/>
      <c r="C18" s="16"/>
      <c r="D18" s="29"/>
      <c r="E18" s="18"/>
      <c r="F18" s="29"/>
      <c r="G18" s="30"/>
      <c r="H18" s="20"/>
      <c r="I18" s="20"/>
      <c r="J18" s="52"/>
      <c r="K18" s="56"/>
      <c r="L18" s="52"/>
      <c r="M18" s="56"/>
      <c r="N18" s="56"/>
      <c r="O18" s="20"/>
    </row>
    <row r="19" ht="21" customHeight="1" spans="1:15">
      <c r="A19" s="14"/>
      <c r="B19" s="28"/>
      <c r="C19" s="16"/>
      <c r="D19" s="29"/>
      <c r="E19" s="18"/>
      <c r="F19" s="29"/>
      <c r="G19" s="30"/>
      <c r="H19" s="20"/>
      <c r="I19" s="20"/>
      <c r="J19" s="52"/>
      <c r="K19" s="56"/>
      <c r="L19" s="52"/>
      <c r="M19" s="56"/>
      <c r="N19" s="56"/>
      <c r="O19" s="20"/>
    </row>
    <row r="20" ht="21" customHeight="1" spans="1:15">
      <c r="A20" s="14"/>
      <c r="B20" s="28"/>
      <c r="C20" s="16"/>
      <c r="D20" s="29"/>
      <c r="E20" s="18"/>
      <c r="F20" s="29"/>
      <c r="G20" s="30"/>
      <c r="H20" s="20"/>
      <c r="I20" s="20"/>
      <c r="J20" s="52"/>
      <c r="K20" s="56"/>
      <c r="L20" s="52"/>
      <c r="M20" s="56"/>
      <c r="N20" s="56"/>
      <c r="O20" s="20"/>
    </row>
    <row r="21" ht="21" customHeight="1" spans="1:15">
      <c r="A21" s="14"/>
      <c r="B21" s="28"/>
      <c r="C21" s="16"/>
      <c r="D21" s="29"/>
      <c r="E21" s="18"/>
      <c r="F21" s="29"/>
      <c r="G21" s="30"/>
      <c r="H21" s="20"/>
      <c r="I21" s="20"/>
      <c r="J21" s="52"/>
      <c r="K21" s="56"/>
      <c r="L21" s="52"/>
      <c r="M21" s="56"/>
      <c r="N21" s="56"/>
      <c r="O21" s="20"/>
    </row>
    <row r="22" ht="21" customHeight="1" spans="1:15">
      <c r="A22" s="14"/>
      <c r="B22" s="28"/>
      <c r="C22" s="16"/>
      <c r="D22" s="29"/>
      <c r="E22" s="18"/>
      <c r="F22" s="29"/>
      <c r="G22" s="30"/>
      <c r="H22" s="20"/>
      <c r="I22" s="20"/>
      <c r="J22" s="52"/>
      <c r="K22" s="56"/>
      <c r="L22" s="52"/>
      <c r="M22" s="56"/>
      <c r="N22" s="56"/>
      <c r="O22" s="20"/>
    </row>
    <row r="23" ht="30" customHeight="1" spans="1:17">
      <c r="A23" s="6" t="s">
        <v>42</v>
      </c>
      <c r="B23" s="6"/>
      <c r="C23" s="35" t="s">
        <v>43</v>
      </c>
      <c r="D23" s="36">
        <f>SUM(D7:D22)</f>
        <v>171720.1</v>
      </c>
      <c r="E23" s="35" t="s">
        <v>43</v>
      </c>
      <c r="F23" s="36">
        <f>SUM(F7:F22)</f>
        <v>180758</v>
      </c>
      <c r="G23" s="35" t="s">
        <v>43</v>
      </c>
      <c r="H23" s="36">
        <f>SUM(H7:H22)</f>
        <v>3435</v>
      </c>
      <c r="I23" s="36">
        <f>SUM(I7:I22)</f>
        <v>8884</v>
      </c>
      <c r="J23" s="36">
        <f>SUM(J7:J22)</f>
        <v>500</v>
      </c>
      <c r="K23" s="35" t="s">
        <v>43</v>
      </c>
      <c r="L23" s="36">
        <f>SUM(L7:L22)</f>
        <v>2000</v>
      </c>
      <c r="M23" s="35" t="s">
        <v>43</v>
      </c>
      <c r="N23" s="35" t="s">
        <v>43</v>
      </c>
      <c r="O23" s="36">
        <f>SUM(O7:O22)</f>
        <v>156901.1</v>
      </c>
      <c r="Q23" s="77">
        <f>D23-H23-I23-J23-L23-O23</f>
        <v>0</v>
      </c>
    </row>
    <row r="24" ht="30" customHeight="1" spans="1:15">
      <c r="A24" s="6" t="s">
        <v>44</v>
      </c>
      <c r="B24" s="6"/>
      <c r="C24" s="6" t="s">
        <v>45</v>
      </c>
      <c r="D24" s="6"/>
      <c r="E24" s="37">
        <f>E25+L24</f>
        <v>156901.1</v>
      </c>
      <c r="F24" s="37"/>
      <c r="G24" s="37"/>
      <c r="H24" s="37"/>
      <c r="I24" s="6" t="s">
        <v>46</v>
      </c>
      <c r="J24" s="6"/>
      <c r="K24" s="6" t="s">
        <v>47</v>
      </c>
      <c r="L24" s="37">
        <v>0</v>
      </c>
      <c r="M24" s="37"/>
      <c r="N24" s="37"/>
      <c r="O24" s="37"/>
    </row>
    <row r="25" ht="30" customHeight="1" spans="1:15">
      <c r="A25" s="6"/>
      <c r="B25" s="6"/>
      <c r="C25" s="6" t="s">
        <v>48</v>
      </c>
      <c r="D25" s="6"/>
      <c r="E25" s="38">
        <f>O7</f>
        <v>156901.1</v>
      </c>
      <c r="F25" s="38"/>
      <c r="G25" s="38"/>
      <c r="H25" s="38"/>
      <c r="I25" s="6"/>
      <c r="J25" s="6"/>
      <c r="K25" s="6" t="s">
        <v>49</v>
      </c>
      <c r="L25" s="92" t="str">
        <f>SUBSTITUTE(SUBSTITUTE(TEXT(INT(L24),"[DBNum2][$-804]G/通用格式元"&amp;IF(INT(L24)=L24,"整",""))&amp;TEXT(MID(L24,FIND(".",L24&amp;".0")+1,1),"[DBNum2][$-804]G/通用格式角")&amp;TEXT(MID(L24,FIND(".",L24&amp;".0")+2,1),"[DBNum2][$-804]G/通用格式分"),"零角","零"),"零分","")</f>
        <v>零元整</v>
      </c>
      <c r="M25" s="92"/>
      <c r="N25" s="92"/>
      <c r="O25" s="92"/>
    </row>
    <row r="26" ht="50.1" customHeight="1" spans="1:15">
      <c r="A26" s="6" t="s">
        <v>50</v>
      </c>
      <c r="B26" s="6"/>
      <c r="C26" s="39"/>
      <c r="D26" s="39"/>
      <c r="E26" s="39"/>
      <c r="F26" s="39"/>
      <c r="G26" s="39"/>
      <c r="H26" s="39"/>
      <c r="I26" s="6" t="s">
        <v>51</v>
      </c>
      <c r="J26" s="6"/>
      <c r="K26" s="6" t="s">
        <v>52</v>
      </c>
      <c r="L26" s="6"/>
      <c r="M26" s="6"/>
      <c r="N26" s="6"/>
      <c r="O26" s="6"/>
    </row>
    <row r="27" ht="50.1" customHeight="1" spans="1:15">
      <c r="A27" s="6" t="s">
        <v>53</v>
      </c>
      <c r="B27" s="6"/>
      <c r="C27" s="39"/>
      <c r="D27" s="39"/>
      <c r="E27" s="39"/>
      <c r="F27" s="39"/>
      <c r="G27" s="39"/>
      <c r="H27" s="39"/>
      <c r="I27" s="6" t="s">
        <v>54</v>
      </c>
      <c r="J27" s="6"/>
      <c r="K27" s="39"/>
      <c r="L27" s="39"/>
      <c r="M27" s="39"/>
      <c r="N27" s="39"/>
      <c r="O27" s="39"/>
    </row>
    <row r="28" ht="50.1" customHeight="1" spans="1:15">
      <c r="A28" s="6" t="s">
        <v>55</v>
      </c>
      <c r="B28" s="6"/>
      <c r="C28" s="40"/>
      <c r="D28" s="40"/>
      <c r="E28" s="40"/>
      <c r="F28" s="40"/>
      <c r="G28" s="40"/>
      <c r="H28" s="40"/>
      <c r="I28" s="6" t="s">
        <v>56</v>
      </c>
      <c r="J28" s="6"/>
      <c r="K28" s="40"/>
      <c r="L28" s="40"/>
      <c r="M28" s="40"/>
      <c r="N28" s="40"/>
      <c r="O28" s="40"/>
    </row>
    <row r="29" ht="50.1" customHeight="1" spans="1:15">
      <c r="A29" s="6" t="s">
        <v>57</v>
      </c>
      <c r="B29" s="6"/>
      <c r="C29" s="40"/>
      <c r="D29" s="40"/>
      <c r="E29" s="40"/>
      <c r="F29" s="40"/>
      <c r="G29" s="40"/>
      <c r="H29" s="40"/>
      <c r="I29" s="6" t="s">
        <v>58</v>
      </c>
      <c r="J29" s="6"/>
      <c r="K29" s="40"/>
      <c r="L29" s="40"/>
      <c r="M29" s="40"/>
      <c r="N29" s="40"/>
      <c r="O29" s="40"/>
    </row>
    <row r="32" ht="13.5" spans="17:17">
      <c r="Q32"/>
    </row>
    <row r="35" ht="13.5" spans="2:2">
      <c r="B35"/>
    </row>
  </sheetData>
  <mergeCells count="43">
    <mergeCell ref="A1:O1"/>
    <mergeCell ref="A2:B2"/>
    <mergeCell ref="C2:K2"/>
    <mergeCell ref="A3:B3"/>
    <mergeCell ref="C3:D3"/>
    <mergeCell ref="F3:G3"/>
    <mergeCell ref="A4:B4"/>
    <mergeCell ref="C4:D4"/>
    <mergeCell ref="F4:G4"/>
    <mergeCell ref="B5:D5"/>
    <mergeCell ref="E5:F5"/>
    <mergeCell ref="G5:H5"/>
    <mergeCell ref="J5:K5"/>
    <mergeCell ref="L5:M5"/>
    <mergeCell ref="N5:O5"/>
    <mergeCell ref="A23:B23"/>
    <mergeCell ref="C24:D24"/>
    <mergeCell ref="E24:H24"/>
    <mergeCell ref="L24:O24"/>
    <mergeCell ref="C25:D25"/>
    <mergeCell ref="E25:H25"/>
    <mergeCell ref="L25:O25"/>
    <mergeCell ref="A26:B26"/>
    <mergeCell ref="C26:H26"/>
    <mergeCell ref="I26:J26"/>
    <mergeCell ref="K26:O26"/>
    <mergeCell ref="A27:B27"/>
    <mergeCell ref="C27:H27"/>
    <mergeCell ref="I27:J27"/>
    <mergeCell ref="K27:O27"/>
    <mergeCell ref="A28:B28"/>
    <mergeCell ref="C28:H28"/>
    <mergeCell ref="I28:J28"/>
    <mergeCell ref="K28:O28"/>
    <mergeCell ref="A29:B29"/>
    <mergeCell ref="C29:H29"/>
    <mergeCell ref="I29:J29"/>
    <mergeCell ref="K29:O29"/>
    <mergeCell ref="A5:A6"/>
    <mergeCell ref="H3:H4"/>
    <mergeCell ref="I3:M4"/>
    <mergeCell ref="A24:B25"/>
    <mergeCell ref="I24:J25"/>
  </mergeCells>
  <printOptions horizontalCentered="1" verticalCentered="1"/>
  <pageMargins left="0" right="0" top="0" bottom="0" header="0" footer="0"/>
  <pageSetup paperSize="9" scale="90" fitToHeight="0" orientation="portrait"/>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0"/>
  </sheetPr>
  <dimension ref="A1:BG35"/>
  <sheetViews>
    <sheetView tabSelected="1" zoomScale="110" zoomScaleNormal="110" workbookViewId="0">
      <selection activeCell="C2" sqref="C2:K2"/>
    </sheetView>
  </sheetViews>
  <sheetFormatPr defaultColWidth="9" defaultRowHeight="11.25"/>
  <cols>
    <col min="1" max="1" width="3.875" style="2" customWidth="1"/>
    <col min="2" max="2" width="6.475" style="3" customWidth="1"/>
    <col min="3" max="3" width="4.25" style="2" customWidth="1"/>
    <col min="4" max="4" width="9" style="4" customWidth="1"/>
    <col min="5" max="5" width="6.625" style="3" customWidth="1"/>
    <col min="6" max="6" width="8.125" style="4" customWidth="1"/>
    <col min="7" max="7" width="4.375" style="2" customWidth="1"/>
    <col min="8" max="8" width="11" style="4" customWidth="1"/>
    <col min="9" max="9" width="9.375" style="2" customWidth="1"/>
    <col min="10" max="10" width="9.625" style="4" customWidth="1"/>
    <col min="11" max="11" width="9" style="2" customWidth="1"/>
    <col min="12" max="12" width="8.25" style="2" customWidth="1"/>
    <col min="13" max="14" width="5.625" style="2" customWidth="1"/>
    <col min="15" max="15" width="9.125" style="4" customWidth="1"/>
    <col min="16" max="16" width="9" style="2"/>
    <col min="17" max="17" width="11.875" style="2" customWidth="1"/>
    <col min="18" max="18" width="6.75" style="2" customWidth="1"/>
    <col min="19" max="19" width="9.125" style="2" customWidth="1"/>
    <col min="20" max="20" width="31.125" style="2" customWidth="1"/>
    <col min="21" max="21" width="9" style="2"/>
    <col min="22" max="22" width="11.25" style="2" customWidth="1"/>
    <col min="23" max="25" width="9" style="2"/>
    <col min="26" max="26" width="14.5" style="2" customWidth="1"/>
    <col min="27" max="27" width="13.125" style="2" customWidth="1"/>
    <col min="28" max="28" width="14.5" style="2" customWidth="1"/>
    <col min="29" max="16384" width="9" style="2"/>
  </cols>
  <sheetData>
    <row r="1" ht="18" customHeight="1" spans="1:17">
      <c r="A1" s="5" t="s">
        <v>0</v>
      </c>
      <c r="B1" s="5"/>
      <c r="C1" s="5"/>
      <c r="D1" s="5"/>
      <c r="E1" s="5"/>
      <c r="F1" s="5"/>
      <c r="G1" s="5"/>
      <c r="H1" s="5"/>
      <c r="I1" s="5"/>
      <c r="J1" s="5"/>
      <c r="K1" s="5"/>
      <c r="L1" s="5"/>
      <c r="M1" s="5"/>
      <c r="N1" s="5"/>
      <c r="O1" s="5"/>
      <c r="Q1" s="31" t="s">
        <v>1</v>
      </c>
    </row>
    <row r="2" ht="25" customHeight="1" spans="1:59">
      <c r="A2" s="6" t="s">
        <v>2</v>
      </c>
      <c r="B2" s="6"/>
      <c r="C2" s="7" t="s">
        <v>3</v>
      </c>
      <c r="D2" s="7"/>
      <c r="E2" s="7"/>
      <c r="F2" s="7"/>
      <c r="G2" s="7"/>
      <c r="H2" s="7"/>
      <c r="I2" s="7"/>
      <c r="J2" s="7"/>
      <c r="K2" s="7"/>
      <c r="L2" s="41" t="s">
        <v>4</v>
      </c>
      <c r="M2" s="42">
        <v>7342</v>
      </c>
      <c r="N2" s="43" t="s">
        <v>5</v>
      </c>
      <c r="O2" s="43" t="s">
        <v>6</v>
      </c>
      <c r="Q2" s="69" t="s">
        <v>6</v>
      </c>
      <c r="R2" s="70">
        <v>48</v>
      </c>
      <c r="S2" s="71">
        <v>7342</v>
      </c>
      <c r="T2" s="72" t="s">
        <v>3</v>
      </c>
      <c r="U2" s="73" t="s">
        <v>7</v>
      </c>
      <c r="V2" s="74">
        <v>190641</v>
      </c>
      <c r="W2" s="75" t="s">
        <v>8</v>
      </c>
      <c r="X2" s="75" t="s">
        <v>9</v>
      </c>
      <c r="Y2" s="78" t="s">
        <v>10</v>
      </c>
      <c r="Z2" s="79" t="s">
        <v>11</v>
      </c>
      <c r="AA2" s="79" t="s">
        <v>12</v>
      </c>
      <c r="AB2" s="80" t="s">
        <v>13</v>
      </c>
      <c r="AC2" s="81"/>
      <c r="AD2" s="82" t="s">
        <v>14</v>
      </c>
      <c r="AE2" s="83"/>
      <c r="AF2" s="84"/>
      <c r="AG2" s="84"/>
      <c r="AH2" s="84"/>
      <c r="AI2" s="84"/>
      <c r="AJ2" s="84"/>
      <c r="AK2" s="84"/>
      <c r="AL2" s="84"/>
      <c r="AM2" s="84"/>
      <c r="AN2" s="84"/>
      <c r="AO2" s="84"/>
      <c r="AP2" s="84"/>
      <c r="AQ2" s="84"/>
      <c r="AR2" s="84"/>
      <c r="AS2" s="84"/>
      <c r="AT2" s="84"/>
      <c r="AU2" s="84"/>
      <c r="AV2" s="84"/>
      <c r="AW2" s="84"/>
      <c r="AX2" s="84"/>
      <c r="AY2" s="84"/>
      <c r="AZ2" s="84"/>
      <c r="BA2" s="84"/>
      <c r="BB2" s="84"/>
      <c r="BC2" s="84"/>
      <c r="BD2" s="84"/>
      <c r="BE2" s="84"/>
      <c r="BF2" s="84"/>
      <c r="BG2" s="84"/>
    </row>
    <row r="3" ht="27.95" customHeight="1" spans="1:15">
      <c r="A3" s="6" t="s">
        <v>15</v>
      </c>
      <c r="B3" s="6"/>
      <c r="C3" s="8">
        <v>190641</v>
      </c>
      <c r="D3" s="8"/>
      <c r="E3" s="8" t="s">
        <v>16</v>
      </c>
      <c r="F3" s="9" t="s">
        <v>7</v>
      </c>
      <c r="G3" s="9"/>
      <c r="H3" s="10" t="s">
        <v>17</v>
      </c>
      <c r="I3" s="44" t="s">
        <v>59</v>
      </c>
      <c r="J3" s="45"/>
      <c r="K3" s="45"/>
      <c r="L3" s="45"/>
      <c r="M3" s="46"/>
      <c r="N3" s="6" t="s">
        <v>19</v>
      </c>
      <c r="O3" s="47" t="s">
        <v>20</v>
      </c>
    </row>
    <row r="4" ht="27.95" customHeight="1" spans="1:15">
      <c r="A4" s="6" t="s">
        <v>21</v>
      </c>
      <c r="B4" s="6"/>
      <c r="C4" s="11">
        <v>180758</v>
      </c>
      <c r="D4" s="11"/>
      <c r="E4" s="8" t="s">
        <v>22</v>
      </c>
      <c r="F4" s="9" t="s">
        <v>60</v>
      </c>
      <c r="G4" s="9"/>
      <c r="H4" s="12"/>
      <c r="I4" s="48"/>
      <c r="J4" s="49"/>
      <c r="K4" s="49"/>
      <c r="L4" s="49"/>
      <c r="M4" s="50"/>
      <c r="N4" s="8" t="s">
        <v>23</v>
      </c>
      <c r="O4" s="51" t="s">
        <v>12</v>
      </c>
    </row>
    <row r="5" ht="27.95" customHeight="1" spans="1:15">
      <c r="A5" s="6" t="s">
        <v>25</v>
      </c>
      <c r="B5" s="6" t="s">
        <v>26</v>
      </c>
      <c r="C5" s="6"/>
      <c r="D5" s="6"/>
      <c r="E5" s="6" t="s">
        <v>27</v>
      </c>
      <c r="F5" s="6"/>
      <c r="G5" s="6" t="s">
        <v>28</v>
      </c>
      <c r="H5" s="6"/>
      <c r="I5" s="6" t="s">
        <v>29</v>
      </c>
      <c r="J5" s="6" t="s">
        <v>30</v>
      </c>
      <c r="K5" s="6"/>
      <c r="L5" s="6" t="s">
        <v>31</v>
      </c>
      <c r="M5" s="6"/>
      <c r="N5" s="8" t="s">
        <v>32</v>
      </c>
      <c r="O5" s="8"/>
    </row>
    <row r="6" ht="27.95" customHeight="1" spans="1:15">
      <c r="A6" s="6"/>
      <c r="B6" s="13" t="s">
        <v>33</v>
      </c>
      <c r="C6" s="6" t="s">
        <v>34</v>
      </c>
      <c r="D6" s="8" t="s">
        <v>35</v>
      </c>
      <c r="E6" s="13" t="s">
        <v>33</v>
      </c>
      <c r="F6" s="8" t="s">
        <v>35</v>
      </c>
      <c r="G6" s="6" t="s">
        <v>36</v>
      </c>
      <c r="H6" s="8" t="s">
        <v>35</v>
      </c>
      <c r="I6" s="43" t="s">
        <v>35</v>
      </c>
      <c r="J6" s="8" t="s">
        <v>35</v>
      </c>
      <c r="K6" s="6" t="s">
        <v>37</v>
      </c>
      <c r="L6" s="6" t="s">
        <v>35</v>
      </c>
      <c r="M6" s="6" t="s">
        <v>37</v>
      </c>
      <c r="N6" s="8" t="s">
        <v>38</v>
      </c>
      <c r="O6" s="8" t="s">
        <v>35</v>
      </c>
    </row>
    <row r="7" s="1" customFormat="1" ht="44" customHeight="1" spans="1:18">
      <c r="A7" s="14">
        <v>1</v>
      </c>
      <c r="B7" s="15">
        <v>43495</v>
      </c>
      <c r="C7" s="16" t="s">
        <v>39</v>
      </c>
      <c r="D7" s="17">
        <v>171720.1</v>
      </c>
      <c r="E7" s="18">
        <v>43473</v>
      </c>
      <c r="F7" s="17">
        <v>180758</v>
      </c>
      <c r="G7" s="19">
        <v>0.02</v>
      </c>
      <c r="H7" s="20">
        <f>ROUNDUP(D7*G7,0)</f>
        <v>3435</v>
      </c>
      <c r="I7" s="20">
        <v>8884</v>
      </c>
      <c r="J7" s="52">
        <v>500</v>
      </c>
      <c r="K7" s="53"/>
      <c r="L7" s="54">
        <v>2000</v>
      </c>
      <c r="M7" s="55" t="s">
        <v>40</v>
      </c>
      <c r="N7" s="56"/>
      <c r="O7" s="57">
        <f>ROUNDUP(D7-H7-I7-J7-L7,2)</f>
        <v>156901.1</v>
      </c>
      <c r="Q7" s="76"/>
      <c r="R7" s="2"/>
    </row>
    <row r="8" s="1" customFormat="1" ht="21" customHeight="1" spans="1:18">
      <c r="A8" s="21"/>
      <c r="B8" s="22"/>
      <c r="C8" s="23"/>
      <c r="D8" s="24"/>
      <c r="E8" s="25"/>
      <c r="F8" s="24"/>
      <c r="G8" s="26"/>
      <c r="H8" s="27"/>
      <c r="I8" s="27"/>
      <c r="J8" s="52"/>
      <c r="K8" s="58" t="s">
        <v>41</v>
      </c>
      <c r="L8" s="59"/>
      <c r="M8" s="55"/>
      <c r="N8" s="53"/>
      <c r="O8" s="27"/>
      <c r="R8" s="2"/>
    </row>
    <row r="9" ht="21" customHeight="1" spans="1:15">
      <c r="A9" s="14"/>
      <c r="B9" s="28"/>
      <c r="C9" s="16"/>
      <c r="D9" s="29"/>
      <c r="E9" s="18"/>
      <c r="F9" s="29"/>
      <c r="G9" s="30"/>
      <c r="H9" s="20"/>
      <c r="I9" s="20"/>
      <c r="J9" s="52"/>
      <c r="K9" s="53"/>
      <c r="L9" s="52"/>
      <c r="M9" s="60"/>
      <c r="N9" s="56"/>
      <c r="O9" s="27"/>
    </row>
    <row r="10" ht="21" customHeight="1" spans="1:15">
      <c r="A10" s="14"/>
      <c r="B10" s="28"/>
      <c r="C10" s="16"/>
      <c r="D10" s="29"/>
      <c r="E10" s="18"/>
      <c r="F10" s="29"/>
      <c r="G10" s="30"/>
      <c r="H10" s="20"/>
      <c r="I10" s="20"/>
      <c r="J10" s="52"/>
      <c r="K10" s="53"/>
      <c r="L10" s="52"/>
      <c r="M10" s="60"/>
      <c r="N10" s="56"/>
      <c r="O10" s="27"/>
    </row>
    <row r="11" ht="21" customHeight="1" spans="1:15">
      <c r="A11" s="14"/>
      <c r="B11" s="31" t="s">
        <v>1</v>
      </c>
      <c r="C11" s="16"/>
      <c r="D11" s="29"/>
      <c r="E11" s="18"/>
      <c r="F11" s="29"/>
      <c r="G11" s="30"/>
      <c r="H11" s="20"/>
      <c r="I11" s="20"/>
      <c r="J11" s="52"/>
      <c r="K11" s="53"/>
      <c r="L11" s="52"/>
      <c r="M11" s="60"/>
      <c r="N11" s="56"/>
      <c r="O11" s="20"/>
    </row>
    <row r="12" ht="21" customHeight="1" spans="1:15">
      <c r="A12" s="21">
        <v>2</v>
      </c>
      <c r="B12" s="32">
        <v>43798</v>
      </c>
      <c r="C12" s="23" t="s">
        <v>39</v>
      </c>
      <c r="D12" s="33">
        <v>9037.9</v>
      </c>
      <c r="E12" s="25"/>
      <c r="F12" s="33"/>
      <c r="G12" s="34">
        <v>0.02</v>
      </c>
      <c r="H12" s="27">
        <f>ROUNDUP(D12*G12,0)</f>
        <v>181</v>
      </c>
      <c r="I12" s="27">
        <v>0</v>
      </c>
      <c r="J12" s="61">
        <v>0</v>
      </c>
      <c r="K12" s="53"/>
      <c r="L12" s="54"/>
      <c r="M12" s="55"/>
      <c r="N12" s="56"/>
      <c r="O12" s="62">
        <f>ROUNDUP(D12-H12-I12-J12-L12,2)</f>
        <v>8856.9</v>
      </c>
    </row>
    <row r="13" ht="21" customHeight="1" spans="1:15">
      <c r="A13" s="14"/>
      <c r="B13" s="28"/>
      <c r="C13" s="16"/>
      <c r="D13" s="29"/>
      <c r="E13" s="18"/>
      <c r="F13" s="29"/>
      <c r="G13" s="30"/>
      <c r="H13" s="20"/>
      <c r="I13" s="20"/>
      <c r="J13" s="52"/>
      <c r="K13" s="56"/>
      <c r="L13" s="52"/>
      <c r="M13" s="56"/>
      <c r="N13" s="56"/>
      <c r="O13" s="20"/>
    </row>
    <row r="14" ht="21" hidden="1" customHeight="1" spans="1:15">
      <c r="A14" s="14"/>
      <c r="B14" s="28"/>
      <c r="C14" s="16"/>
      <c r="D14" s="29"/>
      <c r="E14" s="18"/>
      <c r="F14" s="29"/>
      <c r="G14" s="30"/>
      <c r="H14" s="20"/>
      <c r="I14" s="20"/>
      <c r="J14" s="52"/>
      <c r="K14" s="56"/>
      <c r="L14" s="52"/>
      <c r="M14" s="56"/>
      <c r="N14" s="56"/>
      <c r="O14" s="20"/>
    </row>
    <row r="15" ht="21" hidden="1" customHeight="1" spans="1:15">
      <c r="A15" s="14"/>
      <c r="B15" s="28"/>
      <c r="C15" s="16"/>
      <c r="D15" s="29"/>
      <c r="E15" s="18"/>
      <c r="F15" s="29"/>
      <c r="G15" s="30"/>
      <c r="H15" s="20"/>
      <c r="I15" s="20"/>
      <c r="J15" s="52"/>
      <c r="K15" s="56"/>
      <c r="L15" s="52"/>
      <c r="M15" s="56"/>
      <c r="N15" s="56"/>
      <c r="O15" s="20"/>
    </row>
    <row r="16" ht="21" hidden="1" customHeight="1" spans="1:15">
      <c r="A16" s="14"/>
      <c r="B16" s="28"/>
      <c r="C16" s="16"/>
      <c r="D16" s="29"/>
      <c r="E16" s="18"/>
      <c r="F16" s="29"/>
      <c r="G16" s="30"/>
      <c r="H16" s="20"/>
      <c r="I16" s="20"/>
      <c r="J16" s="52"/>
      <c r="K16" s="56"/>
      <c r="L16" s="52"/>
      <c r="M16" s="56"/>
      <c r="N16" s="56"/>
      <c r="O16" s="20"/>
    </row>
    <row r="17" ht="21" hidden="1" customHeight="1" spans="1:15">
      <c r="A17" s="14"/>
      <c r="B17" s="28"/>
      <c r="C17" s="16"/>
      <c r="D17" s="29"/>
      <c r="E17" s="18"/>
      <c r="F17" s="29"/>
      <c r="G17" s="30"/>
      <c r="H17" s="20"/>
      <c r="I17" s="20"/>
      <c r="J17" s="52"/>
      <c r="K17" s="56"/>
      <c r="L17" s="52"/>
      <c r="M17" s="56"/>
      <c r="N17" s="56"/>
      <c r="O17" s="20"/>
    </row>
    <row r="18" ht="21" hidden="1" customHeight="1" spans="1:15">
      <c r="A18" s="14"/>
      <c r="B18" s="28"/>
      <c r="C18" s="16"/>
      <c r="D18" s="29"/>
      <c r="E18" s="18"/>
      <c r="F18" s="29"/>
      <c r="G18" s="30"/>
      <c r="H18" s="20"/>
      <c r="I18" s="20"/>
      <c r="J18" s="52"/>
      <c r="K18" s="56"/>
      <c r="L18" s="52"/>
      <c r="M18" s="56"/>
      <c r="N18" s="56"/>
      <c r="O18" s="20"/>
    </row>
    <row r="19" ht="21" hidden="1" customHeight="1" spans="1:15">
      <c r="A19" s="14"/>
      <c r="B19" s="28"/>
      <c r="C19" s="16"/>
      <c r="D19" s="29"/>
      <c r="E19" s="18"/>
      <c r="F19" s="29"/>
      <c r="G19" s="30"/>
      <c r="H19" s="20"/>
      <c r="I19" s="20"/>
      <c r="J19" s="52"/>
      <c r="K19" s="56"/>
      <c r="L19" s="52"/>
      <c r="M19" s="56"/>
      <c r="N19" s="56"/>
      <c r="O19" s="20"/>
    </row>
    <row r="20" ht="21" hidden="1" customHeight="1" spans="1:15">
      <c r="A20" s="14"/>
      <c r="B20" s="28"/>
      <c r="C20" s="16"/>
      <c r="D20" s="29"/>
      <c r="E20" s="18"/>
      <c r="F20" s="29"/>
      <c r="G20" s="30"/>
      <c r="H20" s="20"/>
      <c r="I20" s="20"/>
      <c r="J20" s="52"/>
      <c r="K20" s="56"/>
      <c r="L20" s="52"/>
      <c r="M20" s="56"/>
      <c r="N20" s="56"/>
      <c r="O20" s="20"/>
    </row>
    <row r="21" ht="21" customHeight="1" spans="1:15">
      <c r="A21" s="14"/>
      <c r="B21" s="28"/>
      <c r="C21" s="16"/>
      <c r="D21" s="29"/>
      <c r="E21" s="18"/>
      <c r="F21" s="29"/>
      <c r="G21" s="30"/>
      <c r="H21" s="20"/>
      <c r="I21" s="20"/>
      <c r="J21" s="52"/>
      <c r="K21" s="56"/>
      <c r="L21" s="52"/>
      <c r="M21" s="56"/>
      <c r="N21" s="56"/>
      <c r="O21" s="20"/>
    </row>
    <row r="22" ht="21" customHeight="1" spans="1:15">
      <c r="A22" s="14"/>
      <c r="B22" s="28"/>
      <c r="C22" s="16"/>
      <c r="D22" s="29"/>
      <c r="E22" s="18"/>
      <c r="F22" s="29"/>
      <c r="G22" s="30"/>
      <c r="H22" s="20"/>
      <c r="I22" s="20"/>
      <c r="J22" s="52"/>
      <c r="K22" s="56"/>
      <c r="L22" s="52"/>
      <c r="M22" s="56"/>
      <c r="N22" s="56"/>
      <c r="O22" s="20"/>
    </row>
    <row r="23" ht="30" customHeight="1" spans="1:17">
      <c r="A23" s="6" t="s">
        <v>42</v>
      </c>
      <c r="B23" s="6"/>
      <c r="C23" s="35" t="s">
        <v>43</v>
      </c>
      <c r="D23" s="36">
        <f t="shared" ref="D23:J23" si="0">SUM(D7:D22)</f>
        <v>180758</v>
      </c>
      <c r="E23" s="35" t="s">
        <v>43</v>
      </c>
      <c r="F23" s="36">
        <f t="shared" si="0"/>
        <v>180758</v>
      </c>
      <c r="G23" s="35" t="s">
        <v>43</v>
      </c>
      <c r="H23" s="36">
        <f t="shared" si="0"/>
        <v>3616</v>
      </c>
      <c r="I23" s="36">
        <f t="shared" si="0"/>
        <v>8884</v>
      </c>
      <c r="J23" s="36">
        <f t="shared" si="0"/>
        <v>500</v>
      </c>
      <c r="K23" s="35" t="s">
        <v>43</v>
      </c>
      <c r="L23" s="36">
        <f>SUM(L7:L22)</f>
        <v>2000</v>
      </c>
      <c r="M23" s="35" t="s">
        <v>43</v>
      </c>
      <c r="N23" s="35" t="s">
        <v>43</v>
      </c>
      <c r="O23" s="36">
        <f>SUM(O7:O22)</f>
        <v>165758</v>
      </c>
      <c r="Q23" s="77">
        <f>D23-H23-I23-J23-L23-O23</f>
        <v>0</v>
      </c>
    </row>
    <row r="24" s="2" customFormat="1" ht="30" customHeight="1" spans="1:15">
      <c r="A24" s="6" t="s">
        <v>44</v>
      </c>
      <c r="B24" s="6"/>
      <c r="C24" s="6" t="s">
        <v>45</v>
      </c>
      <c r="D24" s="6"/>
      <c r="E24" s="37">
        <f>O12</f>
        <v>8856.9</v>
      </c>
      <c r="F24" s="37"/>
      <c r="G24" s="37"/>
      <c r="H24" s="37"/>
      <c r="I24" s="6" t="s">
        <v>46</v>
      </c>
      <c r="J24" s="6"/>
      <c r="K24" s="63" t="s">
        <v>61</v>
      </c>
      <c r="L24" s="64"/>
      <c r="M24" s="64"/>
      <c r="N24" s="64"/>
      <c r="O24" s="65"/>
    </row>
    <row r="25" s="2" customFormat="1" ht="30" customHeight="1" spans="1:15">
      <c r="A25" s="6"/>
      <c r="B25" s="6"/>
      <c r="C25" s="6" t="s">
        <v>48</v>
      </c>
      <c r="D25" s="6"/>
      <c r="E25" s="38" t="str">
        <f>O6</f>
        <v>金额</v>
      </c>
      <c r="F25" s="38"/>
      <c r="G25" s="38"/>
      <c r="H25" s="38"/>
      <c r="I25" s="6"/>
      <c r="J25" s="6"/>
      <c r="K25" s="66"/>
      <c r="L25" s="67"/>
      <c r="M25" s="67"/>
      <c r="N25" s="67"/>
      <c r="O25" s="68"/>
    </row>
    <row r="26" ht="50.1" hidden="1" customHeight="1" spans="1:15">
      <c r="A26" s="6" t="s">
        <v>50</v>
      </c>
      <c r="B26" s="6"/>
      <c r="C26" s="39"/>
      <c r="D26" s="39"/>
      <c r="E26" s="39"/>
      <c r="F26" s="39"/>
      <c r="G26" s="39"/>
      <c r="H26" s="39"/>
      <c r="I26" s="6" t="s">
        <v>51</v>
      </c>
      <c r="J26" s="6"/>
      <c r="K26" s="6" t="s">
        <v>52</v>
      </c>
      <c r="L26" s="6"/>
      <c r="M26" s="6"/>
      <c r="N26" s="6"/>
      <c r="O26" s="6"/>
    </row>
    <row r="27" ht="50.1" hidden="1" customHeight="1" spans="1:15">
      <c r="A27" s="6" t="s">
        <v>53</v>
      </c>
      <c r="B27" s="6"/>
      <c r="C27" s="39"/>
      <c r="D27" s="39"/>
      <c r="E27" s="39"/>
      <c r="F27" s="39"/>
      <c r="G27" s="39"/>
      <c r="H27" s="39"/>
      <c r="I27" s="6" t="s">
        <v>54</v>
      </c>
      <c r="J27" s="6"/>
      <c r="K27" s="39"/>
      <c r="L27" s="39"/>
      <c r="M27" s="39"/>
      <c r="N27" s="39"/>
      <c r="O27" s="39"/>
    </row>
    <row r="28" ht="50.1" hidden="1" customHeight="1" spans="1:15">
      <c r="A28" s="6" t="s">
        <v>55</v>
      </c>
      <c r="B28" s="6"/>
      <c r="C28" s="40"/>
      <c r="D28" s="40"/>
      <c r="E28" s="40"/>
      <c r="F28" s="40"/>
      <c r="G28" s="40"/>
      <c r="H28" s="40"/>
      <c r="I28" s="6" t="s">
        <v>56</v>
      </c>
      <c r="J28" s="6"/>
      <c r="K28" s="40"/>
      <c r="L28" s="40"/>
      <c r="M28" s="40"/>
      <c r="N28" s="40"/>
      <c r="O28" s="40"/>
    </row>
    <row r="29" ht="50.1" hidden="1" customHeight="1" spans="1:15">
      <c r="A29" s="6" t="s">
        <v>57</v>
      </c>
      <c r="B29" s="6"/>
      <c r="C29" s="40"/>
      <c r="D29" s="40"/>
      <c r="E29" s="40"/>
      <c r="F29" s="40"/>
      <c r="G29" s="40"/>
      <c r="H29" s="40"/>
      <c r="I29" s="6" t="s">
        <v>58</v>
      </c>
      <c r="J29" s="6"/>
      <c r="K29" s="40"/>
      <c r="L29" s="40"/>
      <c r="M29" s="40"/>
      <c r="N29" s="40"/>
      <c r="O29" s="40"/>
    </row>
    <row r="32" ht="13.5" spans="17:17">
      <c r="Q32"/>
    </row>
    <row r="35" ht="13.5" spans="2:2">
      <c r="B35"/>
    </row>
  </sheetData>
  <mergeCells count="42">
    <mergeCell ref="A1:O1"/>
    <mergeCell ref="A2:B2"/>
    <mergeCell ref="C2:K2"/>
    <mergeCell ref="A3:B3"/>
    <mergeCell ref="C3:D3"/>
    <mergeCell ref="F3:G3"/>
    <mergeCell ref="A4:B4"/>
    <mergeCell ref="C4:D4"/>
    <mergeCell ref="F4:G4"/>
    <mergeCell ref="B5:D5"/>
    <mergeCell ref="E5:F5"/>
    <mergeCell ref="G5:H5"/>
    <mergeCell ref="J5:K5"/>
    <mergeCell ref="L5:M5"/>
    <mergeCell ref="N5:O5"/>
    <mergeCell ref="A23:B23"/>
    <mergeCell ref="C24:D24"/>
    <mergeCell ref="E24:H24"/>
    <mergeCell ref="C25:D25"/>
    <mergeCell ref="E25:H25"/>
    <mergeCell ref="A26:B26"/>
    <mergeCell ref="C26:H26"/>
    <mergeCell ref="I26:J26"/>
    <mergeCell ref="K26:O26"/>
    <mergeCell ref="A27:B27"/>
    <mergeCell ref="C27:H27"/>
    <mergeCell ref="I27:J27"/>
    <mergeCell ref="K27:O27"/>
    <mergeCell ref="A28:B28"/>
    <mergeCell ref="C28:H28"/>
    <mergeCell ref="I28:J28"/>
    <mergeCell ref="K28:O28"/>
    <mergeCell ref="A29:B29"/>
    <mergeCell ref="C29:H29"/>
    <mergeCell ref="I29:J29"/>
    <mergeCell ref="K29:O29"/>
    <mergeCell ref="A5:A6"/>
    <mergeCell ref="H3:H4"/>
    <mergeCell ref="I3:M4"/>
    <mergeCell ref="A24:B25"/>
    <mergeCell ref="I24:J25"/>
    <mergeCell ref="K24:O25"/>
  </mergeCells>
  <printOptions horizontalCentered="1" verticalCentered="1"/>
  <pageMargins left="0" right="0" top="0" bottom="0" header="0" footer="0"/>
  <pageSetup paperSize="9" scale="90" fitToHeight="0" orientation="portrait"/>
  <headerFooter/>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1</vt:lpstr>
      <vt:lpstr>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cw08</dc:creator>
  <cp:lastModifiedBy>朱敏</cp:lastModifiedBy>
  <dcterms:created xsi:type="dcterms:W3CDTF">2019-01-30T08:07:00Z</dcterms:created>
  <dcterms:modified xsi:type="dcterms:W3CDTF">2022-05-25T01:36:59Z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2052-11.1.0.11744</vt:lpwstr>
  </property>
  <property fmtid="{D5CDD505-2E9C-101B-9397-08002B2CF9AE}" pid="3" name="ICV">
    <vt:lpwstr>E69E965103C6488E84A9AC77D406D517</vt:lpwstr>
  </property>
</Properties>
</file>