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第一次" sheetId="9" r:id="rId1"/>
    <sheet name="2" sheetId="10" r:id="rId2"/>
  </sheets>
  <calcPr calcId="144525"/>
</workbook>
</file>

<file path=xl/sharedStrings.xml><?xml version="1.0" encoding="utf-8"?>
<sst xmlns="http://schemas.openxmlformats.org/spreadsheetml/2006/main" count="167" uniqueCount="73">
  <si>
    <t xml:space="preserve">工程款支付证书 </t>
  </si>
  <si>
    <t>工程名称</t>
  </si>
  <si>
    <t>郎溪县2017年毕桥镇撤并建制村路面硬化工程（曹湖路）</t>
  </si>
  <si>
    <t>建设单位</t>
  </si>
  <si>
    <t>ERP编号</t>
  </si>
  <si>
    <t>档案编号</t>
  </si>
  <si>
    <t>CD2017044</t>
  </si>
  <si>
    <t>合同金额</t>
  </si>
  <si>
    <t>中标时间</t>
  </si>
  <si>
    <t>2017.5.26</t>
  </si>
  <si>
    <t>已提供工程资料</t>
  </si>
  <si>
    <t>本项目有中标通知书、施工合同、交工证书、结算审核报告书（含审计定案表原件）、审计报告、终结结算承诺书、不领章承诺书</t>
  </si>
  <si>
    <t>保存地址</t>
  </si>
  <si>
    <t>合肥</t>
  </si>
  <si>
    <t>责任单位</t>
  </si>
  <si>
    <t>东部大区</t>
  </si>
  <si>
    <t>决算金额</t>
  </si>
  <si>
    <t>决算时间</t>
  </si>
  <si>
    <t>项目部印章</t>
  </si>
  <si>
    <t>施工人</t>
  </si>
  <si>
    <t>朱梓松15856309588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</si>
  <si>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</si>
  <si>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</si>
  <si>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</si>
  <si>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</si>
  <si>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</si>
  <si>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</si>
  <si>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</si>
  <si>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</si>
  <si>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</si>
  <si>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</si>
  <si>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</si>
  <si>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</si>
  <si>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</si>
  <si>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</si>
  <si>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</si>
  <si>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</si>
  <si>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</si>
  <si>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</si>
  <si>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</si>
  <si>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</si>
  <si>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</si>
  <si>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</si>
  <si>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</si>
  <si>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</si>
  <si>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</si>
  <si>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</si>
  <si>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</si>
  <si>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</si>
  <si>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</si>
  <si>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</si>
  <si>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分公司</t>
  </si>
  <si>
    <t>朱梓松</t>
  </si>
  <si>
    <t>中行</t>
  </si>
  <si>
    <t>175 257 190 682</t>
  </si>
  <si>
    <t>外经证</t>
  </si>
  <si>
    <t>宣城全信商贸有限公司-水泥
开户行：中国农业银行宣城水东分理处
账号：1217 1701 0400 0233 5</t>
  </si>
  <si>
    <t>徽行</t>
  </si>
  <si>
    <t>5206 8432 3131 0000 02</t>
  </si>
  <si>
    <t>转账费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</si>
  <si>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</si>
  <si>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</si>
  <si>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</si>
  <si>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</si>
  <si>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</si>
  <si>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</si>
  <si>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</si>
  <si>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</si>
  <si>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贰拾万零捌仟元整</t>
  </si>
  <si>
    <t>中行蜀山支行</t>
  </si>
  <si>
    <t>1752 5719 0682</t>
  </si>
  <si>
    <t>朱梓松-劳务
开户行：安徽农村信用社郎溪毕桥支行
账号：6217 7883 7660 0314 468</t>
  </si>
  <si>
    <t>郎溪分公司税金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</si>
</sst>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/m/d;@"/>
    <numFmt numFmtId="43" formatCode="_ * #,##0.00_ ;_ * \-#,##0.00_ ;_ * &quot;-&quot;??_ ;_ @_ 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_ "/>
  </numFmts>
  <fonts count="35"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b/>
      <sz val="9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7" borderId="15" applyNumberFormat="0" applyAlignment="0" applyProtection="0">
      <alignment vertical="center"/>
    </xf>
    <xf numFmtId="44" fontId="25" fillId="0" borderId="0">
      <protection locked="0"/>
    </xf>
    <xf numFmtId="41" fontId="17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9" applyNumberFormat="0" applyFon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5" fillId="0" borderId="0">
      <protection locked="0"/>
    </xf>
    <xf numFmtId="0" fontId="19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10" borderId="16" applyNumberFormat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32" fillId="19" borderId="1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4" fillId="0" borderId="0">
      <protection locked="0"/>
    </xf>
  </cellStyleXfs>
  <cellXfs count="11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2" fillId="2" borderId="1" xfId="50" applyFont="1" applyFill="1" applyBorder="1" applyAlignment="1" applyProtection="1">
      <alignment horizontal="center" vertical="center"/>
    </xf>
    <xf numFmtId="0" fontId="3" fillId="2" borderId="2" xfId="50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 shrinkToFit="1"/>
    </xf>
    <xf numFmtId="0" fontId="4" fillId="2" borderId="3" xfId="50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8" fontId="3" fillId="2" borderId="4" xfId="50" applyNumberFormat="1" applyFont="1" applyFill="1" applyBorder="1" applyAlignment="1" applyProtection="1">
      <alignment horizontal="center" vertical="center" wrapText="1"/>
    </xf>
    <xf numFmtId="0" fontId="3" fillId="3" borderId="3" xfId="50" applyFont="1" applyFill="1" applyBorder="1" applyAlignment="1" applyProtection="1">
      <alignment horizontal="center" vertical="center" wrapText="1"/>
    </xf>
    <xf numFmtId="0" fontId="3" fillId="3" borderId="5" xfId="50" applyFont="1" applyFill="1" applyBorder="1" applyAlignment="1" applyProtection="1">
      <alignment horizontal="center" vertical="center" wrapText="1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 wrapText="1"/>
    </xf>
    <xf numFmtId="0" fontId="3" fillId="2" borderId="3" xfId="50" applyFont="1" applyFill="1" applyBorder="1" applyAlignment="1" applyProtection="1">
      <alignment horizontal="center" vertical="center" wrapText="1"/>
    </xf>
    <xf numFmtId="0" fontId="3" fillId="2" borderId="5" xfId="50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/>
    </xf>
    <xf numFmtId="177" fontId="5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 applyAlignment="1">
      <alignment horizontal="center" vertical="center" wrapTex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0" fillId="0" borderId="2" xfId="0" applyNumberFormat="1" applyFont="1" applyFill="1" applyBorder="1" applyAlignment="1">
      <alignment vertical="center"/>
    </xf>
    <xf numFmtId="177" fontId="1" fillId="2" borderId="2" xfId="50" applyNumberFormat="1" applyFont="1" applyFill="1" applyBorder="1" applyAlignment="1" applyProtection="1">
      <alignment vertical="center" shrinkToFit="1"/>
    </xf>
    <xf numFmtId="179" fontId="0" fillId="0" borderId="2" xfId="0" applyNumberFormat="1" applyFont="1" applyFill="1" applyBorder="1" applyAlignment="1">
      <alignment horizontal="center" vertical="center"/>
    </xf>
    <xf numFmtId="0" fontId="6" fillId="2" borderId="2" xfId="50" applyFont="1" applyFill="1" applyBorder="1" applyAlignment="1" applyProtection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/>
    </xf>
    <xf numFmtId="177" fontId="6" fillId="2" borderId="4" xfId="50" applyNumberFormat="1" applyFont="1" applyFill="1" applyBorder="1" applyAlignment="1" applyProtection="1">
      <alignment horizontal="right" vertical="center" shrinkToFit="1"/>
    </xf>
    <xf numFmtId="179" fontId="7" fillId="0" borderId="2" xfId="0" applyNumberFormat="1" applyFont="1" applyFill="1" applyBorder="1" applyAlignment="1">
      <alignment vertical="center"/>
    </xf>
    <xf numFmtId="179" fontId="7" fillId="0" borderId="2" xfId="0" applyNumberFormat="1" applyFont="1" applyFill="1" applyBorder="1" applyAlignment="1">
      <alignment horizontal="center" vertical="center"/>
    </xf>
    <xf numFmtId="177" fontId="6" fillId="2" borderId="2" xfId="50" applyNumberFormat="1" applyFont="1" applyFill="1" applyBorder="1" applyAlignment="1" applyProtection="1">
      <alignment horizontal="left" vertical="center" wrapText="1" shrinkToFit="1"/>
    </xf>
    <xf numFmtId="180" fontId="6" fillId="2" borderId="2" xfId="19" applyNumberFormat="1" applyFont="1" applyFill="1" applyBorder="1" applyAlignment="1" applyProtection="1">
      <alignment horizontal="center" vertical="center" wrapText="1"/>
    </xf>
    <xf numFmtId="177" fontId="8" fillId="2" borderId="4" xfId="50" applyNumberFormat="1" applyFont="1" applyFill="1" applyBorder="1" applyAlignment="1" applyProtection="1">
      <alignment horizontal="right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8" fontId="7" fillId="0" borderId="6" xfId="0" applyNumberFormat="1" applyFont="1" applyFill="1" applyBorder="1" applyAlignment="1">
      <alignment horizontal="center" vertical="center"/>
    </xf>
    <xf numFmtId="178" fontId="0" fillId="2" borderId="2" xfId="50" applyNumberFormat="1" applyFont="1" applyFill="1" applyBorder="1" applyAlignment="1" applyProtection="1">
      <alignment horizontal="center" vertical="center" shrinkToFit="1"/>
    </xf>
    <xf numFmtId="178" fontId="0" fillId="0" borderId="6" xfId="0" applyNumberFormat="1" applyFont="1" applyFill="1" applyBorder="1" applyAlignment="1">
      <alignment horizontal="center" vertical="center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8" fontId="5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19" applyNumberFormat="1" applyFont="1" applyFill="1" applyBorder="1" applyAlignment="1" applyProtection="1">
      <alignment horizontal="center" vertical="center" wrapTex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8" fontId="8" fillId="2" borderId="2" xfId="50" applyNumberFormat="1" applyFont="1" applyFill="1" applyBorder="1" applyAlignment="1" applyProtection="1">
      <alignment horizontal="center" vertical="center" shrinkToFit="1"/>
    </xf>
    <xf numFmtId="179" fontId="6" fillId="2" borderId="2" xfId="4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wrapText="1" shrinkToFit="1"/>
    </xf>
    <xf numFmtId="9" fontId="6" fillId="2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9" fillId="2" borderId="2" xfId="50" applyNumberFormat="1" applyFont="1" applyFill="1" applyBorder="1" applyAlignment="1" applyProtection="1">
      <alignment horizontal="right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181" fontId="11" fillId="2" borderId="3" xfId="50" applyNumberFormat="1" applyFont="1" applyFill="1" applyBorder="1" applyAlignment="1" applyProtection="1">
      <alignment horizontal="center" vertical="center" shrinkToFit="1"/>
    </xf>
    <xf numFmtId="181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7" xfId="50" applyFont="1" applyFill="1" applyBorder="1" applyAlignment="1" applyProtection="1">
      <alignment horizontal="center" vertical="center" wrapText="1"/>
    </xf>
    <xf numFmtId="0" fontId="11" fillId="2" borderId="8" xfId="5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4" fillId="2" borderId="5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right" vertical="center" shrinkToFit="1"/>
    </xf>
    <xf numFmtId="0" fontId="6" fillId="2" borderId="2" xfId="50" applyFont="1" applyFill="1" applyBorder="1" applyAlignment="1" applyProtection="1">
      <alignment horizontal="center" vertical="center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vertical="center" shrinkToFit="1"/>
    </xf>
    <xf numFmtId="177" fontId="6" fillId="2" borderId="2" xfId="50" applyNumberFormat="1" applyFont="1" applyFill="1" applyBorder="1" applyAlignment="1" applyProtection="1">
      <alignment vertical="center" wrapText="1"/>
    </xf>
    <xf numFmtId="177" fontId="12" fillId="2" borderId="2" xfId="50" applyNumberFormat="1" applyFont="1" applyFill="1" applyBorder="1" applyAlignment="1" applyProtection="1">
      <alignment horizontal="right" vertical="center" shrinkToFit="1"/>
    </xf>
    <xf numFmtId="177" fontId="12" fillId="2" borderId="2" xfId="50" applyNumberFormat="1" applyFont="1" applyFill="1" applyBorder="1" applyAlignment="1" applyProtection="1">
      <alignment horizontal="center" vertical="center" wrapText="1"/>
    </xf>
    <xf numFmtId="182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0" fontId="11" fillId="2" borderId="9" xfId="50" applyFont="1" applyFill="1" applyBorder="1" applyAlignment="1" applyProtection="1">
      <alignment horizontal="center" vertical="center" wrapText="1"/>
    </xf>
    <xf numFmtId="0" fontId="11" fillId="2" borderId="10" xfId="50" applyFont="1" applyFill="1" applyBorder="1" applyAlignment="1" applyProtection="1">
      <alignment horizontal="center" vertical="center" wrapText="1"/>
    </xf>
    <xf numFmtId="177" fontId="11" fillId="2" borderId="3" xfId="50" applyNumberFormat="1" applyFont="1" applyFill="1" applyBorder="1" applyAlignment="1" applyProtection="1">
      <alignment horizontal="center" vertical="center" shrinkToFit="1"/>
    </xf>
    <xf numFmtId="177" fontId="11" fillId="2" borderId="5" xfId="50" applyNumberFormat="1" applyFont="1" applyFill="1" applyBorder="1" applyAlignment="1" applyProtection="1">
      <alignment horizontal="center" vertical="center" shrinkToFit="1"/>
    </xf>
    <xf numFmtId="0" fontId="11" fillId="2" borderId="1" xfId="50" applyFont="1" applyFill="1" applyBorder="1" applyAlignment="1" applyProtection="1">
      <alignment horizontal="center" vertical="center" wrapText="1"/>
    </xf>
    <xf numFmtId="0" fontId="11" fillId="2" borderId="11" xfId="50" applyFont="1" applyFill="1" applyBorder="1" applyAlignment="1" applyProtection="1">
      <alignment horizontal="center" vertical="center" wrapText="1"/>
    </xf>
    <xf numFmtId="0" fontId="11" fillId="2" borderId="3" xfId="50" applyFont="1" applyFill="1" applyBorder="1" applyAlignment="1" applyProtection="1">
      <alignment horizontal="center" vertical="center" shrinkToFit="1"/>
    </xf>
    <xf numFmtId="0" fontId="11" fillId="2" borderId="5" xfId="50" applyFont="1" applyFill="1" applyBorder="1" applyAlignment="1" applyProtection="1">
      <alignment horizontal="center" vertical="center" shrinkToFit="1"/>
    </xf>
    <xf numFmtId="0" fontId="3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3" fillId="3" borderId="3" xfId="50" applyNumberFormat="1" applyFont="1" applyFill="1" applyBorder="1" applyAlignment="1" applyProtection="1">
      <alignment horizontal="center" vertical="center" wrapText="1"/>
    </xf>
    <xf numFmtId="177" fontId="3" fillId="3" borderId="5" xfId="50" applyNumberFormat="1" applyFont="1" applyFill="1" applyBorder="1" applyAlignment="1" applyProtection="1">
      <alignment horizontal="center" vertical="center" wrapText="1"/>
    </xf>
    <xf numFmtId="0" fontId="4" fillId="2" borderId="2" xfId="50" applyFont="1" applyFill="1" applyBorder="1" applyAlignment="1" applyProtection="1">
      <alignment horizontal="center" vertical="center"/>
    </xf>
    <xf numFmtId="177" fontId="3" fillId="2" borderId="3" xfId="50" applyNumberFormat="1" applyFont="1" applyFill="1" applyBorder="1" applyAlignment="1" applyProtection="1">
      <alignment vertical="center" wrapText="1"/>
    </xf>
    <xf numFmtId="177" fontId="3" fillId="2" borderId="5" xfId="50" applyNumberFormat="1" applyFont="1" applyFill="1" applyBorder="1" applyAlignment="1" applyProtection="1">
      <alignment vertical="center" wrapText="1"/>
    </xf>
    <xf numFmtId="177" fontId="0" fillId="2" borderId="2" xfId="50" applyNumberFormat="1" applyFont="1" applyFill="1" applyBorder="1" applyAlignment="1" applyProtection="1">
      <alignment horizontal="left" vertical="center" wrapText="1"/>
    </xf>
    <xf numFmtId="177" fontId="0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left" vertical="center" wrapText="1"/>
    </xf>
    <xf numFmtId="177" fontId="7" fillId="2" borderId="2" xfId="50" applyNumberFormat="1" applyFont="1" applyFill="1" applyBorder="1" applyAlignment="1" applyProtection="1">
      <alignment horizontal="left" vertical="center" wrapText="1"/>
    </xf>
    <xf numFmtId="177" fontId="7" fillId="2" borderId="2" xfId="50" applyNumberFormat="1" applyFont="1" applyFill="1" applyBorder="1" applyAlignment="1" applyProtection="1">
      <alignment horizontal="right" vertical="center" shrinkToFit="1"/>
    </xf>
    <xf numFmtId="179" fontId="1" fillId="2" borderId="2" xfId="50" applyNumberFormat="1" applyFont="1" applyFill="1" applyBorder="1" applyAlignment="1" applyProtection="1">
      <alignment horizontal="center" vertical="center"/>
    </xf>
    <xf numFmtId="10" fontId="0" fillId="0" borderId="2" xfId="0" applyNumberFormat="1" applyFont="1" applyFill="1" applyBorder="1" applyAlignment="1">
      <alignment vertical="center"/>
    </xf>
    <xf numFmtId="179" fontId="0" fillId="2" borderId="2" xfId="0" applyNumberFormat="1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vertical="center" wrapText="1"/>
    </xf>
    <xf numFmtId="179" fontId="6" fillId="2" borderId="2" xfId="50" applyNumberFormat="1" applyFont="1" applyFill="1" applyBorder="1" applyAlignment="1" applyProtection="1">
      <alignment horizontal="center" vertical="center"/>
    </xf>
    <xf numFmtId="10" fontId="7" fillId="0" borderId="2" xfId="0" applyNumberFormat="1" applyFont="1" applyFill="1" applyBorder="1" applyAlignment="1">
      <alignment vertical="center" wrapText="1"/>
    </xf>
    <xf numFmtId="179" fontId="7" fillId="2" borderId="2" xfId="0" applyNumberFormat="1" applyFont="1" applyFill="1" applyBorder="1" applyAlignment="1">
      <alignment vertical="center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1" fillId="2" borderId="4" xfId="50" applyNumberFormat="1" applyFont="1" applyFill="1" applyBorder="1" applyAlignment="1" applyProtection="1">
      <alignment horizontal="center" vertical="center" shrinkToFit="1"/>
    </xf>
    <xf numFmtId="0" fontId="11" fillId="2" borderId="4" xfId="50" applyFont="1" applyFill="1" applyBorder="1" applyAlignment="1" applyProtection="1">
      <alignment horizontal="center" vertical="center" shrinkToFit="1"/>
    </xf>
    <xf numFmtId="179" fontId="7" fillId="0" borderId="2" xfId="0" applyNumberFormat="1" applyFont="1" applyFill="1" applyBorder="1" applyAlignment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 shrinkToFit="1"/>
    </xf>
    <xf numFmtId="0" fontId="6" fillId="2" borderId="2" xfId="5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12065</xdr:colOff>
      <xdr:row>27</xdr:row>
      <xdr:rowOff>47625</xdr:rowOff>
    </xdr:from>
    <xdr:to>
      <xdr:col>6</xdr:col>
      <xdr:colOff>1088390</xdr:colOff>
      <xdr:row>56</xdr:row>
      <xdr:rowOff>19050</xdr:rowOff>
    </xdr:to>
    <xdr:pic>
      <xdr:nvPicPr>
        <xdr:cNvPr id="6" name="图片 5" descr="C5CE5ED28C9CE5315FBB76F5BFB6EBB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065" y="8522335"/>
          <a:ext cx="7825105" cy="494347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9</xdr:row>
      <xdr:rowOff>19050</xdr:rowOff>
    </xdr:from>
    <xdr:to>
      <xdr:col>12</xdr:col>
      <xdr:colOff>64770</xdr:colOff>
      <xdr:row>9</xdr:row>
      <xdr:rowOff>320675</xdr:rowOff>
    </xdr:to>
    <xdr:pic>
      <xdr:nvPicPr>
        <xdr:cNvPr id="2" name="图片 1" descr="]CH~I}@G)GSL){~5LT{TPO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29755" y="3528060"/>
          <a:ext cx="4557395" cy="301625"/>
        </a:xfrm>
        <a:prstGeom prst="rect">
          <a:avLst/>
        </a:prstGeom>
      </xdr:spPr>
    </xdr:pic>
    <xdr:clientData/>
  </xdr:twoCellAnchor>
  <xdr:twoCellAnchor editAs="oneCell">
    <xdr:from>
      <xdr:col>6</xdr:col>
      <xdr:colOff>1212850</xdr:colOff>
      <xdr:row>27</xdr:row>
      <xdr:rowOff>85725</xdr:rowOff>
    </xdr:from>
    <xdr:to>
      <xdr:col>13</xdr:col>
      <xdr:colOff>559435</xdr:colOff>
      <xdr:row>86</xdr:row>
      <xdr:rowOff>28575</xdr:rowOff>
    </xdr:to>
    <xdr:pic>
      <xdr:nvPicPr>
        <xdr:cNvPr id="3" name="图片 2" descr="TU7%J916)3NVQ)M4Z__4}`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61630" y="8560435"/>
          <a:ext cx="4756785" cy="10058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363220</xdr:colOff>
      <xdr:row>27</xdr:row>
      <xdr:rowOff>114300</xdr:rowOff>
    </xdr:from>
    <xdr:to>
      <xdr:col>17</xdr:col>
      <xdr:colOff>770890</xdr:colOff>
      <xdr:row>58</xdr:row>
      <xdr:rowOff>95250</xdr:rowOff>
    </xdr:to>
    <xdr:pic>
      <xdr:nvPicPr>
        <xdr:cNvPr id="4" name="图片 3" descr="}@A3D[$HP9ZBO_6G9)HLIHO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522200" y="8589010"/>
          <a:ext cx="5910580" cy="5295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180975</xdr:colOff>
      <xdr:row>9</xdr:row>
      <xdr:rowOff>19050</xdr:rowOff>
    </xdr:from>
    <xdr:to>
      <xdr:col>12</xdr:col>
      <xdr:colOff>64770</xdr:colOff>
      <xdr:row>9</xdr:row>
      <xdr:rowOff>320675</xdr:rowOff>
    </xdr:to>
    <xdr:pic>
      <xdr:nvPicPr>
        <xdr:cNvPr id="3" name="图片 2" descr="]CH~I}@G)GSL){~5LT{TPO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9755" y="3528060"/>
          <a:ext cx="4557395" cy="3016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9</xdr:row>
      <xdr:rowOff>19050</xdr:rowOff>
    </xdr:from>
    <xdr:to>
      <xdr:col>12</xdr:col>
      <xdr:colOff>64770</xdr:colOff>
      <xdr:row>9</xdr:row>
      <xdr:rowOff>320675</xdr:rowOff>
    </xdr:to>
    <xdr:pic>
      <xdr:nvPicPr>
        <xdr:cNvPr id="7" name="图片 6" descr="]CH~I}@G)GSL){~5LT{TPO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29755" y="3528060"/>
          <a:ext cx="4557395" cy="30162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27</xdr:row>
      <xdr:rowOff>47625</xdr:rowOff>
    </xdr:from>
    <xdr:to>
      <xdr:col>6</xdr:col>
      <xdr:colOff>1184275</xdr:colOff>
      <xdr:row>55</xdr:row>
      <xdr:rowOff>139700</xdr:rowOff>
    </xdr:to>
    <xdr:pic>
      <xdr:nvPicPr>
        <xdr:cNvPr id="10" name="图片 9" descr="@8IKP15XWEC@AAR(40{DECM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8522335"/>
          <a:ext cx="7932420" cy="4892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workbookViewId="0">
      <selection activeCell="A1" sqref="$A1:$XFD1048576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6.8916666666667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2"/>
      <c r="J2" s="7"/>
      <c r="K2" s="7"/>
      <c r="L2" s="7"/>
      <c r="M2" s="7"/>
      <c r="N2" s="7"/>
      <c r="O2" s="63" t="s">
        <v>4</v>
      </c>
      <c r="P2" s="63"/>
      <c r="Q2" s="85">
        <v>7314</v>
      </c>
      <c r="R2" s="64" t="s">
        <v>5</v>
      </c>
      <c r="S2" s="64"/>
      <c r="T2" s="86" t="s">
        <v>6</v>
      </c>
      <c r="U2" s="86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7</v>
      </c>
      <c r="B3" s="6"/>
      <c r="C3" s="9">
        <v>571197.45</v>
      </c>
      <c r="D3" s="9"/>
      <c r="E3" s="9"/>
      <c r="F3" s="9" t="s">
        <v>8</v>
      </c>
      <c r="G3" s="10" t="s">
        <v>9</v>
      </c>
      <c r="H3" s="6" t="s">
        <v>10</v>
      </c>
      <c r="I3" s="6"/>
      <c r="J3" s="19" t="s">
        <v>11</v>
      </c>
      <c r="K3" s="19"/>
      <c r="L3" s="19"/>
      <c r="M3" s="19"/>
      <c r="N3" s="19"/>
      <c r="O3" s="6" t="s">
        <v>12</v>
      </c>
      <c r="P3" s="6"/>
      <c r="Q3" s="19" t="s">
        <v>13</v>
      </c>
      <c r="R3" s="87" t="s">
        <v>14</v>
      </c>
      <c r="S3" s="88"/>
      <c r="T3" s="89" t="s">
        <v>15</v>
      </c>
      <c r="U3" s="89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16</v>
      </c>
      <c r="B4" s="6"/>
      <c r="C4" s="9">
        <v>600368.23</v>
      </c>
      <c r="D4" s="9"/>
      <c r="E4" s="9"/>
      <c r="F4" s="9" t="s">
        <v>17</v>
      </c>
      <c r="G4" s="10">
        <v>43047</v>
      </c>
      <c r="H4" s="6" t="s">
        <v>18</v>
      </c>
      <c r="I4" s="6"/>
      <c r="J4" s="19"/>
      <c r="K4" s="19"/>
      <c r="L4" s="19"/>
      <c r="M4" s="19"/>
      <c r="N4" s="19"/>
      <c r="O4" s="6" t="s">
        <v>19</v>
      </c>
      <c r="P4" s="6"/>
      <c r="Q4" s="65" t="s">
        <v>20</v>
      </c>
      <c r="R4" s="9" t="s">
        <v>21</v>
      </c>
      <c r="S4" s="65" t="s">
        <v>22</v>
      </c>
      <c r="T4" s="90" t="s">
        <v>23</v>
      </c>
      <c r="U4" s="91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1" t="s">
        <v>25</v>
      </c>
      <c r="C5" s="12"/>
      <c r="D5" s="12"/>
      <c r="E5" s="12"/>
      <c r="F5" s="13"/>
      <c r="G5" s="14" t="s">
        <v>26</v>
      </c>
      <c r="H5" s="11" t="s">
        <v>25</v>
      </c>
      <c r="I5" s="12"/>
      <c r="J5" s="13"/>
      <c r="K5" s="11" t="s">
        <v>27</v>
      </c>
      <c r="L5" s="12"/>
      <c r="M5" s="11" t="s">
        <v>28</v>
      </c>
      <c r="N5" s="13"/>
      <c r="O5" s="11" t="s">
        <v>29</v>
      </c>
      <c r="P5" s="13"/>
      <c r="Q5" s="92" t="s">
        <v>30</v>
      </c>
      <c r="R5" s="93"/>
      <c r="S5" s="93"/>
      <c r="T5" s="90" t="s">
        <v>31</v>
      </c>
      <c r="U5" s="94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5" t="s">
        <v>33</v>
      </c>
      <c r="C6" s="16"/>
      <c r="D6" s="16"/>
      <c r="E6" s="16"/>
      <c r="F6" s="17"/>
      <c r="G6" s="6"/>
      <c r="H6" s="15" t="s">
        <v>34</v>
      </c>
      <c r="I6" s="16"/>
      <c r="J6" s="17"/>
      <c r="K6" s="15" t="s">
        <v>35</v>
      </c>
      <c r="L6" s="16"/>
      <c r="M6" s="15" t="s">
        <v>36</v>
      </c>
      <c r="N6" s="17"/>
      <c r="O6" s="15" t="s">
        <v>37</v>
      </c>
      <c r="P6" s="17"/>
      <c r="Q6" s="95" t="s">
        <v>38</v>
      </c>
      <c r="R6" s="96"/>
      <c r="S6" s="96"/>
      <c r="T6" s="90"/>
      <c r="U6" s="9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8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8" t="s">
        <v>44</v>
      </c>
      <c r="H7" s="6" t="s">
        <v>45</v>
      </c>
      <c r="I7" s="9" t="s">
        <v>46</v>
      </c>
      <c r="J7" s="9" t="s">
        <v>47</v>
      </c>
      <c r="K7" s="64" t="s">
        <v>46</v>
      </c>
      <c r="L7" s="64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0"/>
      <c r="U7" s="9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19">
        <v>1</v>
      </c>
      <c r="B8" s="20">
        <v>43048</v>
      </c>
      <c r="C8" s="21">
        <v>340000</v>
      </c>
      <c r="D8" s="22"/>
      <c r="E8" s="23" t="s">
        <v>51</v>
      </c>
      <c r="F8" s="23" t="s">
        <v>51</v>
      </c>
      <c r="G8" s="22"/>
      <c r="H8" s="24"/>
      <c r="I8" s="22"/>
      <c r="J8" s="43"/>
      <c r="K8" s="19"/>
      <c r="L8" s="19"/>
      <c r="M8" s="22"/>
      <c r="N8" s="65"/>
      <c r="O8" s="66"/>
      <c r="P8" s="9"/>
      <c r="Q8" s="97" t="s">
        <v>52</v>
      </c>
      <c r="R8" s="9"/>
      <c r="S8" s="9"/>
      <c r="T8" s="98">
        <v>340000</v>
      </c>
      <c r="U8" s="6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39" customHeight="1" spans="1:16384">
      <c r="A9" s="29">
        <v>2</v>
      </c>
      <c r="B9" s="30">
        <v>44040</v>
      </c>
      <c r="C9" s="31">
        <v>200368.23</v>
      </c>
      <c r="D9" s="32"/>
      <c r="E9" s="112" t="s">
        <v>53</v>
      </c>
      <c r="F9" s="112" t="s">
        <v>54</v>
      </c>
      <c r="G9" s="71"/>
      <c r="H9" s="35">
        <v>0.02</v>
      </c>
      <c r="I9" s="68">
        <f>C4*0.02</f>
        <v>12007.3646</v>
      </c>
      <c r="J9" s="113"/>
      <c r="K9" s="69">
        <v>293</v>
      </c>
      <c r="L9" s="69"/>
      <c r="M9" s="69">
        <v>500</v>
      </c>
      <c r="N9" s="69" t="s">
        <v>55</v>
      </c>
      <c r="O9" s="73"/>
      <c r="P9" s="74"/>
      <c r="Q9" s="114" t="s">
        <v>56</v>
      </c>
      <c r="R9" s="69">
        <v>208000</v>
      </c>
      <c r="S9" s="69">
        <v>208000</v>
      </c>
      <c r="T9" s="101">
        <v>208000</v>
      </c>
      <c r="U9" s="67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29" customHeight="1" spans="1:16384">
      <c r="A10" s="29"/>
      <c r="B10" s="30"/>
      <c r="C10" s="36"/>
      <c r="D10" s="32">
        <v>20532.77</v>
      </c>
      <c r="E10" s="33" t="s">
        <v>57</v>
      </c>
      <c r="F10" s="112" t="s">
        <v>58</v>
      </c>
      <c r="G10" s="71"/>
      <c r="H10" s="35"/>
      <c r="I10" s="71"/>
      <c r="J10" s="71"/>
      <c r="K10" s="71"/>
      <c r="L10" s="71"/>
      <c r="M10" s="71">
        <v>100</v>
      </c>
      <c r="N10" s="69" t="s">
        <v>59</v>
      </c>
      <c r="O10" s="73"/>
      <c r="P10" s="74"/>
      <c r="Q10" s="100"/>
      <c r="R10" s="74"/>
      <c r="S10" s="74"/>
      <c r="T10" s="101"/>
      <c r="U10" s="67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6" customHeight="1" spans="1:16384">
      <c r="A11" s="29"/>
      <c r="B11" s="30"/>
      <c r="C11" s="31"/>
      <c r="D11" s="32"/>
      <c r="E11" s="33"/>
      <c r="F11" s="33"/>
      <c r="G11" s="34"/>
      <c r="H11" s="35"/>
      <c r="I11" s="68"/>
      <c r="J11" s="34"/>
      <c r="K11" s="69"/>
      <c r="L11" s="69"/>
      <c r="M11" s="68"/>
      <c r="N11" s="70"/>
      <c r="O11" s="71"/>
      <c r="P11" s="72"/>
      <c r="Q11" s="100"/>
      <c r="R11" s="74"/>
      <c r="S11" s="74"/>
      <c r="T11" s="101"/>
      <c r="U11" s="67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29" customHeight="1" spans="1:16384">
      <c r="A12" s="29"/>
      <c r="B12" s="30"/>
      <c r="C12" s="36"/>
      <c r="D12" s="32"/>
      <c r="E12" s="33"/>
      <c r="F12" s="33"/>
      <c r="G12" s="34"/>
      <c r="H12" s="35"/>
      <c r="I12" s="71"/>
      <c r="J12" s="71"/>
      <c r="K12" s="71"/>
      <c r="L12" s="71"/>
      <c r="M12" s="71"/>
      <c r="N12" s="72"/>
      <c r="O12" s="73"/>
      <c r="P12" s="74"/>
      <c r="Q12" s="100"/>
      <c r="R12" s="74"/>
      <c r="S12" s="74"/>
      <c r="T12" s="101"/>
      <c r="U12" s="67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5" customHeight="1" spans="1:16384">
      <c r="A13" s="19"/>
      <c r="B13" s="20"/>
      <c r="C13" s="21"/>
      <c r="D13" s="26"/>
      <c r="E13" s="28"/>
      <c r="F13" s="28"/>
      <c r="G13" s="37"/>
      <c r="H13" s="24"/>
      <c r="I13" s="22"/>
      <c r="J13" s="37"/>
      <c r="K13" s="67"/>
      <c r="L13" s="67"/>
      <c r="M13" s="22"/>
      <c r="N13" s="65"/>
      <c r="O13" s="75"/>
      <c r="P13" s="76"/>
      <c r="Q13" s="97"/>
      <c r="R13" s="9"/>
      <c r="S13" s="9"/>
      <c r="T13" s="98"/>
      <c r="U13" s="67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5" customHeight="1" spans="1:16384">
      <c r="A14" s="29"/>
      <c r="B14" s="38"/>
      <c r="C14" s="36"/>
      <c r="D14" s="32"/>
      <c r="E14" s="33"/>
      <c r="F14" s="33"/>
      <c r="G14" s="34"/>
      <c r="H14" s="35"/>
      <c r="I14" s="68"/>
      <c r="J14" s="34"/>
      <c r="K14" s="29"/>
      <c r="L14" s="29"/>
      <c r="M14" s="68"/>
      <c r="N14" s="70"/>
      <c r="O14" s="73"/>
      <c r="P14" s="74"/>
      <c r="Q14" s="100"/>
      <c r="R14" s="74"/>
      <c r="S14" s="74"/>
      <c r="T14" s="101"/>
      <c r="U14" s="102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9" customHeight="1" spans="1:16384">
      <c r="A15" s="19"/>
      <c r="B15" s="39"/>
      <c r="C15" s="21"/>
      <c r="D15" s="32"/>
      <c r="E15" s="33"/>
      <c r="F15" s="28"/>
      <c r="G15" s="37"/>
      <c r="H15" s="24"/>
      <c r="I15" s="68"/>
      <c r="J15" s="34"/>
      <c r="K15" s="69"/>
      <c r="L15" s="29"/>
      <c r="M15" s="22"/>
      <c r="N15" s="65"/>
      <c r="O15" s="66"/>
      <c r="P15" s="9"/>
      <c r="Q15" s="67"/>
      <c r="R15" s="67"/>
      <c r="S15" s="67"/>
      <c r="T15" s="67"/>
      <c r="U15" s="102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19"/>
      <c r="B16" s="40"/>
      <c r="C16" s="21"/>
      <c r="D16" s="41"/>
      <c r="E16" s="28"/>
      <c r="F16" s="28"/>
      <c r="G16" s="27"/>
      <c r="H16" s="24"/>
      <c r="I16" s="22"/>
      <c r="J16" s="22"/>
      <c r="K16" s="69"/>
      <c r="L16" s="29"/>
      <c r="M16" s="22"/>
      <c r="N16" s="65"/>
      <c r="O16" s="22"/>
      <c r="P16" s="65"/>
      <c r="Q16" s="103"/>
      <c r="R16" s="9"/>
      <c r="S16" s="9"/>
      <c r="T16" s="104"/>
      <c r="U16" s="102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19"/>
      <c r="B17" s="42"/>
      <c r="C17" s="21"/>
      <c r="D17" s="41"/>
      <c r="E17" s="43"/>
      <c r="F17" s="44"/>
      <c r="G17" s="45"/>
      <c r="H17" s="46"/>
      <c r="I17" s="22"/>
      <c r="J17" s="22"/>
      <c r="K17" s="29"/>
      <c r="L17" s="29"/>
      <c r="M17" s="22"/>
      <c r="N17" s="65"/>
      <c r="O17" s="22"/>
      <c r="P17" s="65"/>
      <c r="Q17" s="103"/>
      <c r="R17" s="9"/>
      <c r="S17" s="9"/>
      <c r="T17" s="104"/>
      <c r="U17" s="102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19"/>
      <c r="B18" s="42"/>
      <c r="C18" s="21"/>
      <c r="D18" s="41"/>
      <c r="E18" s="28"/>
      <c r="F18" s="28"/>
      <c r="G18" s="45"/>
      <c r="H18" s="47"/>
      <c r="I18" s="22"/>
      <c r="J18" s="22"/>
      <c r="K18" s="43"/>
      <c r="L18" s="43"/>
      <c r="M18" s="22"/>
      <c r="N18" s="65"/>
      <c r="O18" s="22"/>
      <c r="P18" s="65"/>
      <c r="Q18" s="103"/>
      <c r="R18" s="9"/>
      <c r="S18" s="9"/>
      <c r="T18" s="104"/>
      <c r="U18" s="102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19"/>
      <c r="B19" s="42"/>
      <c r="C19" s="48"/>
      <c r="D19" s="41"/>
      <c r="E19" s="43"/>
      <c r="F19" s="44"/>
      <c r="G19" s="45"/>
      <c r="H19" s="46"/>
      <c r="I19" s="22"/>
      <c r="J19" s="22"/>
      <c r="K19" s="22"/>
      <c r="L19" s="22"/>
      <c r="M19" s="22"/>
      <c r="N19" s="65"/>
      <c r="O19" s="22"/>
      <c r="P19" s="65"/>
      <c r="Q19" s="105"/>
      <c r="R19" s="9"/>
      <c r="S19" s="9"/>
      <c r="T19" s="104"/>
      <c r="U19" s="106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19"/>
      <c r="B20" s="42"/>
      <c r="C20" s="21"/>
      <c r="D20" s="41"/>
      <c r="E20" s="28"/>
      <c r="F20" s="28"/>
      <c r="G20" s="45"/>
      <c r="H20" s="47"/>
      <c r="I20" s="22"/>
      <c r="J20" s="22"/>
      <c r="K20" s="22"/>
      <c r="L20" s="22"/>
      <c r="M20" s="22"/>
      <c r="N20" s="65"/>
      <c r="O20" s="22"/>
      <c r="P20" s="65"/>
      <c r="Q20" s="105"/>
      <c r="R20" s="9"/>
      <c r="S20" s="9"/>
      <c r="T20" s="104"/>
      <c r="U20" s="106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19"/>
      <c r="B21" s="42"/>
      <c r="C21" s="21"/>
      <c r="D21" s="41"/>
      <c r="E21" s="28"/>
      <c r="F21" s="28"/>
      <c r="G21" s="45"/>
      <c r="H21" s="47"/>
      <c r="I21" s="22"/>
      <c r="J21" s="22"/>
      <c r="K21" s="22"/>
      <c r="L21" s="22"/>
      <c r="M21" s="22"/>
      <c r="N21" s="65"/>
      <c r="O21" s="22"/>
      <c r="P21" s="65"/>
      <c r="Q21" s="105"/>
      <c r="R21" s="9"/>
      <c r="S21" s="9"/>
      <c r="T21" s="104"/>
      <c r="U21" s="106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29"/>
      <c r="B22" s="49"/>
      <c r="C22" s="36"/>
      <c r="D22" s="50"/>
      <c r="E22" s="33"/>
      <c r="F22" s="33"/>
      <c r="G22" s="51"/>
      <c r="H22" s="52"/>
      <c r="I22" s="68"/>
      <c r="J22" s="68"/>
      <c r="K22" s="68"/>
      <c r="L22" s="68"/>
      <c r="M22" s="68"/>
      <c r="N22" s="70"/>
      <c r="O22" s="68"/>
      <c r="P22" s="70"/>
      <c r="Q22" s="107"/>
      <c r="R22" s="74"/>
      <c r="S22" s="74"/>
      <c r="T22" s="108"/>
      <c r="U22" s="106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29"/>
      <c r="B23" s="49"/>
      <c r="C23" s="36"/>
      <c r="D23" s="50"/>
      <c r="E23" s="33"/>
      <c r="F23" s="33"/>
      <c r="G23" s="51"/>
      <c r="H23" s="52"/>
      <c r="I23" s="68"/>
      <c r="J23" s="68"/>
      <c r="K23" s="68"/>
      <c r="L23" s="68"/>
      <c r="M23" s="68"/>
      <c r="N23" s="70"/>
      <c r="O23" s="68"/>
      <c r="P23" s="70"/>
      <c r="Q23" s="107"/>
      <c r="R23" s="74"/>
      <c r="S23" s="74"/>
      <c r="T23" s="108"/>
      <c r="U23" s="106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29"/>
      <c r="B24" s="49"/>
      <c r="C24" s="36"/>
      <c r="D24" s="50"/>
      <c r="E24" s="33"/>
      <c r="F24" s="33"/>
      <c r="G24" s="51"/>
      <c r="H24" s="52"/>
      <c r="I24" s="68"/>
      <c r="J24" s="68"/>
      <c r="K24" s="68"/>
      <c r="L24" s="68"/>
      <c r="M24" s="68"/>
      <c r="N24" s="70"/>
      <c r="O24" s="68"/>
      <c r="P24" s="70"/>
      <c r="Q24" s="107"/>
      <c r="R24" s="74"/>
      <c r="S24" s="74"/>
      <c r="T24" s="108"/>
      <c r="U24" s="106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60</v>
      </c>
      <c r="B25" s="6"/>
      <c r="C25" s="53">
        <f>SUM(C8:C24)</f>
        <v>540368.23</v>
      </c>
      <c r="D25" s="54">
        <f>SUM(D8:D24)</f>
        <v>20532.77</v>
      </c>
      <c r="E25" s="55"/>
      <c r="F25" s="55"/>
      <c r="G25" s="55"/>
      <c r="H25" s="53" t="s">
        <v>61</v>
      </c>
      <c r="I25" s="66">
        <f>SUM(I8:I24)</f>
        <v>12007.3646</v>
      </c>
      <c r="J25" s="55"/>
      <c r="K25" s="66">
        <f>SUM(K8:K17)</f>
        <v>293</v>
      </c>
      <c r="L25" s="66"/>
      <c r="M25" s="66">
        <f>SUM(M8:M24)</f>
        <v>600</v>
      </c>
      <c r="N25" s="53" t="s">
        <v>61</v>
      </c>
      <c r="O25" s="66">
        <f>SUM(O8:O24)</f>
        <v>0</v>
      </c>
      <c r="P25" s="53" t="s">
        <v>61</v>
      </c>
      <c r="Q25" s="53" t="s">
        <v>61</v>
      </c>
      <c r="R25" s="53"/>
      <c r="S25" s="53"/>
      <c r="T25" s="66">
        <f>SUM(T8:T24)</f>
        <v>548000</v>
      </c>
      <c r="U25" s="109">
        <f>D25+C25-T25-I25-K25-M25-O25</f>
        <v>0.635400000001027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6" t="s">
        <v>62</v>
      </c>
      <c r="B26" s="56"/>
      <c r="C26" s="56" t="s">
        <v>63</v>
      </c>
      <c r="D26" s="56"/>
      <c r="E26" s="56"/>
      <c r="F26" s="57">
        <f>O26-F27</f>
        <v>208000</v>
      </c>
      <c r="G26" s="58"/>
      <c r="H26" s="59" t="s">
        <v>64</v>
      </c>
      <c r="I26" s="77"/>
      <c r="J26" s="77"/>
      <c r="K26" s="77"/>
      <c r="L26" s="77"/>
      <c r="M26" s="78"/>
      <c r="N26" s="56" t="s">
        <v>65</v>
      </c>
      <c r="O26" s="79">
        <v>208000</v>
      </c>
      <c r="P26" s="80"/>
      <c r="Q26" s="80"/>
      <c r="R26" s="80"/>
      <c r="S26" s="80"/>
      <c r="T26" s="80"/>
      <c r="U26" s="110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6"/>
      <c r="B27" s="56"/>
      <c r="C27" s="56" t="s">
        <v>66</v>
      </c>
      <c r="D27" s="56"/>
      <c r="E27" s="56"/>
      <c r="F27" s="57">
        <v>0</v>
      </c>
      <c r="G27" s="58"/>
      <c r="H27" s="60"/>
      <c r="I27" s="81"/>
      <c r="J27" s="81"/>
      <c r="K27" s="81"/>
      <c r="L27" s="81"/>
      <c r="M27" s="82"/>
      <c r="N27" s="56" t="s">
        <v>67</v>
      </c>
      <c r="O27" s="83" t="s">
        <v>68</v>
      </c>
      <c r="P27" s="84"/>
      <c r="Q27" s="84"/>
      <c r="R27" s="84"/>
      <c r="S27" s="84"/>
      <c r="T27" s="84"/>
      <c r="U27" s="111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1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6" spans="11:11">
      <c r="K36" s="1">
        <f>C25/C4</f>
        <v>0.900061334024953</v>
      </c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abSelected="1" topLeftCell="G1" workbookViewId="0">
      <selection activeCell="Q11" sqref="Q11"/>
    </sheetView>
  </sheetViews>
  <sheetFormatPr defaultColWidth="9" defaultRowHeight="13.5"/>
  <cols>
    <col min="1" max="1" width="3.21666666666667" style="1" customWidth="1"/>
    <col min="2" max="2" width="15.8833333333333" style="2" customWidth="1"/>
    <col min="3" max="3" width="16.1916666666667" style="1" customWidth="1"/>
    <col min="4" max="4" width="15.3833333333333" style="1" customWidth="1"/>
    <col min="5" max="5" width="18.7833333333333" style="3" customWidth="1"/>
    <col min="6" max="6" width="19.1083333333333" style="3" customWidth="1"/>
    <col min="7" max="7" width="17.4416666666667" style="3" customWidth="1"/>
    <col min="8" max="8" width="4.89166666666667" style="1" customWidth="1"/>
    <col min="9" max="9" width="10.3333333333333" style="3" customWidth="1"/>
    <col min="10" max="10" width="10" style="3" customWidth="1"/>
    <col min="11" max="12" width="9.33333333333333" style="1" customWidth="1"/>
    <col min="13" max="13" width="9.66666666666667" style="3" customWidth="1"/>
    <col min="14" max="14" width="16.1083333333333" style="1" customWidth="1"/>
    <col min="15" max="15" width="10.1083333333333" style="1" customWidth="1"/>
    <col min="16" max="16" width="9.10833333333333" style="1" customWidth="1"/>
    <col min="17" max="17" width="36.8916666666667" style="1" customWidth="1"/>
    <col min="18" max="18" width="14.8" style="1" customWidth="1"/>
    <col min="19" max="19" width="14.5333333333333" style="1" customWidth="1"/>
    <col min="20" max="20" width="15.5333333333333" style="3" customWidth="1"/>
    <col min="21" max="21" width="15.4416666666667" style="1" customWidth="1"/>
    <col min="22" max="16362" width="9" style="1" customWidth="1"/>
    <col min="16363" max="16384" width="9" style="4"/>
  </cols>
  <sheetData>
    <row r="1" s="1" customFormat="1" ht="24.9" customHeight="1" spans="1:1638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XEI1" s="4"/>
      <c r="XEJ1" s="4"/>
      <c r="XEK1" s="4"/>
      <c r="XEL1" s="4"/>
      <c r="XEM1" s="4"/>
      <c r="XEN1" s="4"/>
      <c r="XEO1" s="4"/>
      <c r="XEP1" s="4"/>
      <c r="XEQ1" s="4"/>
      <c r="XER1" s="4"/>
      <c r="XES1" s="4"/>
      <c r="XET1" s="4"/>
      <c r="XEU1" s="4"/>
      <c r="XEV1" s="4"/>
      <c r="XEW1" s="4"/>
      <c r="XEX1" s="4"/>
      <c r="XEY1" s="4"/>
      <c r="XEZ1" s="4"/>
      <c r="XFA1" s="4"/>
      <c r="XFB1" s="4"/>
      <c r="XFC1" s="4"/>
      <c r="XFD1" s="4"/>
    </row>
    <row r="2" s="1" customFormat="1" ht="27.9" customHeight="1" spans="1:16384">
      <c r="A2" s="6" t="s">
        <v>1</v>
      </c>
      <c r="B2" s="6"/>
      <c r="C2" s="7" t="s">
        <v>2</v>
      </c>
      <c r="D2" s="7"/>
      <c r="E2" s="7"/>
      <c r="F2" s="7"/>
      <c r="G2" s="7"/>
      <c r="H2" s="8" t="s">
        <v>3</v>
      </c>
      <c r="I2" s="62"/>
      <c r="J2" s="7"/>
      <c r="K2" s="7"/>
      <c r="L2" s="7"/>
      <c r="M2" s="7"/>
      <c r="N2" s="7"/>
      <c r="O2" s="63" t="s">
        <v>4</v>
      </c>
      <c r="P2" s="63"/>
      <c r="Q2" s="85">
        <v>7314</v>
      </c>
      <c r="R2" s="64" t="s">
        <v>5</v>
      </c>
      <c r="S2" s="64"/>
      <c r="T2" s="86" t="s">
        <v>6</v>
      </c>
      <c r="U2" s="86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  <c r="XFA2" s="4"/>
      <c r="XFB2" s="4"/>
      <c r="XFC2" s="4"/>
      <c r="XFD2" s="4"/>
    </row>
    <row r="3" s="1" customFormat="1" ht="27.9" customHeight="1" spans="1:16384">
      <c r="A3" s="6" t="s">
        <v>7</v>
      </c>
      <c r="B3" s="6"/>
      <c r="C3" s="9">
        <v>571197.45</v>
      </c>
      <c r="D3" s="9"/>
      <c r="E3" s="9"/>
      <c r="F3" s="9" t="s">
        <v>8</v>
      </c>
      <c r="G3" s="10" t="s">
        <v>9</v>
      </c>
      <c r="H3" s="6" t="s">
        <v>10</v>
      </c>
      <c r="I3" s="6"/>
      <c r="J3" s="19" t="s">
        <v>11</v>
      </c>
      <c r="K3" s="19"/>
      <c r="L3" s="19"/>
      <c r="M3" s="19"/>
      <c r="N3" s="19"/>
      <c r="O3" s="6" t="s">
        <v>12</v>
      </c>
      <c r="P3" s="6"/>
      <c r="Q3" s="19" t="s">
        <v>13</v>
      </c>
      <c r="R3" s="87" t="s">
        <v>14</v>
      </c>
      <c r="S3" s="88"/>
      <c r="T3" s="89" t="s">
        <v>15</v>
      </c>
      <c r="U3" s="89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  <c r="XFA3" s="4"/>
      <c r="XFB3" s="4"/>
      <c r="XFC3" s="4"/>
      <c r="XFD3" s="4"/>
    </row>
    <row r="4" s="1" customFormat="1" ht="27.9" customHeight="1" spans="1:16384">
      <c r="A4" s="6" t="s">
        <v>16</v>
      </c>
      <c r="B4" s="6"/>
      <c r="C4" s="9">
        <v>600368.23</v>
      </c>
      <c r="D4" s="9"/>
      <c r="E4" s="9"/>
      <c r="F4" s="9" t="s">
        <v>17</v>
      </c>
      <c r="G4" s="10">
        <v>43047</v>
      </c>
      <c r="H4" s="6" t="s">
        <v>18</v>
      </c>
      <c r="I4" s="6"/>
      <c r="J4" s="19"/>
      <c r="K4" s="19"/>
      <c r="L4" s="19"/>
      <c r="M4" s="19"/>
      <c r="N4" s="19"/>
      <c r="O4" s="6" t="s">
        <v>19</v>
      </c>
      <c r="P4" s="6"/>
      <c r="Q4" s="65" t="s">
        <v>20</v>
      </c>
      <c r="R4" s="9" t="s">
        <v>21</v>
      </c>
      <c r="S4" s="65" t="s">
        <v>22</v>
      </c>
      <c r="T4" s="90" t="s">
        <v>23</v>
      </c>
      <c r="U4" s="91" t="s">
        <v>22</v>
      </c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  <c r="XEV4" s="4"/>
      <c r="XEW4" s="4"/>
      <c r="XEX4" s="4"/>
      <c r="XEY4" s="4"/>
      <c r="XEZ4" s="4"/>
      <c r="XFA4" s="4"/>
      <c r="XFB4" s="4"/>
      <c r="XFC4" s="4"/>
      <c r="XFD4" s="4"/>
    </row>
    <row r="5" s="1" customFormat="1" ht="27.9" customHeight="1" spans="1:16384">
      <c r="A5" s="6" t="s">
        <v>24</v>
      </c>
      <c r="B5" s="11" t="s">
        <v>25</v>
      </c>
      <c r="C5" s="12"/>
      <c r="D5" s="12"/>
      <c r="E5" s="12"/>
      <c r="F5" s="13"/>
      <c r="G5" s="14" t="s">
        <v>26</v>
      </c>
      <c r="H5" s="11" t="s">
        <v>25</v>
      </c>
      <c r="I5" s="12"/>
      <c r="J5" s="13"/>
      <c r="K5" s="11" t="s">
        <v>27</v>
      </c>
      <c r="L5" s="12"/>
      <c r="M5" s="11" t="s">
        <v>28</v>
      </c>
      <c r="N5" s="13"/>
      <c r="O5" s="11" t="s">
        <v>29</v>
      </c>
      <c r="P5" s="13"/>
      <c r="Q5" s="92" t="s">
        <v>30</v>
      </c>
      <c r="R5" s="93"/>
      <c r="S5" s="93"/>
      <c r="T5" s="90" t="s">
        <v>31</v>
      </c>
      <c r="U5" s="94" t="s">
        <v>32</v>
      </c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7.9" customHeight="1" spans="1:16384">
      <c r="A6" s="6"/>
      <c r="B6" s="15" t="s">
        <v>33</v>
      </c>
      <c r="C6" s="16"/>
      <c r="D6" s="16"/>
      <c r="E6" s="16"/>
      <c r="F6" s="17"/>
      <c r="G6" s="6"/>
      <c r="H6" s="15" t="s">
        <v>34</v>
      </c>
      <c r="I6" s="16"/>
      <c r="J6" s="17"/>
      <c r="K6" s="15" t="s">
        <v>35</v>
      </c>
      <c r="L6" s="16"/>
      <c r="M6" s="15" t="s">
        <v>36</v>
      </c>
      <c r="N6" s="17"/>
      <c r="O6" s="15" t="s">
        <v>37</v>
      </c>
      <c r="P6" s="17"/>
      <c r="Q6" s="95" t="s">
        <v>38</v>
      </c>
      <c r="R6" s="96"/>
      <c r="S6" s="96"/>
      <c r="T6" s="90"/>
      <c r="U6" s="9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7.9" customHeight="1" spans="1:16384">
      <c r="A7" s="6"/>
      <c r="B7" s="18" t="s">
        <v>39</v>
      </c>
      <c r="C7" s="6" t="s">
        <v>40</v>
      </c>
      <c r="D7" s="6" t="s">
        <v>41</v>
      </c>
      <c r="E7" s="9" t="s">
        <v>42</v>
      </c>
      <c r="F7" s="9" t="s">
        <v>43</v>
      </c>
      <c r="G7" s="18" t="s">
        <v>44</v>
      </c>
      <c r="H7" s="6" t="s">
        <v>45</v>
      </c>
      <c r="I7" s="9" t="s">
        <v>46</v>
      </c>
      <c r="J7" s="9" t="s">
        <v>47</v>
      </c>
      <c r="K7" s="64" t="s">
        <v>46</v>
      </c>
      <c r="L7" s="64" t="s">
        <v>47</v>
      </c>
      <c r="M7" s="9" t="s">
        <v>46</v>
      </c>
      <c r="N7" s="6" t="s">
        <v>47</v>
      </c>
      <c r="O7" s="6" t="s">
        <v>46</v>
      </c>
      <c r="P7" s="6" t="s">
        <v>47</v>
      </c>
      <c r="Q7" s="9" t="s">
        <v>48</v>
      </c>
      <c r="R7" s="9" t="s">
        <v>49</v>
      </c>
      <c r="S7" s="9" t="s">
        <v>50</v>
      </c>
      <c r="T7" s="90"/>
      <c r="U7" s="9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45" customHeight="1" spans="1:16384">
      <c r="A8" s="19">
        <v>1</v>
      </c>
      <c r="B8" s="20">
        <v>43048</v>
      </c>
      <c r="C8" s="21">
        <v>340000</v>
      </c>
      <c r="D8" s="22"/>
      <c r="E8" s="23" t="s">
        <v>51</v>
      </c>
      <c r="F8" s="23" t="s">
        <v>51</v>
      </c>
      <c r="G8" s="22"/>
      <c r="H8" s="24"/>
      <c r="I8" s="22"/>
      <c r="J8" s="43"/>
      <c r="K8" s="19"/>
      <c r="L8" s="19"/>
      <c r="M8" s="22"/>
      <c r="N8" s="65"/>
      <c r="O8" s="66"/>
      <c r="P8" s="9"/>
      <c r="Q8" s="97" t="s">
        <v>52</v>
      </c>
      <c r="R8" s="9"/>
      <c r="S8" s="9"/>
      <c r="T8" s="98">
        <v>340000</v>
      </c>
      <c r="U8" s="67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39" customHeight="1" spans="1:16384">
      <c r="A9" s="19">
        <v>2</v>
      </c>
      <c r="B9" s="20">
        <v>44040</v>
      </c>
      <c r="C9" s="25">
        <v>200368.23</v>
      </c>
      <c r="D9" s="26"/>
      <c r="E9" s="23" t="s">
        <v>53</v>
      </c>
      <c r="F9" s="23" t="s">
        <v>54</v>
      </c>
      <c r="G9" s="27"/>
      <c r="H9" s="24">
        <v>0.02</v>
      </c>
      <c r="I9" s="22">
        <f>C4*0.02</f>
        <v>12007.3646</v>
      </c>
      <c r="J9" s="43"/>
      <c r="K9" s="67">
        <v>293</v>
      </c>
      <c r="L9" s="67"/>
      <c r="M9" s="67">
        <v>500</v>
      </c>
      <c r="N9" s="67" t="s">
        <v>55</v>
      </c>
      <c r="O9" s="66"/>
      <c r="P9" s="9"/>
      <c r="Q9" s="99" t="s">
        <v>56</v>
      </c>
      <c r="R9" s="67">
        <v>208000</v>
      </c>
      <c r="S9" s="67">
        <v>208000</v>
      </c>
      <c r="T9" s="98">
        <v>208000</v>
      </c>
      <c r="U9" s="67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1" customFormat="1" ht="29" customHeight="1" spans="1:16384">
      <c r="A10" s="19"/>
      <c r="B10" s="20"/>
      <c r="C10" s="21"/>
      <c r="D10" s="26">
        <v>20532.77</v>
      </c>
      <c r="E10" s="28" t="s">
        <v>57</v>
      </c>
      <c r="F10" s="23" t="s">
        <v>58</v>
      </c>
      <c r="G10" s="27"/>
      <c r="H10" s="24"/>
      <c r="I10" s="27"/>
      <c r="J10" s="27"/>
      <c r="K10" s="27"/>
      <c r="L10" s="27"/>
      <c r="M10" s="27">
        <v>100</v>
      </c>
      <c r="N10" s="67" t="s">
        <v>59</v>
      </c>
      <c r="O10" s="66"/>
      <c r="P10" s="9"/>
      <c r="Q10" s="97"/>
      <c r="R10" s="9"/>
      <c r="S10" s="9"/>
      <c r="T10" s="98"/>
      <c r="U10" s="67"/>
      <c r="XEI10" s="4"/>
      <c r="XEJ10" s="4"/>
      <c r="XEK10" s="4"/>
      <c r="XEL10" s="4"/>
      <c r="XEM10" s="4"/>
      <c r="XEN10" s="4"/>
      <c r="XEO10" s="4"/>
      <c r="XEP10" s="4"/>
      <c r="XEQ10" s="4"/>
      <c r="XER10" s="4"/>
      <c r="XES10" s="4"/>
      <c r="XET10" s="4"/>
      <c r="XEU10" s="4"/>
      <c r="XEV10" s="4"/>
      <c r="XEW10" s="4"/>
      <c r="XEX10" s="4"/>
      <c r="XEY10" s="4"/>
      <c r="XEZ10" s="4"/>
      <c r="XFA10" s="4"/>
      <c r="XFB10" s="4"/>
      <c r="XFC10" s="4"/>
      <c r="XFD10" s="4"/>
    </row>
    <row r="11" s="1" customFormat="1" ht="46" customHeight="1" spans="1:16384">
      <c r="A11" s="29">
        <v>3</v>
      </c>
      <c r="B11" s="30">
        <v>44414</v>
      </c>
      <c r="C11" s="31">
        <v>60000</v>
      </c>
      <c r="D11" s="32"/>
      <c r="E11" s="33" t="s">
        <v>69</v>
      </c>
      <c r="F11" s="33" t="s">
        <v>70</v>
      </c>
      <c r="G11" s="34"/>
      <c r="H11" s="35"/>
      <c r="I11" s="68">
        <v>0</v>
      </c>
      <c r="J11" s="34"/>
      <c r="K11" s="69">
        <v>0</v>
      </c>
      <c r="L11" s="69"/>
      <c r="M11" s="68">
        <v>50</v>
      </c>
      <c r="N11" s="70" t="s">
        <v>59</v>
      </c>
      <c r="O11" s="71"/>
      <c r="P11" s="72"/>
      <c r="Q11" s="100" t="s">
        <v>71</v>
      </c>
      <c r="R11" s="74">
        <v>172057.22</v>
      </c>
      <c r="S11" s="74"/>
      <c r="T11" s="101">
        <v>39950</v>
      </c>
      <c r="U11" s="67"/>
      <c r="XEI11" s="4"/>
      <c r="XEJ11" s="4"/>
      <c r="XEK11" s="4"/>
      <c r="XEL11" s="4"/>
      <c r="XEM11" s="4"/>
      <c r="XEN11" s="4"/>
      <c r="XEO11" s="4"/>
      <c r="XEP11" s="4"/>
      <c r="XEQ11" s="4"/>
      <c r="XER11" s="4"/>
      <c r="XES11" s="4"/>
      <c r="XET11" s="4"/>
      <c r="XEU11" s="4"/>
      <c r="XEV11" s="4"/>
      <c r="XEW11" s="4"/>
      <c r="XEX11" s="4"/>
      <c r="XEY11" s="4"/>
      <c r="XEZ11" s="4"/>
      <c r="XFA11" s="4"/>
      <c r="XFB11" s="4"/>
      <c r="XFC11" s="4"/>
      <c r="XFD11" s="4"/>
    </row>
    <row r="12" s="1" customFormat="1" ht="29" customHeight="1" spans="1:16384">
      <c r="A12" s="29"/>
      <c r="B12" s="30"/>
      <c r="C12" s="36"/>
      <c r="D12" s="32"/>
      <c r="E12" s="33"/>
      <c r="F12" s="33"/>
      <c r="G12" s="34"/>
      <c r="H12" s="35"/>
      <c r="I12" s="71"/>
      <c r="J12" s="71"/>
      <c r="K12" s="71"/>
      <c r="L12" s="71"/>
      <c r="M12" s="71">
        <v>20000</v>
      </c>
      <c r="N12" s="70" t="s">
        <v>72</v>
      </c>
      <c r="O12" s="73"/>
      <c r="P12" s="74"/>
      <c r="Q12" s="100"/>
      <c r="R12" s="74"/>
      <c r="S12" s="74"/>
      <c r="T12" s="101"/>
      <c r="U12" s="67"/>
      <c r="XEI12" s="4"/>
      <c r="XEJ12" s="4"/>
      <c r="XEK12" s="4"/>
      <c r="XEL12" s="4"/>
      <c r="XEM12" s="4"/>
      <c r="XEN12" s="4"/>
      <c r="XEO12" s="4"/>
      <c r="XEP12" s="4"/>
      <c r="XEQ12" s="4"/>
      <c r="XER12" s="4"/>
      <c r="XES12" s="4"/>
      <c r="XET12" s="4"/>
      <c r="XEU12" s="4"/>
      <c r="XEV12" s="4"/>
      <c r="XEW12" s="4"/>
      <c r="XEX12" s="4"/>
      <c r="XEY12" s="4"/>
      <c r="XEZ12" s="4"/>
      <c r="XFA12" s="4"/>
      <c r="XFB12" s="4"/>
      <c r="XFC12" s="4"/>
      <c r="XFD12" s="4"/>
    </row>
    <row r="13" s="1" customFormat="1" ht="45" customHeight="1" spans="1:16384">
      <c r="A13" s="19"/>
      <c r="B13" s="20"/>
      <c r="C13" s="21"/>
      <c r="D13" s="26"/>
      <c r="E13" s="28"/>
      <c r="F13" s="28"/>
      <c r="G13" s="37"/>
      <c r="H13" s="24"/>
      <c r="I13" s="22"/>
      <c r="J13" s="37"/>
      <c r="K13" s="67"/>
      <c r="L13" s="67"/>
      <c r="M13" s="22"/>
      <c r="N13" s="65"/>
      <c r="O13" s="75"/>
      <c r="P13" s="76"/>
      <c r="Q13" s="97"/>
      <c r="R13" s="9"/>
      <c r="S13" s="9"/>
      <c r="T13" s="98"/>
      <c r="U13" s="67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  <c r="XEZ13" s="4"/>
      <c r="XFA13" s="4"/>
      <c r="XFB13" s="4"/>
      <c r="XFC13" s="4"/>
      <c r="XFD13" s="4"/>
    </row>
    <row r="14" s="1" customFormat="1" ht="45" customHeight="1" spans="1:16384">
      <c r="A14" s="29"/>
      <c r="B14" s="38"/>
      <c r="C14" s="36"/>
      <c r="D14" s="32"/>
      <c r="E14" s="33"/>
      <c r="F14" s="33"/>
      <c r="G14" s="34"/>
      <c r="H14" s="35"/>
      <c r="I14" s="68"/>
      <c r="J14" s="34"/>
      <c r="K14" s="29"/>
      <c r="L14" s="29"/>
      <c r="M14" s="68"/>
      <c r="N14" s="70"/>
      <c r="O14" s="73"/>
      <c r="P14" s="74"/>
      <c r="Q14" s="100"/>
      <c r="R14" s="74"/>
      <c r="S14" s="74"/>
      <c r="T14" s="101"/>
      <c r="U14" s="102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  <c r="XEZ14" s="4"/>
      <c r="XFA14" s="4"/>
      <c r="XFB14" s="4"/>
      <c r="XFC14" s="4"/>
      <c r="XFD14" s="4"/>
    </row>
    <row r="15" s="1" customFormat="1" ht="49" customHeight="1" spans="1:16384">
      <c r="A15" s="19"/>
      <c r="B15" s="39"/>
      <c r="C15" s="21"/>
      <c r="D15" s="32"/>
      <c r="E15" s="33"/>
      <c r="F15" s="28"/>
      <c r="G15" s="37"/>
      <c r="H15" s="24"/>
      <c r="I15" s="68"/>
      <c r="J15" s="34"/>
      <c r="K15" s="69"/>
      <c r="L15" s="29"/>
      <c r="M15" s="22"/>
      <c r="N15" s="65"/>
      <c r="O15" s="66"/>
      <c r="P15" s="9"/>
      <c r="Q15" s="67"/>
      <c r="R15" s="67"/>
      <c r="S15" s="67"/>
      <c r="T15" s="67"/>
      <c r="U15" s="102"/>
      <c r="XEI15" s="4"/>
      <c r="XEJ15" s="4"/>
      <c r="XEK15" s="4"/>
      <c r="XEL15" s="4"/>
      <c r="XEM15" s="4"/>
      <c r="XEN15" s="4"/>
      <c r="XEO15" s="4"/>
      <c r="XEP15" s="4"/>
      <c r="XEQ15" s="4"/>
      <c r="XER15" s="4"/>
      <c r="XES15" s="4"/>
      <c r="XET15" s="4"/>
      <c r="XEU15" s="4"/>
      <c r="XEV15" s="4"/>
      <c r="XEW15" s="4"/>
      <c r="XEX15" s="4"/>
      <c r="XEY15" s="4"/>
      <c r="XEZ15" s="4"/>
      <c r="XFA15" s="4"/>
      <c r="XFB15" s="4"/>
      <c r="XFC15" s="4"/>
      <c r="XFD15" s="4"/>
    </row>
    <row r="16" s="1" customFormat="1" ht="29" customHeight="1" spans="1:16384">
      <c r="A16" s="19"/>
      <c r="B16" s="40"/>
      <c r="C16" s="21"/>
      <c r="D16" s="41"/>
      <c r="E16" s="28"/>
      <c r="F16" s="28"/>
      <c r="G16" s="27"/>
      <c r="H16" s="24"/>
      <c r="I16" s="22"/>
      <c r="J16" s="22"/>
      <c r="K16" s="69"/>
      <c r="L16" s="29"/>
      <c r="M16" s="22"/>
      <c r="N16" s="65"/>
      <c r="O16" s="22"/>
      <c r="P16" s="65"/>
      <c r="Q16" s="103"/>
      <c r="R16" s="9"/>
      <c r="S16" s="9"/>
      <c r="T16" s="104"/>
      <c r="U16" s="102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4"/>
      <c r="XET16" s="4"/>
      <c r="XEU16" s="4"/>
      <c r="XEV16" s="4"/>
      <c r="XEW16" s="4"/>
      <c r="XEX16" s="4"/>
      <c r="XEY16" s="4"/>
      <c r="XEZ16" s="4"/>
      <c r="XFA16" s="4"/>
      <c r="XFB16" s="4"/>
      <c r="XFC16" s="4"/>
      <c r="XFD16" s="4"/>
    </row>
    <row r="17" s="1" customFormat="1" ht="29" customHeight="1" spans="1:16384">
      <c r="A17" s="19"/>
      <c r="B17" s="42"/>
      <c r="C17" s="21"/>
      <c r="D17" s="41"/>
      <c r="E17" s="43"/>
      <c r="F17" s="44"/>
      <c r="G17" s="45"/>
      <c r="H17" s="46"/>
      <c r="I17" s="22"/>
      <c r="J17" s="22"/>
      <c r="K17" s="29"/>
      <c r="L17" s="29"/>
      <c r="M17" s="22"/>
      <c r="N17" s="65"/>
      <c r="O17" s="22"/>
      <c r="P17" s="65"/>
      <c r="Q17" s="103"/>
      <c r="R17" s="9"/>
      <c r="S17" s="9"/>
      <c r="T17" s="104"/>
      <c r="U17" s="102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4"/>
      <c r="XET17" s="4"/>
      <c r="XEU17" s="4"/>
      <c r="XEV17" s="4"/>
      <c r="XEW17" s="4"/>
      <c r="XEX17" s="4"/>
      <c r="XEY17" s="4"/>
      <c r="XEZ17" s="4"/>
      <c r="XFA17" s="4"/>
      <c r="XFB17" s="4"/>
      <c r="XFC17" s="4"/>
      <c r="XFD17" s="4"/>
    </row>
    <row r="18" s="1" customFormat="1" ht="29" hidden="1" customHeight="1" spans="1:16384">
      <c r="A18" s="19"/>
      <c r="B18" s="42"/>
      <c r="C18" s="21"/>
      <c r="D18" s="41"/>
      <c r="E18" s="28"/>
      <c r="F18" s="28"/>
      <c r="G18" s="45"/>
      <c r="H18" s="47"/>
      <c r="I18" s="22"/>
      <c r="J18" s="22"/>
      <c r="K18" s="43"/>
      <c r="L18" s="43"/>
      <c r="M18" s="22"/>
      <c r="N18" s="65"/>
      <c r="O18" s="22"/>
      <c r="P18" s="65"/>
      <c r="Q18" s="103"/>
      <c r="R18" s="9"/>
      <c r="S18" s="9"/>
      <c r="T18" s="104"/>
      <c r="U18" s="102"/>
      <c r="XEI18" s="4"/>
      <c r="XEJ18" s="4"/>
      <c r="XEK18" s="4"/>
      <c r="XEL18" s="4"/>
      <c r="XEM18" s="4"/>
      <c r="XEN18" s="4"/>
      <c r="XEO18" s="4"/>
      <c r="XEP18" s="4"/>
      <c r="XEQ18" s="4"/>
      <c r="XER18" s="4"/>
      <c r="XES18" s="4"/>
      <c r="XET18" s="4"/>
      <c r="XEU18" s="4"/>
      <c r="XEV18" s="4"/>
      <c r="XEW18" s="4"/>
      <c r="XEX18" s="4"/>
      <c r="XEY18" s="4"/>
      <c r="XEZ18" s="4"/>
      <c r="XFA18" s="4"/>
      <c r="XFB18" s="4"/>
      <c r="XFC18" s="4"/>
      <c r="XFD18" s="4"/>
    </row>
    <row r="19" s="1" customFormat="1" ht="31" hidden="1" customHeight="1" spans="1:16384">
      <c r="A19" s="19"/>
      <c r="B19" s="42"/>
      <c r="C19" s="48"/>
      <c r="D19" s="41"/>
      <c r="E19" s="43"/>
      <c r="F19" s="44"/>
      <c r="G19" s="45"/>
      <c r="H19" s="46"/>
      <c r="I19" s="22"/>
      <c r="J19" s="22"/>
      <c r="K19" s="22"/>
      <c r="L19" s="22"/>
      <c r="M19" s="22"/>
      <c r="N19" s="65"/>
      <c r="O19" s="22"/>
      <c r="P19" s="65"/>
      <c r="Q19" s="105"/>
      <c r="R19" s="9"/>
      <c r="S19" s="9"/>
      <c r="T19" s="104"/>
      <c r="U19" s="106"/>
      <c r="XEI19" s="4"/>
      <c r="XEJ19" s="4"/>
      <c r="XEK19" s="4"/>
      <c r="XEL19" s="4"/>
      <c r="XEM19" s="4"/>
      <c r="XEN19" s="4"/>
      <c r="XEO19" s="4"/>
      <c r="XEP19" s="4"/>
      <c r="XEQ19" s="4"/>
      <c r="XER19" s="4"/>
      <c r="XES19" s="4"/>
      <c r="XET19" s="4"/>
      <c r="XEU19" s="4"/>
      <c r="XEV19" s="4"/>
      <c r="XEW19" s="4"/>
      <c r="XEX19" s="4"/>
      <c r="XEY19" s="4"/>
      <c r="XEZ19" s="4"/>
      <c r="XFA19" s="4"/>
      <c r="XFB19" s="4"/>
      <c r="XFC19" s="4"/>
      <c r="XFD19" s="4"/>
    </row>
    <row r="20" s="1" customFormat="1" ht="31" hidden="1" customHeight="1" spans="1:16384">
      <c r="A20" s="19"/>
      <c r="B20" s="42"/>
      <c r="C20" s="21"/>
      <c r="D20" s="41"/>
      <c r="E20" s="28"/>
      <c r="F20" s="28"/>
      <c r="G20" s="45"/>
      <c r="H20" s="47"/>
      <c r="I20" s="22"/>
      <c r="J20" s="22"/>
      <c r="K20" s="22"/>
      <c r="L20" s="22"/>
      <c r="M20" s="22"/>
      <c r="N20" s="65"/>
      <c r="O20" s="22"/>
      <c r="P20" s="65"/>
      <c r="Q20" s="105"/>
      <c r="R20" s="9"/>
      <c r="S20" s="9"/>
      <c r="T20" s="104"/>
      <c r="U20" s="106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4"/>
      <c r="XET20" s="4"/>
      <c r="XEU20" s="4"/>
      <c r="XEV20" s="4"/>
      <c r="XEW20" s="4"/>
      <c r="XEX20" s="4"/>
      <c r="XEY20" s="4"/>
      <c r="XEZ20" s="4"/>
      <c r="XFA20" s="4"/>
      <c r="XFB20" s="4"/>
      <c r="XFC20" s="4"/>
      <c r="XFD20" s="4"/>
    </row>
    <row r="21" s="1" customFormat="1" ht="31" hidden="1" customHeight="1" spans="1:16384">
      <c r="A21" s="19"/>
      <c r="B21" s="42"/>
      <c r="C21" s="21"/>
      <c r="D21" s="41"/>
      <c r="E21" s="28"/>
      <c r="F21" s="28"/>
      <c r="G21" s="45"/>
      <c r="H21" s="47"/>
      <c r="I21" s="22"/>
      <c r="J21" s="22"/>
      <c r="K21" s="22"/>
      <c r="L21" s="22"/>
      <c r="M21" s="22"/>
      <c r="N21" s="65"/>
      <c r="O21" s="22"/>
      <c r="P21" s="65"/>
      <c r="Q21" s="105"/>
      <c r="R21" s="9"/>
      <c r="S21" s="9"/>
      <c r="T21" s="104"/>
      <c r="U21" s="106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4"/>
      <c r="XET21" s="4"/>
      <c r="XEU21" s="4"/>
      <c r="XEV21" s="4"/>
      <c r="XEW21" s="4"/>
      <c r="XEX21" s="4"/>
      <c r="XEY21" s="4"/>
      <c r="XEZ21" s="4"/>
      <c r="XFA21" s="4"/>
      <c r="XFB21" s="4"/>
      <c r="XFC21" s="4"/>
      <c r="XFD21" s="4"/>
    </row>
    <row r="22" s="1" customFormat="1" ht="31" hidden="1" customHeight="1" spans="1:16384">
      <c r="A22" s="29"/>
      <c r="B22" s="49"/>
      <c r="C22" s="36"/>
      <c r="D22" s="50"/>
      <c r="E22" s="33"/>
      <c r="F22" s="33"/>
      <c r="G22" s="51"/>
      <c r="H22" s="52"/>
      <c r="I22" s="68"/>
      <c r="J22" s="68"/>
      <c r="K22" s="68"/>
      <c r="L22" s="68"/>
      <c r="M22" s="68"/>
      <c r="N22" s="70"/>
      <c r="O22" s="68"/>
      <c r="P22" s="70"/>
      <c r="Q22" s="107"/>
      <c r="R22" s="74"/>
      <c r="S22" s="74"/>
      <c r="T22" s="108"/>
      <c r="U22" s="106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  <c r="XFB22" s="4"/>
      <c r="XFC22" s="4"/>
      <c r="XFD22" s="4"/>
    </row>
    <row r="23" s="1" customFormat="1" ht="31" hidden="1" customHeight="1" spans="1:16384">
      <c r="A23" s="29"/>
      <c r="B23" s="49"/>
      <c r="C23" s="36"/>
      <c r="D23" s="50"/>
      <c r="E23" s="33"/>
      <c r="F23" s="33"/>
      <c r="G23" s="51"/>
      <c r="H23" s="52"/>
      <c r="I23" s="68"/>
      <c r="J23" s="68"/>
      <c r="K23" s="68"/>
      <c r="L23" s="68"/>
      <c r="M23" s="68"/>
      <c r="N23" s="70"/>
      <c r="O23" s="68"/>
      <c r="P23" s="70"/>
      <c r="Q23" s="107"/>
      <c r="R23" s="74"/>
      <c r="S23" s="74"/>
      <c r="T23" s="108"/>
      <c r="U23" s="106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  <c r="XFB23" s="4"/>
      <c r="XFC23" s="4"/>
      <c r="XFD23" s="4"/>
    </row>
    <row r="24" s="1" customFormat="1" ht="31" hidden="1" customHeight="1" spans="1:16384">
      <c r="A24" s="29"/>
      <c r="B24" s="49"/>
      <c r="C24" s="36"/>
      <c r="D24" s="50"/>
      <c r="E24" s="33"/>
      <c r="F24" s="33"/>
      <c r="G24" s="51"/>
      <c r="H24" s="52"/>
      <c r="I24" s="68"/>
      <c r="J24" s="68"/>
      <c r="K24" s="68"/>
      <c r="L24" s="68"/>
      <c r="M24" s="68"/>
      <c r="N24" s="70"/>
      <c r="O24" s="68"/>
      <c r="P24" s="70"/>
      <c r="Q24" s="107"/>
      <c r="R24" s="74"/>
      <c r="S24" s="74"/>
      <c r="T24" s="108"/>
      <c r="U24" s="106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  <c r="XFB24" s="4"/>
      <c r="XFC24" s="4"/>
      <c r="XFD24" s="4"/>
    </row>
    <row r="25" s="1" customFormat="1" ht="30" customHeight="1" spans="1:16384">
      <c r="A25" s="6" t="s">
        <v>60</v>
      </c>
      <c r="B25" s="6"/>
      <c r="C25" s="53">
        <f>SUM(C8:C24)</f>
        <v>600368.23</v>
      </c>
      <c r="D25" s="54">
        <f>SUM(D8:D24)</f>
        <v>20532.77</v>
      </c>
      <c r="E25" s="55"/>
      <c r="F25" s="55"/>
      <c r="G25" s="55"/>
      <c r="H25" s="53" t="s">
        <v>61</v>
      </c>
      <c r="I25" s="66">
        <f>SUM(I8:I24)</f>
        <v>12007.3646</v>
      </c>
      <c r="J25" s="55"/>
      <c r="K25" s="66">
        <f>SUM(K8:K17)</f>
        <v>293</v>
      </c>
      <c r="L25" s="66"/>
      <c r="M25" s="66">
        <f>SUM(M8:M24)</f>
        <v>20650</v>
      </c>
      <c r="N25" s="53" t="s">
        <v>61</v>
      </c>
      <c r="O25" s="66">
        <f>SUM(O8:O24)</f>
        <v>0</v>
      </c>
      <c r="P25" s="53" t="s">
        <v>61</v>
      </c>
      <c r="Q25" s="53" t="s">
        <v>61</v>
      </c>
      <c r="R25" s="53"/>
      <c r="S25" s="53"/>
      <c r="T25" s="66">
        <f>SUM(T8:T24)</f>
        <v>587950</v>
      </c>
      <c r="U25" s="109">
        <f>D25+C25-T25-I25-K25-M25-O25</f>
        <v>0.635399999999208</v>
      </c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Y25" s="4"/>
      <c r="XEZ25" s="4"/>
      <c r="XFA25" s="4"/>
      <c r="XFB25" s="4"/>
      <c r="XFC25" s="4"/>
      <c r="XFD25" s="4"/>
    </row>
    <row r="26" s="1" customFormat="1" ht="30" customHeight="1" spans="1:16384">
      <c r="A26" s="56" t="s">
        <v>62</v>
      </c>
      <c r="B26" s="56"/>
      <c r="C26" s="56" t="s">
        <v>63</v>
      </c>
      <c r="D26" s="56"/>
      <c r="E26" s="56"/>
      <c r="F26" s="57">
        <f>O26-F27</f>
        <v>208000</v>
      </c>
      <c r="G26" s="58"/>
      <c r="H26" s="59" t="s">
        <v>64</v>
      </c>
      <c r="I26" s="77"/>
      <c r="J26" s="77"/>
      <c r="K26" s="77"/>
      <c r="L26" s="77"/>
      <c r="M26" s="78"/>
      <c r="N26" s="56" t="s">
        <v>65</v>
      </c>
      <c r="O26" s="79">
        <v>208000</v>
      </c>
      <c r="P26" s="80"/>
      <c r="Q26" s="80"/>
      <c r="R26" s="80"/>
      <c r="S26" s="80"/>
      <c r="T26" s="80"/>
      <c r="U26" s="110"/>
      <c r="XEI26" s="4"/>
      <c r="XEJ26" s="4"/>
      <c r="XEK26" s="4"/>
      <c r="XEL26" s="4"/>
      <c r="XEM26" s="4"/>
      <c r="XEN26" s="4"/>
      <c r="XEO26" s="4"/>
      <c r="XEP26" s="4"/>
      <c r="XEQ26" s="4"/>
      <c r="XER26" s="4"/>
      <c r="XES26" s="4"/>
      <c r="XET26" s="4"/>
      <c r="XEU26" s="4"/>
      <c r="XEV26" s="4"/>
      <c r="XEW26" s="4"/>
      <c r="XEX26" s="4"/>
      <c r="XEY26" s="4"/>
      <c r="XEZ26" s="4"/>
      <c r="XFA26" s="4"/>
      <c r="XFB26" s="4"/>
      <c r="XFC26" s="4"/>
      <c r="XFD26" s="4"/>
    </row>
    <row r="27" s="1" customFormat="1" ht="30" customHeight="1" spans="1:16384">
      <c r="A27" s="56"/>
      <c r="B27" s="56"/>
      <c r="C27" s="56" t="s">
        <v>66</v>
      </c>
      <c r="D27" s="56"/>
      <c r="E27" s="56"/>
      <c r="F27" s="57">
        <v>0</v>
      </c>
      <c r="G27" s="58"/>
      <c r="H27" s="60"/>
      <c r="I27" s="81"/>
      <c r="J27" s="81"/>
      <c r="K27" s="81"/>
      <c r="L27" s="81"/>
      <c r="M27" s="82"/>
      <c r="N27" s="56" t="s">
        <v>67</v>
      </c>
      <c r="O27" s="83" t="s">
        <v>68</v>
      </c>
      <c r="P27" s="84"/>
      <c r="Q27" s="84"/>
      <c r="R27" s="84"/>
      <c r="S27" s="84"/>
      <c r="T27" s="84"/>
      <c r="U27" s="111"/>
      <c r="XEI27" s="4"/>
      <c r="XEJ27" s="4"/>
      <c r="XEK27" s="4"/>
      <c r="XEL27" s="4"/>
      <c r="XEM27" s="4"/>
      <c r="XEN27" s="4"/>
      <c r="XEO27" s="4"/>
      <c r="XEP27" s="4"/>
      <c r="XEQ27" s="4"/>
      <c r="XER27" s="4"/>
      <c r="XES27" s="4"/>
      <c r="XET27" s="4"/>
      <c r="XEU27" s="4"/>
      <c r="XEV27" s="4"/>
      <c r="XEW27" s="4"/>
      <c r="XEX27" s="4"/>
      <c r="XEY27" s="4"/>
      <c r="XEZ27" s="4"/>
      <c r="XFA27" s="4"/>
      <c r="XFB27" s="4"/>
      <c r="XFC27" s="4"/>
      <c r="XFD27" s="4"/>
    </row>
    <row r="28" s="1" customFormat="1" spans="2:16384">
      <c r="B28" s="2"/>
      <c r="E28" s="3"/>
      <c r="F28" s="3"/>
      <c r="G28" s="3"/>
      <c r="I28" s="3"/>
      <c r="J28" s="3"/>
      <c r="M28" s="3"/>
      <c r="T28" s="3"/>
      <c r="XEI28" s="4"/>
      <c r="XEJ28" s="4"/>
      <c r="XEK28" s="4"/>
      <c r="XEL28" s="4"/>
      <c r="XEM28" s="4"/>
      <c r="XEN28" s="4"/>
      <c r="XEO28" s="4"/>
      <c r="XEP28" s="4"/>
      <c r="XEQ28" s="4"/>
      <c r="XER28" s="4"/>
      <c r="XES28" s="4"/>
      <c r="XET28" s="4"/>
      <c r="XEU28" s="4"/>
      <c r="XEV28" s="4"/>
      <c r="XEW28" s="4"/>
      <c r="XEX28" s="4"/>
      <c r="XEY28" s="4"/>
      <c r="XEZ28" s="4"/>
      <c r="XFA28" s="4"/>
      <c r="XFB28" s="4"/>
      <c r="XFC28" s="4"/>
      <c r="XFD28" s="4"/>
    </row>
    <row r="29" s="1" customFormat="1" spans="2:16384">
      <c r="B29" s="2"/>
      <c r="E29" s="3"/>
      <c r="F29" s="3"/>
      <c r="G29" s="3"/>
      <c r="I29" s="3"/>
      <c r="J29" s="3"/>
      <c r="M29" s="3"/>
      <c r="T29" s="3"/>
      <c r="XEI29" s="4"/>
      <c r="XEJ29" s="4"/>
      <c r="XEK29" s="4"/>
      <c r="XEL29" s="4"/>
      <c r="XEM29" s="4"/>
      <c r="XEN29" s="4"/>
      <c r="XEO29" s="4"/>
      <c r="XEP29" s="4"/>
      <c r="XEQ29" s="4"/>
      <c r="XER29" s="4"/>
      <c r="XES29" s="4"/>
      <c r="XET29" s="4"/>
      <c r="XEU29" s="4"/>
      <c r="XEV29" s="4"/>
      <c r="XEW29" s="4"/>
      <c r="XEX29" s="4"/>
      <c r="XEY29" s="4"/>
      <c r="XEZ29" s="4"/>
      <c r="XFA29" s="4"/>
      <c r="XFB29" s="4"/>
      <c r="XFC29" s="4"/>
      <c r="XFD29" s="4"/>
    </row>
    <row r="30" s="1" customFormat="1" spans="2:16384">
      <c r="B30" s="2"/>
      <c r="E30" s="3"/>
      <c r="F30" s="3"/>
      <c r="G30" s="3"/>
      <c r="I30" s="3"/>
      <c r="J30" s="3"/>
      <c r="M30" s="3"/>
      <c r="T30" s="3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Y30" s="4"/>
      <c r="XEZ30" s="4"/>
      <c r="XFA30" s="4"/>
      <c r="XFB30" s="4"/>
      <c r="XFC30" s="4"/>
      <c r="XFD30" s="4"/>
    </row>
    <row r="31" s="1" customFormat="1" spans="2:16384">
      <c r="B31" s="2"/>
      <c r="E31" s="3"/>
      <c r="F31" s="3"/>
      <c r="G31" s="3"/>
      <c r="I31" s="3"/>
      <c r="J31" s="3"/>
      <c r="M31" s="3"/>
      <c r="T31" s="3"/>
      <c r="XEI31" s="4"/>
      <c r="XEJ31" s="4"/>
      <c r="XEK31" s="4"/>
      <c r="XEL31" s="4"/>
      <c r="XEM31" s="4"/>
      <c r="XEN31" s="4"/>
      <c r="XEO31" s="4"/>
      <c r="XEP31" s="4"/>
      <c r="XEQ31" s="4"/>
      <c r="XER31" s="4"/>
      <c r="XES31" s="4"/>
      <c r="XET31" s="4"/>
      <c r="XEU31" s="4"/>
      <c r="XEV31" s="4"/>
      <c r="XEW31" s="4"/>
      <c r="XEX31" s="4"/>
      <c r="XEY31" s="4"/>
      <c r="XEZ31" s="4"/>
      <c r="XFA31" s="4"/>
      <c r="XFB31" s="4"/>
      <c r="XFC31" s="4"/>
      <c r="XFD31" s="4"/>
    </row>
    <row r="32" s="1" customFormat="1" spans="2:16384">
      <c r="B32" s="2"/>
      <c r="E32" s="3"/>
      <c r="F32" s="3"/>
      <c r="G32" s="3"/>
      <c r="I32" s="3"/>
      <c r="J32" s="3"/>
      <c r="M32" s="3"/>
      <c r="T32" s="3"/>
      <c r="XEI32" s="4"/>
      <c r="XEJ32" s="4"/>
      <c r="XEK32" s="4"/>
      <c r="XEL32" s="4"/>
      <c r="XEM32" s="4"/>
      <c r="XEN32" s="4"/>
      <c r="XEO32" s="4"/>
      <c r="XEP32" s="4"/>
      <c r="XEQ32" s="4"/>
      <c r="XER32" s="4"/>
      <c r="XES32" s="4"/>
      <c r="XET32" s="4"/>
      <c r="XEU32" s="4"/>
      <c r="XEV32" s="4"/>
      <c r="XEW32" s="4"/>
      <c r="XEX32" s="4"/>
      <c r="XEY32" s="4"/>
      <c r="XEZ32" s="4"/>
      <c r="XFA32" s="4"/>
      <c r="XFB32" s="4"/>
      <c r="XFC32" s="4"/>
      <c r="XFD32" s="4"/>
    </row>
    <row r="33" s="1" customFormat="1" spans="2:16384">
      <c r="B33" s="61"/>
      <c r="E33" s="3"/>
      <c r="F33" s="3"/>
      <c r="G33" s="3"/>
      <c r="I33" s="3"/>
      <c r="J33" s="3"/>
      <c r="M33" s="3"/>
      <c r="T33" s="3"/>
      <c r="XEI33" s="4"/>
      <c r="XEJ33" s="4"/>
      <c r="XEK33" s="4"/>
      <c r="XEL33" s="4"/>
      <c r="XEM33" s="4"/>
      <c r="XEN33" s="4"/>
      <c r="XEO33" s="4"/>
      <c r="XEP33" s="4"/>
      <c r="XEQ33" s="4"/>
      <c r="XER33" s="4"/>
      <c r="XES33" s="4"/>
      <c r="XET33" s="4"/>
      <c r="XEU33" s="4"/>
      <c r="XEV33" s="4"/>
      <c r="XEW33" s="4"/>
      <c r="XEX33" s="4"/>
      <c r="XEY33" s="4"/>
      <c r="XEZ33" s="4"/>
      <c r="XFA33" s="4"/>
      <c r="XFB33" s="4"/>
      <c r="XFC33" s="4"/>
      <c r="XFD33" s="4"/>
    </row>
    <row r="34" s="1" customFormat="1" spans="2:16384">
      <c r="B34" s="2"/>
      <c r="E34" s="3"/>
      <c r="F34" s="3"/>
      <c r="G34" s="3"/>
      <c r="I34" s="3"/>
      <c r="J34" s="3"/>
      <c r="M34" s="3"/>
      <c r="T34" s="3"/>
      <c r="XEI34" s="4"/>
      <c r="XEJ34" s="4"/>
      <c r="XEK34" s="4"/>
      <c r="XEL34" s="4"/>
      <c r="XEM34" s="4"/>
      <c r="XEN34" s="4"/>
      <c r="XEO34" s="4"/>
      <c r="XEP34" s="4"/>
      <c r="XEQ34" s="4"/>
      <c r="XER34" s="4"/>
      <c r="XES34" s="4"/>
      <c r="XET34" s="4"/>
      <c r="XEU34" s="4"/>
      <c r="XEV34" s="4"/>
      <c r="XEW34" s="4"/>
      <c r="XEX34" s="4"/>
      <c r="XEY34" s="4"/>
      <c r="XEZ34" s="4"/>
      <c r="XFA34" s="4"/>
      <c r="XFB34" s="4"/>
      <c r="XFC34" s="4"/>
      <c r="XFD34" s="4"/>
    </row>
    <row r="35" s="1" customFormat="1" spans="2:16384">
      <c r="B35" s="2"/>
      <c r="E35" s="3"/>
      <c r="F35" s="3"/>
      <c r="G35" s="3"/>
      <c r="I35" s="3"/>
      <c r="J35" s="3"/>
      <c r="M35" s="3"/>
      <c r="T35" s="3"/>
      <c r="XEI35" s="4"/>
      <c r="XEJ35" s="4"/>
      <c r="XEK35" s="4"/>
      <c r="XEL35" s="4"/>
      <c r="XEM35" s="4"/>
      <c r="XEN35" s="4"/>
      <c r="XEO35" s="4"/>
      <c r="XEP35" s="4"/>
      <c r="XEQ35" s="4"/>
      <c r="XER35" s="4"/>
      <c r="XES35" s="4"/>
      <c r="XET35" s="4"/>
      <c r="XEU35" s="4"/>
      <c r="XEV35" s="4"/>
      <c r="XEW35" s="4"/>
      <c r="XEX35" s="4"/>
      <c r="XEY35" s="4"/>
      <c r="XEZ35" s="4"/>
      <c r="XFA35" s="4"/>
      <c r="XFB35" s="4"/>
      <c r="XFC35" s="4"/>
      <c r="XFD35" s="4"/>
    </row>
    <row r="36" s="1" customFormat="1" spans="2:16384">
      <c r="B36" s="2"/>
      <c r="E36" s="3"/>
      <c r="F36" s="3"/>
      <c r="G36" s="3"/>
      <c r="I36" s="3"/>
      <c r="J36" s="3"/>
      <c r="M36" s="3"/>
      <c r="T36" s="3"/>
      <c r="XEI36" s="4"/>
      <c r="XEJ36" s="4"/>
      <c r="XEK36" s="4"/>
      <c r="XEL36" s="4"/>
      <c r="XEM36" s="4"/>
      <c r="XEN36" s="4"/>
      <c r="XEO36" s="4"/>
      <c r="XEP36" s="4"/>
      <c r="XEQ36" s="4"/>
      <c r="XER36" s="4"/>
      <c r="XES36" s="4"/>
      <c r="XET36" s="4"/>
      <c r="XEU36" s="4"/>
      <c r="XEV36" s="4"/>
      <c r="XEW36" s="4"/>
      <c r="XEX36" s="4"/>
      <c r="XEY36" s="4"/>
      <c r="XEZ36" s="4"/>
      <c r="XFA36" s="4"/>
      <c r="XFB36" s="4"/>
      <c r="XFC36" s="4"/>
      <c r="XFD36" s="4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5:B25"/>
    <mergeCell ref="C26:E26"/>
    <mergeCell ref="F26:G26"/>
    <mergeCell ref="O26:U26"/>
    <mergeCell ref="C27:E27"/>
    <mergeCell ref="F27:G27"/>
    <mergeCell ref="O27:U27"/>
    <mergeCell ref="A5:A7"/>
    <mergeCell ref="T5:T7"/>
    <mergeCell ref="U5:U7"/>
    <mergeCell ref="A26:B27"/>
    <mergeCell ref="H26:M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第一次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2017-01-11T04:48:00Z</dcterms:created>
  <dcterms:modified xsi:type="dcterms:W3CDTF">2022-03-15T08:23:47Z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7669F1C7C8CD4247BED20BBBBCE90885</vt:lpwstr>
  </property>
</Properties>
</file>