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activeTab="1"/>
  </bookViews>
  <sheets>
    <sheet name="第1次" sheetId="1" r:id="rId1"/>
    <sheet name="第2次" sheetId="2" r:id="rId2"/>
  </sheets>
  <calcPr calcId="144525"/>
</workbook>
</file>

<file path=xl/sharedStrings.xml><?xml version="1.0" encoding="utf-8"?>
<sst xmlns="http://schemas.openxmlformats.org/spreadsheetml/2006/main" count="212" uniqueCount="90">
  <si>
    <t xml:space="preserve">工程款支付证书 </t>
  </si>
  <si>
    <t>工程名称</t>
  </si>
  <si>
    <t>2016年新乡市干线公路二批养护工程施工第二标段</t>
  </si>
  <si>
    <t>建设单位</t>
  </si>
  <si>
    <t>新乡市交通局</t>
  </si>
  <si>
    <t>ERP编号</t>
  </si>
  <si>
    <t>档案编号</t>
  </si>
  <si>
    <t>CD2017-042</t>
  </si>
  <si>
    <t>合同金额</t>
  </si>
  <si>
    <t>中标时间</t>
  </si>
  <si>
    <t>2017.5.15</t>
  </si>
  <si>
    <t>已提供工程资料</t>
  </si>
  <si>
    <t>中标通知书、施工合同、内部承包协议及补充协议原件均在合肥</t>
  </si>
  <si>
    <t>保存地址</t>
  </si>
  <si>
    <t>合肥</t>
  </si>
  <si>
    <t>责任单位</t>
  </si>
  <si>
    <t>第八大区河南省</t>
  </si>
  <si>
    <t>决算金额</t>
  </si>
  <si>
    <t>决算时间</t>
  </si>
  <si>
    <t>项目部印章</t>
  </si>
  <si>
    <t>施工人</t>
  </si>
  <si>
    <t>孟刘生13603738955</t>
  </si>
  <si>
    <t>区域责任人</t>
  </si>
  <si>
    <t>孙健</t>
  </si>
  <si>
    <t>省办负责人</t>
  </si>
  <si>
    <t>李想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</si>
  <si>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</si>
  <si>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</si>
  <si>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</si>
  <si>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</si>
  <si>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</si>
  <si>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</si>
  <si>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</si>
  <si>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</si>
  <si>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</si>
  <si>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</si>
  <si>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</si>
  <si>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</si>
  <si>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</si>
  <si>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</si>
  <si>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</si>
  <si>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</si>
  <si>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</si>
  <si>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</si>
  <si>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</si>
  <si>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</si>
  <si>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</si>
  <si>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</si>
  <si>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</si>
  <si>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</si>
  <si>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</si>
  <si>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</si>
  <si>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</si>
  <si>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前期到款</t>
  </si>
  <si>
    <t>中行</t>
  </si>
  <si>
    <t>258557455912</t>
  </si>
  <si>
    <t>进度款0.3%</t>
  </si>
  <si>
    <t>1%损失保证金</t>
  </si>
  <si>
    <t>前期支付</t>
  </si>
  <si>
    <t>进度款0.3%，合作人按开票金额转的管理费</t>
  </si>
  <si>
    <t>新乡市凤泉区农村信用合作联社同古信用社</t>
  </si>
  <si>
    <t>000000 323428 625800 12</t>
  </si>
  <si>
    <t>河南繁祥建设工程有限公司（机械施工费）</t>
  </si>
  <si>
    <t>河南繁祥建设工程有限公司（混凝土施工款）</t>
  </si>
  <si>
    <t>中行郑州文化支行</t>
  </si>
  <si>
    <t>2624 5557 5223</t>
  </si>
  <si>
    <t>河南融安路桥工程有限公司（非开挖高聚物注浆处理施工款）</t>
  </si>
  <si>
    <t>中原银行新乡东旭支行</t>
  </si>
  <si>
    <t>4107 2501 0130 010301</t>
  </si>
  <si>
    <t>新乡市创远商贸有限公司（反光材料）</t>
  </si>
  <si>
    <t>2笔费用等下次工程款到了补扣</t>
  </si>
  <si>
    <t>手续费</t>
  </si>
  <si>
    <t>河南繁祥建设工程有限公司（摊铺施工款）</t>
  </si>
  <si>
    <t>工行新乡分行延津县支行</t>
  </si>
  <si>
    <t>1704 0224 0920 0086 051</t>
  </si>
  <si>
    <t>延津县小潭乡建鑫建材综合门市部（棉毡费）</t>
  </si>
  <si>
    <t>退</t>
  </si>
  <si>
    <t>河南繁祥建设工程有限公司（沥青摊铺费）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</si>
  <si>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</si>
  <si>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</si>
  <si>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</si>
  <si>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</si>
  <si>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</si>
  <si>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</si>
  <si>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</si>
  <si>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中标书、施工合同、内部承包协议（含补充协议）、交工验收报告（彩打）、审计报告（ 彩打）</t>
  </si>
  <si>
    <t>2019.11.25</t>
  </si>
  <si>
    <t>非智能章2018.10.20已收回</t>
  </si>
  <si>
    <t>剩余工程款0.3%</t>
  </si>
  <si>
    <t>3次外经证费用</t>
  </si>
</sst>
</file>

<file path=xl/styles.xml><?xml version="1.0" encoding="utf-8"?>
<styleSheet xmlns="http://schemas.openxmlformats.org/spreadsheetml/2006/main">
  <numFmts count="9">
    <numFmt numFmtId="176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yy/m/d;@"/>
    <numFmt numFmtId="44" formatCode="_ &quot;￥&quot;* #,##0.00_ ;_ &quot;￥&quot;* \-#,##0.00_ ;_ &quot;￥&quot;* &quot;-&quot;??_ ;_ @_ "/>
    <numFmt numFmtId="178" formatCode="yyyy&quot;年&quot;m&quot;月&quot;d&quot;日&quot;;@"/>
    <numFmt numFmtId="179" formatCode="0.0%"/>
    <numFmt numFmtId="180" formatCode="0.00_);[Red]\(0.00\)"/>
  </numFmts>
  <fonts count="34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9"/>
      <color theme="1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15" borderId="1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7" borderId="16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27" fillId="0" borderId="0">
      <protection locked="0"/>
    </xf>
    <xf numFmtId="0" fontId="29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0" fillId="12" borderId="19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32" fillId="30" borderId="21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3" fillId="0" borderId="0">
      <protection locked="0"/>
    </xf>
  </cellStyleXfs>
  <cellXfs count="108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3" borderId="0" xfId="50" applyFont="1" applyFill="1" applyBorder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178" fontId="4" fillId="2" borderId="4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0" fontId="4" fillId="4" borderId="3" xfId="50" applyFont="1" applyFill="1" applyBorder="1" applyAlignment="1" applyProtection="1">
      <alignment horizontal="center" vertical="center" wrapText="1"/>
    </xf>
    <xf numFmtId="0" fontId="4" fillId="4" borderId="5" xfId="50" applyFont="1" applyFill="1" applyBorder="1" applyAlignment="1" applyProtection="1">
      <alignment horizontal="center" vertical="center" wrapText="1"/>
    </xf>
    <xf numFmtId="0" fontId="4" fillId="4" borderId="4" xfId="50" applyFont="1" applyFill="1" applyBorder="1" applyAlignment="1" applyProtection="1">
      <alignment horizontal="center" vertical="center" wrapText="1"/>
    </xf>
    <xf numFmtId="0" fontId="4" fillId="4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horizontal="center" vertical="center" wrapText="1"/>
    </xf>
    <xf numFmtId="177" fontId="2" fillId="3" borderId="6" xfId="50" applyNumberFormat="1" applyFont="1" applyFill="1" applyBorder="1" applyAlignment="1" applyProtection="1">
      <alignment horizontal="center" vertical="center" shrinkToFit="1"/>
    </xf>
    <xf numFmtId="0" fontId="2" fillId="3" borderId="7" xfId="50" applyFont="1" applyFill="1" applyBorder="1" applyAlignment="1" applyProtection="1">
      <alignment horizontal="center" vertical="center"/>
    </xf>
    <xf numFmtId="176" fontId="2" fillId="3" borderId="2" xfId="50" applyNumberFormat="1" applyFont="1" applyFill="1" applyBorder="1" applyAlignment="1" applyProtection="1">
      <alignment horizontal="center" vertical="center" shrinkToFit="1"/>
    </xf>
    <xf numFmtId="176" fontId="2" fillId="3" borderId="7" xfId="50" applyNumberFormat="1" applyFont="1" applyFill="1" applyBorder="1" applyAlignment="1" applyProtection="1">
      <alignment horizontal="center" vertical="center" wrapText="1" shrinkToFit="1"/>
    </xf>
    <xf numFmtId="49" fontId="6" fillId="3" borderId="7" xfId="50" applyNumberFormat="1" applyFont="1" applyFill="1" applyBorder="1" applyAlignment="1" applyProtection="1">
      <alignment horizontal="center" vertical="center" shrinkToFit="1"/>
    </xf>
    <xf numFmtId="179" fontId="2" fillId="3" borderId="7" xfId="50" applyNumberFormat="1" applyFont="1" applyFill="1" applyBorder="1" applyAlignment="1" applyProtection="1">
      <alignment horizontal="center" vertical="center" shrinkToFit="1"/>
    </xf>
    <xf numFmtId="177" fontId="2" fillId="3" borderId="8" xfId="50" applyNumberFormat="1" applyFont="1" applyFill="1" applyBorder="1" applyAlignment="1" applyProtection="1">
      <alignment horizontal="center" vertical="center" shrinkToFit="1"/>
    </xf>
    <xf numFmtId="0" fontId="2" fillId="3" borderId="9" xfId="50" applyFont="1" applyFill="1" applyBorder="1" applyAlignment="1" applyProtection="1">
      <alignment horizontal="center" vertical="center"/>
    </xf>
    <xf numFmtId="176" fontId="2" fillId="3" borderId="9" xfId="50" applyNumberFormat="1" applyFont="1" applyFill="1" applyBorder="1" applyAlignment="1" applyProtection="1">
      <alignment horizontal="center" vertical="center" wrapText="1" shrinkToFit="1"/>
    </xf>
    <xf numFmtId="49" fontId="6" fillId="3" borderId="9" xfId="50" applyNumberFormat="1" applyFont="1" applyFill="1" applyBorder="1" applyAlignment="1" applyProtection="1">
      <alignment horizontal="center" vertical="center" shrinkToFit="1"/>
    </xf>
    <xf numFmtId="179" fontId="2" fillId="3" borderId="9" xfId="50" applyNumberFormat="1" applyFont="1" applyFill="1" applyBorder="1" applyAlignment="1" applyProtection="1">
      <alignment horizontal="center" vertical="center" shrinkToFit="1"/>
    </xf>
    <xf numFmtId="0" fontId="2" fillId="3" borderId="7" xfId="50" applyFont="1" applyFill="1" applyBorder="1" applyAlignment="1" applyProtection="1">
      <alignment horizontal="center" vertical="center" wrapText="1"/>
    </xf>
    <xf numFmtId="49" fontId="2" fillId="3" borderId="7" xfId="50" applyNumberFormat="1" applyFont="1" applyFill="1" applyBorder="1" applyAlignment="1" applyProtection="1">
      <alignment horizontal="center"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0" fontId="2" fillId="3" borderId="9" xfId="50" applyFont="1" applyFill="1" applyBorder="1" applyAlignment="1" applyProtection="1">
      <alignment horizontal="center" vertical="center" wrapText="1"/>
    </xf>
    <xf numFmtId="49" fontId="2" fillId="3" borderId="9" xfId="50" applyNumberFormat="1" applyFont="1" applyFill="1" applyBorder="1" applyAlignment="1" applyProtection="1">
      <alignment horizontal="center" vertical="center" shrinkToFit="1"/>
    </xf>
    <xf numFmtId="0" fontId="1" fillId="3" borderId="7" xfId="50" applyFont="1" applyFill="1" applyBorder="1" applyAlignment="1" applyProtection="1">
      <alignment horizontal="center" vertical="center" wrapText="1"/>
    </xf>
    <xf numFmtId="177" fontId="1" fillId="3" borderId="4" xfId="50" applyNumberFormat="1" applyFont="1" applyFill="1" applyBorder="1" applyAlignment="1" applyProtection="1">
      <alignment horizontal="center" vertical="center" shrinkToFit="1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center" vertical="center" shrinkToFit="1"/>
    </xf>
    <xf numFmtId="0" fontId="1" fillId="3" borderId="10" xfId="50" applyFont="1" applyFill="1" applyBorder="1" applyAlignment="1" applyProtection="1">
      <alignment horizontal="center" vertical="center" wrapText="1"/>
    </xf>
    <xf numFmtId="0" fontId="1" fillId="3" borderId="9" xfId="50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vertical="center" wrapText="1"/>
    </xf>
    <xf numFmtId="177" fontId="1" fillId="3" borderId="4" xfId="50" applyNumberFormat="1" applyFont="1" applyFill="1" applyBorder="1" applyAlignment="1" applyProtection="1">
      <alignment vertical="center" shrinkToFit="1"/>
    </xf>
    <xf numFmtId="176" fontId="1" fillId="3" borderId="2" xfId="50" applyNumberFormat="1" applyFont="1" applyFill="1" applyBorder="1" applyAlignment="1" applyProtection="1">
      <alignment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7" fontId="2" fillId="3" borderId="4" xfId="50" applyNumberFormat="1" applyFont="1" applyFill="1" applyBorder="1" applyAlignment="1" applyProtection="1">
      <alignment horizontal="center" vertical="center" shrinkToFit="1"/>
    </xf>
    <xf numFmtId="0" fontId="2" fillId="3" borderId="2" xfId="50" applyNumberFormat="1" applyFont="1" applyFill="1" applyBorder="1" applyAlignment="1" applyProtection="1">
      <alignment horizontal="center" vertical="center"/>
    </xf>
    <xf numFmtId="179" fontId="2" fillId="3" borderId="2" xfId="50" applyNumberFormat="1" applyFont="1" applyFill="1" applyBorder="1" applyAlignment="1" applyProtection="1">
      <alignment horizontal="center" vertical="center" shrinkToFit="1"/>
    </xf>
    <xf numFmtId="0" fontId="2" fillId="3" borderId="10" xfId="50" applyFont="1" applyFill="1" applyBorder="1" applyAlignment="1" applyProtection="1">
      <alignment horizontal="center" vertical="center" wrapText="1"/>
    </xf>
    <xf numFmtId="0" fontId="4" fillId="3" borderId="2" xfId="50" applyFont="1" applyFill="1" applyBorder="1" applyAlignment="1" applyProtection="1">
      <alignment horizontal="center" vertical="center" wrapText="1"/>
    </xf>
    <xf numFmtId="0" fontId="7" fillId="4" borderId="2" xfId="50" applyFont="1" applyFill="1" applyBorder="1" applyAlignment="1" applyProtection="1">
      <alignment horizontal="center" vertical="center" wrapText="1"/>
    </xf>
    <xf numFmtId="180" fontId="1" fillId="4" borderId="2" xfId="50" applyNumberFormat="1" applyFont="1" applyFill="1" applyBorder="1" applyAlignment="1" applyProtection="1">
      <alignment horizontal="center" vertical="center" shrinkToFit="1"/>
    </xf>
    <xf numFmtId="176" fontId="8" fillId="3" borderId="2" xfId="50" applyNumberFormat="1" applyFont="1" applyFill="1" applyBorder="1" applyAlignment="1" applyProtection="1">
      <alignment horizontal="right" vertical="center" shrinkToFit="1"/>
    </xf>
    <xf numFmtId="176" fontId="9" fillId="3" borderId="3" xfId="50" applyNumberFormat="1" applyFont="1" applyFill="1" applyBorder="1" applyAlignment="1" applyProtection="1">
      <alignment horizontal="center" vertical="center" shrinkToFit="1"/>
    </xf>
    <xf numFmtId="176" fontId="9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6" fontId="4" fillId="4" borderId="3" xfId="50" applyNumberFormat="1" applyFont="1" applyFill="1" applyBorder="1" applyAlignment="1" applyProtection="1">
      <alignment horizontal="center" vertical="center" wrapText="1"/>
    </xf>
    <xf numFmtId="176" fontId="4" fillId="2" borderId="3" xfId="50" applyNumberFormat="1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shrinkToFit="1"/>
    </xf>
    <xf numFmtId="176" fontId="2" fillId="3" borderId="7" xfId="50" applyNumberFormat="1" applyFont="1" applyFill="1" applyBorder="1" applyAlignment="1" applyProtection="1">
      <alignment horizontal="center" vertical="center" shrinkToFit="1"/>
    </xf>
    <xf numFmtId="176" fontId="10" fillId="3" borderId="2" xfId="50" applyNumberFormat="1" applyFont="1" applyFill="1" applyBorder="1" applyAlignment="1" applyProtection="1">
      <alignment horizontal="center" vertical="center" wrapText="1"/>
    </xf>
    <xf numFmtId="176" fontId="2" fillId="3" borderId="9" xfId="50" applyNumberFormat="1" applyFont="1" applyFill="1" applyBorder="1" applyAlignment="1" applyProtection="1">
      <alignment horizontal="center" vertical="center" shrinkToFit="1"/>
    </xf>
    <xf numFmtId="176" fontId="2" fillId="3" borderId="2" xfId="50" applyNumberFormat="1" applyFont="1" applyFill="1" applyBorder="1" applyAlignment="1" applyProtection="1">
      <alignment vertical="center" shrinkToFit="1"/>
    </xf>
    <xf numFmtId="176" fontId="1" fillId="3" borderId="9" xfId="50" applyNumberFormat="1" applyFont="1" applyFill="1" applyBorder="1" applyAlignment="1" applyProtection="1">
      <alignment horizontal="center" vertical="center" shrinkToFit="1"/>
    </xf>
    <xf numFmtId="176" fontId="4" fillId="3" borderId="2" xfId="50" applyNumberFormat="1" applyFont="1" applyFill="1" applyBorder="1" applyAlignment="1" applyProtection="1">
      <alignment horizontal="center" vertical="center" wrapText="1"/>
    </xf>
    <xf numFmtId="176" fontId="4" fillId="3" borderId="7" xfId="50" applyNumberFormat="1" applyFont="1" applyFill="1" applyBorder="1" applyAlignment="1" applyProtection="1">
      <alignment horizontal="center" vertical="center" wrapText="1"/>
    </xf>
    <xf numFmtId="176" fontId="1" fillId="3" borderId="7" xfId="50" applyNumberFormat="1" applyFont="1" applyFill="1" applyBorder="1" applyAlignment="1" applyProtection="1">
      <alignment horizontal="center" vertical="center" shrinkToFit="1"/>
    </xf>
    <xf numFmtId="176" fontId="4" fillId="3" borderId="9" xfId="50" applyNumberFormat="1" applyFont="1" applyFill="1" applyBorder="1" applyAlignment="1" applyProtection="1">
      <alignment horizontal="center" vertical="center" wrapText="1"/>
    </xf>
    <xf numFmtId="176" fontId="10" fillId="3" borderId="7" xfId="50" applyNumberFormat="1" applyFont="1" applyFill="1" applyBorder="1" applyAlignment="1" applyProtection="1">
      <alignment horizontal="center" vertical="center" wrapText="1"/>
    </xf>
    <xf numFmtId="176" fontId="10" fillId="3" borderId="9" xfId="50" applyNumberFormat="1" applyFont="1" applyFill="1" applyBorder="1" applyAlignment="1" applyProtection="1">
      <alignment horizontal="center" vertical="center" wrapText="1"/>
    </xf>
    <xf numFmtId="176" fontId="8" fillId="4" borderId="2" xfId="50" applyNumberFormat="1" applyFont="1" applyFill="1" applyBorder="1" applyAlignment="1" applyProtection="1">
      <alignment horizontal="center" vertical="center" shrinkToFit="1"/>
    </xf>
    <xf numFmtId="176" fontId="8" fillId="3" borderId="2" xfId="50" applyNumberFormat="1" applyFont="1" applyFill="1" applyBorder="1" applyAlignment="1" applyProtection="1">
      <alignment horizontal="center" vertical="center" shrinkToFit="1"/>
    </xf>
    <xf numFmtId="176" fontId="4" fillId="4" borderId="2" xfId="50" applyNumberFormat="1" applyFont="1" applyFill="1" applyBorder="1" applyAlignment="1" applyProtection="1">
      <alignment horizontal="center" vertical="center" wrapText="1"/>
    </xf>
    <xf numFmtId="176" fontId="9" fillId="3" borderId="4" xfId="50" applyNumberFormat="1" applyFont="1" applyFill="1" applyBorder="1" applyAlignment="1" applyProtection="1">
      <alignment horizontal="center" vertical="center" shrinkToFit="1"/>
    </xf>
    <xf numFmtId="0" fontId="4" fillId="3" borderId="11" xfId="50" applyFont="1" applyFill="1" applyBorder="1" applyAlignment="1" applyProtection="1">
      <alignment horizontal="center" vertical="center" wrapText="1"/>
    </xf>
    <xf numFmtId="0" fontId="4" fillId="3" borderId="12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176" fontId="9" fillId="3" borderId="2" xfId="50" applyNumberFormat="1" applyFont="1" applyFill="1" applyBorder="1" applyAlignment="1" applyProtection="1">
      <alignment horizontal="center" vertical="center" shrinkToFit="1"/>
    </xf>
    <xf numFmtId="0" fontId="4" fillId="3" borderId="13" xfId="50" applyFont="1" applyFill="1" applyBorder="1" applyAlignment="1" applyProtection="1">
      <alignment horizontal="center" vertical="center" wrapText="1"/>
    </xf>
    <xf numFmtId="0" fontId="4" fillId="3" borderId="1" xfId="50" applyFont="1" applyFill="1" applyBorder="1" applyAlignment="1" applyProtection="1">
      <alignment horizontal="center" vertical="center" wrapText="1"/>
    </xf>
    <xf numFmtId="0" fontId="9" fillId="3" borderId="2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11" fillId="2" borderId="2" xfId="50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176" fontId="11" fillId="2" borderId="2" xfId="50" applyNumberFormat="1" applyFont="1" applyFill="1" applyBorder="1" applyAlignment="1" applyProtection="1">
      <alignment horizontal="center" vertical="center" wrapText="1"/>
    </xf>
    <xf numFmtId="176" fontId="4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6" fontId="4" fillId="2" borderId="5" xfId="50" applyNumberFormat="1" applyFont="1" applyFill="1" applyBorder="1" applyAlignment="1" applyProtection="1">
      <alignment horizontal="center" vertical="center" wrapText="1"/>
    </xf>
    <xf numFmtId="9" fontId="2" fillId="3" borderId="2" xfId="19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9" fontId="1" fillId="3" borderId="7" xfId="19" applyFont="1" applyFill="1" applyBorder="1" applyAlignment="1" applyProtection="1">
      <alignment horizontal="center" vertical="center" wrapText="1"/>
    </xf>
    <xf numFmtId="176" fontId="1" fillId="3" borderId="7" xfId="50" applyNumberFormat="1" applyFont="1" applyFill="1" applyBorder="1" applyAlignment="1" applyProtection="1">
      <alignment horizontal="right" vertical="center" shrinkToFit="1"/>
    </xf>
    <xf numFmtId="9" fontId="2" fillId="3" borderId="7" xfId="19" applyFont="1" applyFill="1" applyBorder="1" applyAlignment="1" applyProtection="1">
      <alignment horizontal="center" vertical="center" wrapText="1"/>
    </xf>
    <xf numFmtId="0" fontId="1" fillId="3" borderId="7" xfId="50" applyFont="1" applyFill="1" applyBorder="1" applyAlignment="1" applyProtection="1">
      <alignment horizontal="center" vertical="center" shrinkToFit="1"/>
    </xf>
    <xf numFmtId="176" fontId="1" fillId="3" borderId="7" xfId="50" applyNumberFormat="1" applyFont="1" applyFill="1" applyBorder="1" applyAlignment="1" applyProtection="1">
      <alignment horizontal="center" vertical="center"/>
    </xf>
    <xf numFmtId="176" fontId="8" fillId="4" borderId="7" xfId="50" applyNumberFormat="1" applyFont="1" applyFill="1" applyBorder="1" applyAlignment="1" applyProtection="1">
      <alignment horizontal="right" vertical="center" shrinkToFit="1"/>
    </xf>
    <xf numFmtId="176" fontId="8" fillId="3" borderId="7" xfId="50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313055</xdr:colOff>
      <xdr:row>5</xdr:row>
      <xdr:rowOff>123825</xdr:rowOff>
    </xdr:from>
    <xdr:to>
      <xdr:col>29</xdr:col>
      <xdr:colOff>314325</xdr:colOff>
      <xdr:row>18</xdr:row>
      <xdr:rowOff>191770</xdr:rowOff>
    </xdr:to>
    <xdr:pic>
      <xdr:nvPicPr>
        <xdr:cNvPr id="4" name="图片 3" descr="D7LVXT@KJW)4OTD20FD2IHW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64570" y="2760345"/>
          <a:ext cx="5556250" cy="3703955"/>
        </a:xfrm>
        <a:prstGeom prst="rect">
          <a:avLst/>
        </a:prstGeom>
      </xdr:spPr>
    </xdr:pic>
    <xdr:clientData/>
  </xdr:twoCellAnchor>
  <xdr:twoCellAnchor editAs="oneCell">
    <xdr:from>
      <xdr:col>9</xdr:col>
      <xdr:colOff>868680</xdr:colOff>
      <xdr:row>15</xdr:row>
      <xdr:rowOff>203835</xdr:rowOff>
    </xdr:from>
    <xdr:to>
      <xdr:col>11</xdr:col>
      <xdr:colOff>753745</xdr:colOff>
      <xdr:row>18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30510" y="5676265"/>
          <a:ext cx="2069465" cy="6178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371475</xdr:colOff>
      <xdr:row>15</xdr:row>
      <xdr:rowOff>201930</xdr:rowOff>
    </xdr:from>
    <xdr:to>
      <xdr:col>11</xdr:col>
      <xdr:colOff>751840</xdr:colOff>
      <xdr:row>18</xdr:row>
      <xdr:rowOff>172085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88245" y="5674360"/>
          <a:ext cx="2564765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135255</xdr:colOff>
      <xdr:row>16</xdr:row>
      <xdr:rowOff>8255</xdr:rowOff>
    </xdr:from>
    <xdr:to>
      <xdr:col>29</xdr:col>
      <xdr:colOff>102235</xdr:colOff>
      <xdr:row>31</xdr:row>
      <xdr:rowOff>154940</xdr:rowOff>
    </xdr:to>
    <xdr:pic>
      <xdr:nvPicPr>
        <xdr:cNvPr id="4" name="图片 3" descr=")Q7G]6(5{UMT7FI0KIBD3[Q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41710" y="5747385"/>
          <a:ext cx="5521960" cy="3998595"/>
        </a:xfrm>
        <a:prstGeom prst="rect">
          <a:avLst/>
        </a:prstGeom>
      </xdr:spPr>
    </xdr:pic>
    <xdr:clientData/>
  </xdr:twoCellAnchor>
  <xdr:twoCellAnchor editAs="oneCell">
    <xdr:from>
      <xdr:col>6</xdr:col>
      <xdr:colOff>1855470</xdr:colOff>
      <xdr:row>23</xdr:row>
      <xdr:rowOff>63500</xdr:rowOff>
    </xdr:from>
    <xdr:to>
      <xdr:col>9</xdr:col>
      <xdr:colOff>1316990</xdr:colOff>
      <xdr:row>26</xdr:row>
      <xdr:rowOff>48260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V="1">
          <a:off x="8297545" y="7612380"/>
          <a:ext cx="273621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1417320</xdr:colOff>
      <xdr:row>22</xdr:row>
      <xdr:rowOff>31750</xdr:rowOff>
    </xdr:from>
    <xdr:to>
      <xdr:col>14</xdr:col>
      <xdr:colOff>922020</xdr:colOff>
      <xdr:row>24</xdr:row>
      <xdr:rowOff>209550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161135" y="7325360"/>
          <a:ext cx="2014220" cy="6883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0"/>
  <sheetViews>
    <sheetView zoomScale="70" zoomScaleNormal="70" workbookViewId="0">
      <pane ySplit="7" topLeftCell="A11" activePane="bottomLeft" state="frozen"/>
      <selection/>
      <selection pane="bottomLeft" activeCell="E27" sqref="E27"/>
    </sheetView>
  </sheetViews>
  <sheetFormatPr defaultColWidth="9" defaultRowHeight="10.8"/>
  <cols>
    <col min="1" max="1" width="3.25" style="5" customWidth="1"/>
    <col min="2" max="2" width="7.87962962962963" style="6" customWidth="1"/>
    <col min="3" max="3" width="10.75" style="5" customWidth="1"/>
    <col min="4" max="4" width="9.5462962962963" style="5" customWidth="1"/>
    <col min="5" max="5" width="31.7592592592593" style="7" customWidth="1"/>
    <col min="6" max="6" width="28.4907407407407" style="7" customWidth="1"/>
    <col min="7" max="7" width="28.75" style="7" customWidth="1"/>
    <col min="8" max="9" width="9.5" style="7" customWidth="1"/>
    <col min="10" max="10" width="22.3518518518519" style="7" customWidth="1"/>
    <col min="11" max="11" width="9.5" style="7" customWidth="1"/>
    <col min="12" max="12" width="12.287037037037" style="7" customWidth="1"/>
    <col min="13" max="13" width="20.7777777777778" style="7" customWidth="1"/>
    <col min="14" max="14" width="15.8148148148148" style="7" customWidth="1"/>
    <col min="15" max="15" width="15.0277777777778" style="6" customWidth="1"/>
    <col min="16" max="16" width="50.3240740740741" style="7" customWidth="1"/>
    <col min="17" max="17" width="15.0277777777778" style="5" customWidth="1"/>
    <col min="18" max="18" width="11" style="7" customWidth="1"/>
    <col min="19" max="19" width="16.0648148148148" style="7" customWidth="1"/>
    <col min="20" max="20" width="15.8148148148148" style="5" customWidth="1"/>
    <col min="21" max="16384" width="9" style="5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61"/>
      <c r="J2" s="10" t="s">
        <v>4</v>
      </c>
      <c r="K2" s="10"/>
      <c r="L2" s="10"/>
      <c r="M2" s="10"/>
      <c r="N2" s="62" t="s">
        <v>5</v>
      </c>
      <c r="O2" s="62"/>
      <c r="P2" s="63">
        <v>7186</v>
      </c>
      <c r="Q2" s="67" t="s">
        <v>6</v>
      </c>
      <c r="R2" s="67"/>
      <c r="S2" s="90" t="s">
        <v>7</v>
      </c>
      <c r="T2" s="90"/>
    </row>
    <row r="3" s="1" customFormat="1" ht="99" customHeight="1" spans="1:20">
      <c r="A3" s="9" t="s">
        <v>8</v>
      </c>
      <c r="B3" s="9"/>
      <c r="C3" s="12">
        <v>38593917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4" t="s">
        <v>12</v>
      </c>
      <c r="K3" s="64"/>
      <c r="L3" s="64"/>
      <c r="M3" s="64"/>
      <c r="N3" s="9" t="s">
        <v>13</v>
      </c>
      <c r="O3" s="9"/>
      <c r="P3" s="64" t="s">
        <v>14</v>
      </c>
      <c r="Q3" s="91" t="s">
        <v>15</v>
      </c>
      <c r="R3" s="92"/>
      <c r="S3" s="93" t="s">
        <v>16</v>
      </c>
      <c r="T3" s="93"/>
    </row>
    <row r="4" s="1" customFormat="1" ht="27.9" customHeight="1" spans="1:20">
      <c r="A4" s="9" t="s">
        <v>17</v>
      </c>
      <c r="B4" s="9"/>
      <c r="C4" s="14"/>
      <c r="D4" s="14"/>
      <c r="E4" s="14"/>
      <c r="F4" s="12" t="s">
        <v>18</v>
      </c>
      <c r="G4" s="13"/>
      <c r="H4" s="9" t="s">
        <v>19</v>
      </c>
      <c r="I4" s="9"/>
      <c r="J4" s="64"/>
      <c r="K4" s="64"/>
      <c r="L4" s="64"/>
      <c r="M4" s="64"/>
      <c r="N4" s="9" t="s">
        <v>20</v>
      </c>
      <c r="O4" s="9"/>
      <c r="P4" s="14" t="s">
        <v>21</v>
      </c>
      <c r="Q4" s="12" t="s">
        <v>22</v>
      </c>
      <c r="R4" s="14" t="s">
        <v>23</v>
      </c>
      <c r="S4" s="94" t="s">
        <v>24</v>
      </c>
      <c r="T4" s="95" t="s">
        <v>25</v>
      </c>
    </row>
    <row r="5" s="1" customFormat="1" ht="27.9" customHeight="1" spans="1:20">
      <c r="A5" s="9" t="s">
        <v>26</v>
      </c>
      <c r="B5" s="15" t="s">
        <v>27</v>
      </c>
      <c r="C5" s="16"/>
      <c r="D5" s="16"/>
      <c r="E5" s="16"/>
      <c r="F5" s="17"/>
      <c r="G5" s="18" t="s">
        <v>28</v>
      </c>
      <c r="H5" s="15" t="s">
        <v>27</v>
      </c>
      <c r="I5" s="16"/>
      <c r="J5" s="17"/>
      <c r="K5" s="18" t="s">
        <v>29</v>
      </c>
      <c r="L5" s="15" t="s">
        <v>30</v>
      </c>
      <c r="M5" s="17"/>
      <c r="N5" s="15" t="s">
        <v>31</v>
      </c>
      <c r="O5" s="17"/>
      <c r="P5" s="65" t="s">
        <v>32</v>
      </c>
      <c r="Q5" s="96"/>
      <c r="R5" s="96"/>
      <c r="S5" s="94" t="s">
        <v>33</v>
      </c>
      <c r="T5" s="97" t="s">
        <v>34</v>
      </c>
    </row>
    <row r="6" s="1" customFormat="1" ht="27.9" customHeight="1" spans="1:20">
      <c r="A6" s="9"/>
      <c r="B6" s="19" t="s">
        <v>35</v>
      </c>
      <c r="C6" s="20"/>
      <c r="D6" s="20"/>
      <c r="E6" s="20"/>
      <c r="F6" s="21"/>
      <c r="G6" s="9"/>
      <c r="H6" s="19" t="s">
        <v>36</v>
      </c>
      <c r="I6" s="20"/>
      <c r="J6" s="21"/>
      <c r="K6" s="9" t="s">
        <v>37</v>
      </c>
      <c r="L6" s="19" t="s">
        <v>38</v>
      </c>
      <c r="M6" s="21"/>
      <c r="N6" s="19" t="s">
        <v>39</v>
      </c>
      <c r="O6" s="21"/>
      <c r="P6" s="66" t="s">
        <v>40</v>
      </c>
      <c r="Q6" s="98"/>
      <c r="R6" s="98"/>
      <c r="S6" s="94"/>
      <c r="T6" s="97"/>
    </row>
    <row r="7" s="1" customFormat="1" ht="27.9" customHeight="1" spans="1:20">
      <c r="A7" s="9"/>
      <c r="B7" s="22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2" t="s">
        <v>46</v>
      </c>
      <c r="H7" s="9" t="s">
        <v>47</v>
      </c>
      <c r="I7" s="12" t="s">
        <v>48</v>
      </c>
      <c r="J7" s="12" t="s">
        <v>49</v>
      </c>
      <c r="K7" s="67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94"/>
      <c r="T7" s="97"/>
    </row>
    <row r="8" s="2" customFormat="1" ht="23" customHeight="1" spans="1:20">
      <c r="A8" s="23">
        <v>1</v>
      </c>
      <c r="B8" s="24" t="s">
        <v>53</v>
      </c>
      <c r="C8" s="25">
        <v>30874867</v>
      </c>
      <c r="D8" s="26"/>
      <c r="E8" s="27" t="s">
        <v>54</v>
      </c>
      <c r="F8" s="28" t="s">
        <v>55</v>
      </c>
      <c r="G8" s="26"/>
      <c r="H8" s="29">
        <v>0.003</v>
      </c>
      <c r="I8" s="26">
        <v>92627</v>
      </c>
      <c r="J8" s="68" t="s">
        <v>56</v>
      </c>
      <c r="K8" s="26">
        <v>19955</v>
      </c>
      <c r="L8" s="26"/>
      <c r="M8" s="26"/>
      <c r="N8" s="69">
        <v>102500</v>
      </c>
      <c r="O8" s="69" t="s">
        <v>57</v>
      </c>
      <c r="P8" s="69" t="s">
        <v>58</v>
      </c>
      <c r="Q8" s="99"/>
      <c r="R8" s="26"/>
      <c r="S8" s="26">
        <v>30585671.88</v>
      </c>
      <c r="T8" s="26"/>
    </row>
    <row r="9" s="2" customFormat="1" ht="23" customHeight="1" spans="1:20">
      <c r="A9" s="23"/>
      <c r="B9" s="30"/>
      <c r="C9" s="31"/>
      <c r="D9" s="26"/>
      <c r="E9" s="32"/>
      <c r="F9" s="33"/>
      <c r="G9" s="26"/>
      <c r="H9" s="34"/>
      <c r="I9" s="26">
        <v>-92627</v>
      </c>
      <c r="J9" s="70"/>
      <c r="K9" s="26">
        <v>-19955</v>
      </c>
      <c r="L9" s="26"/>
      <c r="M9" s="26"/>
      <c r="N9" s="69"/>
      <c r="O9" s="69"/>
      <c r="P9" s="69"/>
      <c r="Q9" s="99"/>
      <c r="R9" s="26"/>
      <c r="S9" s="26"/>
      <c r="T9" s="26"/>
    </row>
    <row r="10" s="2" customFormat="1" ht="20.1" customHeight="1" spans="1:20">
      <c r="A10" s="35">
        <v>2</v>
      </c>
      <c r="B10" s="24">
        <v>44015</v>
      </c>
      <c r="C10" s="36">
        <v>3380375.8</v>
      </c>
      <c r="D10" s="37"/>
      <c r="E10" s="27" t="s">
        <v>54</v>
      </c>
      <c r="F10" s="28" t="s">
        <v>55</v>
      </c>
      <c r="G10" s="26"/>
      <c r="H10" s="29">
        <v>0.003</v>
      </c>
      <c r="I10" s="26">
        <v>10141</v>
      </c>
      <c r="J10" s="27" t="s">
        <v>59</v>
      </c>
      <c r="K10" s="26">
        <v>1971</v>
      </c>
      <c r="L10" s="69"/>
      <c r="M10" s="69"/>
      <c r="N10" s="69"/>
      <c r="O10" s="69"/>
      <c r="P10" s="69"/>
      <c r="Q10" s="99"/>
      <c r="R10" s="26"/>
      <c r="S10" s="26"/>
      <c r="T10" s="26"/>
    </row>
    <row r="11" s="3" customFormat="1" ht="20.1" customHeight="1" spans="1:20">
      <c r="A11" s="38"/>
      <c r="B11" s="30"/>
      <c r="C11" s="39"/>
      <c r="D11" s="37"/>
      <c r="E11" s="32"/>
      <c r="F11" s="33"/>
      <c r="G11" s="26"/>
      <c r="H11" s="34"/>
      <c r="I11" s="71">
        <v>-16157.93</v>
      </c>
      <c r="J11" s="32"/>
      <c r="K11" s="26">
        <v>-1971</v>
      </c>
      <c r="L11" s="70"/>
      <c r="M11" s="70"/>
      <c r="N11" s="69"/>
      <c r="O11" s="69"/>
      <c r="P11" s="69"/>
      <c r="Q11" s="99"/>
      <c r="R11" s="26"/>
      <c r="S11" s="26"/>
      <c r="T11" s="26"/>
    </row>
    <row r="12" s="4" customFormat="1" ht="20.1" customHeight="1" spans="1:20">
      <c r="A12" s="40">
        <v>3</v>
      </c>
      <c r="B12" s="41">
        <v>44018</v>
      </c>
      <c r="C12" s="42"/>
      <c r="D12" s="42"/>
      <c r="E12" s="43" t="s">
        <v>60</v>
      </c>
      <c r="F12" s="43" t="s">
        <v>61</v>
      </c>
      <c r="G12" s="43"/>
      <c r="H12" s="43"/>
      <c r="I12" s="43"/>
      <c r="J12" s="43"/>
      <c r="K12" s="43"/>
      <c r="L12" s="72">
        <v>200</v>
      </c>
      <c r="M12" s="73"/>
      <c r="N12" s="73"/>
      <c r="O12" s="73"/>
      <c r="P12" s="73" t="s">
        <v>62</v>
      </c>
      <c r="Q12" s="100"/>
      <c r="R12" s="43"/>
      <c r="S12" s="43">
        <v>1400000</v>
      </c>
      <c r="T12" s="43"/>
    </row>
    <row r="13" s="4" customFormat="1" ht="20.1" customHeight="1" spans="1:20">
      <c r="A13" s="44"/>
      <c r="B13" s="41">
        <v>44018</v>
      </c>
      <c r="C13" s="42"/>
      <c r="D13" s="42"/>
      <c r="E13" s="43" t="s">
        <v>60</v>
      </c>
      <c r="F13" s="43" t="s">
        <v>61</v>
      </c>
      <c r="G13" s="43"/>
      <c r="H13" s="43"/>
      <c r="I13" s="43"/>
      <c r="J13" s="43"/>
      <c r="K13" s="43"/>
      <c r="L13" s="72">
        <v>100</v>
      </c>
      <c r="M13" s="73"/>
      <c r="N13" s="73"/>
      <c r="O13" s="73"/>
      <c r="P13" s="73" t="s">
        <v>63</v>
      </c>
      <c r="Q13" s="100"/>
      <c r="R13" s="43"/>
      <c r="S13" s="43">
        <v>817608</v>
      </c>
      <c r="T13" s="43"/>
    </row>
    <row r="14" s="5" customFormat="1" ht="20.1" customHeight="1" spans="1:20">
      <c r="A14" s="44"/>
      <c r="B14" s="41">
        <v>44018</v>
      </c>
      <c r="C14" s="42"/>
      <c r="D14" s="42"/>
      <c r="E14" s="43" t="s">
        <v>64</v>
      </c>
      <c r="F14" s="43" t="s">
        <v>65</v>
      </c>
      <c r="G14" s="43"/>
      <c r="H14" s="43"/>
      <c r="I14" s="43"/>
      <c r="J14" s="43"/>
      <c r="K14" s="43"/>
      <c r="L14" s="72">
        <v>100</v>
      </c>
      <c r="M14" s="73"/>
      <c r="N14" s="7"/>
      <c r="O14" s="73"/>
      <c r="P14" s="73" t="s">
        <v>66</v>
      </c>
      <c r="Q14" s="100"/>
      <c r="R14" s="43"/>
      <c r="S14" s="43">
        <v>145600</v>
      </c>
      <c r="T14" s="43"/>
    </row>
    <row r="15" s="5" customFormat="1" ht="21" customHeight="1" spans="1:20">
      <c r="A15" s="45"/>
      <c r="B15" s="41">
        <v>44018</v>
      </c>
      <c r="C15" s="42"/>
      <c r="D15" s="42"/>
      <c r="E15" s="43" t="s">
        <v>67</v>
      </c>
      <c r="F15" s="43" t="s">
        <v>68</v>
      </c>
      <c r="G15" s="43"/>
      <c r="H15" s="43"/>
      <c r="I15" s="43"/>
      <c r="J15" s="43"/>
      <c r="K15" s="43"/>
      <c r="L15" s="43">
        <v>50</v>
      </c>
      <c r="M15" s="43"/>
      <c r="N15" s="73"/>
      <c r="O15" s="73"/>
      <c r="P15" s="73" t="s">
        <v>69</v>
      </c>
      <c r="Q15" s="100"/>
      <c r="R15" s="43"/>
      <c r="S15" s="43">
        <v>92950</v>
      </c>
      <c r="T15" s="43"/>
    </row>
    <row r="16" ht="21" customHeight="1" spans="1:20">
      <c r="A16" s="46"/>
      <c r="B16" s="47"/>
      <c r="C16" s="42"/>
      <c r="D16" s="42"/>
      <c r="E16" s="48"/>
      <c r="F16" s="48"/>
      <c r="G16" s="48"/>
      <c r="H16" s="48"/>
      <c r="I16" s="48"/>
      <c r="J16" s="48"/>
      <c r="K16" s="48"/>
      <c r="L16" s="43">
        <v>-450</v>
      </c>
      <c r="M16" s="48"/>
      <c r="N16" s="73"/>
      <c r="O16" s="73"/>
      <c r="P16" s="74"/>
      <c r="Q16" s="101"/>
      <c r="R16" s="102"/>
      <c r="S16" s="75"/>
      <c r="T16" s="102"/>
    </row>
    <row r="17" ht="21" customHeight="1" spans="1:20">
      <c r="A17" s="46"/>
      <c r="B17" s="47"/>
      <c r="C17" s="42"/>
      <c r="D17" s="42"/>
      <c r="E17" s="48"/>
      <c r="F17" s="48"/>
      <c r="G17" s="48"/>
      <c r="H17" s="48"/>
      <c r="I17" s="48"/>
      <c r="J17" s="48"/>
      <c r="K17" s="48"/>
      <c r="L17" s="43"/>
      <c r="M17" s="75" t="s">
        <v>70</v>
      </c>
      <c r="N17" s="73"/>
      <c r="O17" s="73"/>
      <c r="P17" s="74"/>
      <c r="Q17" s="101"/>
      <c r="R17" s="102"/>
      <c r="S17" s="75"/>
      <c r="T17" s="102"/>
    </row>
    <row r="18" ht="21" customHeight="1" spans="1:20">
      <c r="A18" s="46"/>
      <c r="B18" s="47"/>
      <c r="C18" s="42"/>
      <c r="D18" s="42"/>
      <c r="E18" s="48"/>
      <c r="F18" s="48"/>
      <c r="G18" s="48"/>
      <c r="H18" s="48"/>
      <c r="I18" s="48"/>
      <c r="J18" s="48"/>
      <c r="K18" s="48"/>
      <c r="L18" s="43"/>
      <c r="M18" s="72"/>
      <c r="N18" s="73"/>
      <c r="O18" s="73"/>
      <c r="P18" s="74"/>
      <c r="Q18" s="101"/>
      <c r="R18" s="102"/>
      <c r="S18" s="75"/>
      <c r="T18" s="102"/>
    </row>
    <row r="19" s="4" customFormat="1" ht="20.1" customHeight="1" spans="1:20">
      <c r="A19" s="44">
        <v>4</v>
      </c>
      <c r="B19" s="41">
        <v>44018</v>
      </c>
      <c r="C19" s="42"/>
      <c r="D19" s="42"/>
      <c r="E19" s="43" t="s">
        <v>60</v>
      </c>
      <c r="F19" s="43" t="s">
        <v>61</v>
      </c>
      <c r="G19" s="43"/>
      <c r="H19" s="43"/>
      <c r="I19" s="43"/>
      <c r="J19" s="43"/>
      <c r="K19" s="43"/>
      <c r="L19" s="72">
        <v>100</v>
      </c>
      <c r="M19" s="74" t="s">
        <v>71</v>
      </c>
      <c r="N19" s="73"/>
      <c r="O19" s="73"/>
      <c r="P19" s="73" t="s">
        <v>72</v>
      </c>
      <c r="Q19" s="100"/>
      <c r="R19" s="43"/>
      <c r="S19" s="43">
        <v>900000</v>
      </c>
      <c r="T19" s="43"/>
    </row>
    <row r="20" s="4" customFormat="1" ht="20.1" customHeight="1" spans="1:20">
      <c r="A20" s="49">
        <v>5</v>
      </c>
      <c r="B20" s="41">
        <v>44041</v>
      </c>
      <c r="C20" s="42"/>
      <c r="D20" s="42"/>
      <c r="E20" s="43" t="s">
        <v>73</v>
      </c>
      <c r="F20" s="43" t="s">
        <v>74</v>
      </c>
      <c r="G20" s="43"/>
      <c r="H20" s="43"/>
      <c r="I20" s="43"/>
      <c r="J20" s="43"/>
      <c r="K20" s="43"/>
      <c r="L20" s="72">
        <v>50</v>
      </c>
      <c r="M20" s="76"/>
      <c r="N20" s="73"/>
      <c r="O20" s="73"/>
      <c r="P20" s="74" t="s">
        <v>75</v>
      </c>
      <c r="Q20" s="101"/>
      <c r="R20" s="75"/>
      <c r="S20" s="75">
        <v>4950</v>
      </c>
      <c r="T20" s="75"/>
    </row>
    <row r="21" s="4" customFormat="1" ht="20.1" customHeight="1" spans="1:20">
      <c r="A21" s="49">
        <v>6</v>
      </c>
      <c r="B21" s="41"/>
      <c r="C21" s="42"/>
      <c r="D21" s="42"/>
      <c r="E21" s="43"/>
      <c r="F21" s="43"/>
      <c r="G21" s="43"/>
      <c r="H21" s="43"/>
      <c r="I21" s="43"/>
      <c r="J21" s="43"/>
      <c r="K21" s="43"/>
      <c r="L21" s="72"/>
      <c r="M21" s="73"/>
      <c r="N21" s="73">
        <v>-102500</v>
      </c>
      <c r="O21" s="73" t="s">
        <v>76</v>
      </c>
      <c r="P21" s="74"/>
      <c r="Q21" s="101"/>
      <c r="R21" s="75"/>
      <c r="S21" s="75"/>
      <c r="T21" s="75"/>
    </row>
    <row r="22" s="4" customFormat="1" ht="20.1" customHeight="1" spans="1:20">
      <c r="A22" s="49"/>
      <c r="B22" s="41">
        <v>44043</v>
      </c>
      <c r="C22" s="42"/>
      <c r="D22" s="42"/>
      <c r="E22" s="43" t="s">
        <v>60</v>
      </c>
      <c r="F22" s="43" t="s">
        <v>61</v>
      </c>
      <c r="G22" s="43"/>
      <c r="H22" s="43"/>
      <c r="I22" s="43"/>
      <c r="J22" s="43"/>
      <c r="K22" s="43"/>
      <c r="L22" s="72">
        <v>100</v>
      </c>
      <c r="M22" s="73" t="s">
        <v>71</v>
      </c>
      <c r="N22" s="73"/>
      <c r="O22" s="73"/>
      <c r="P22" s="73" t="s">
        <v>77</v>
      </c>
      <c r="Q22" s="100"/>
      <c r="R22" s="43"/>
      <c r="S22" s="43">
        <v>300000</v>
      </c>
      <c r="T22" s="43"/>
    </row>
    <row r="23" s="3" customFormat="1" ht="20.1" customHeight="1" spans="1:20">
      <c r="A23" s="23"/>
      <c r="B23" s="50"/>
      <c r="C23" s="37"/>
      <c r="D23" s="37"/>
      <c r="E23" s="26"/>
      <c r="F23" s="26"/>
      <c r="G23" s="26"/>
      <c r="H23" s="26"/>
      <c r="I23" s="26"/>
      <c r="J23" s="26"/>
      <c r="K23" s="26"/>
      <c r="L23" s="70"/>
      <c r="M23" s="69"/>
      <c r="N23" s="69"/>
      <c r="O23" s="69"/>
      <c r="P23" s="77"/>
      <c r="Q23" s="103"/>
      <c r="R23" s="68"/>
      <c r="S23" s="68"/>
      <c r="T23" s="68"/>
    </row>
    <row r="24" s="3" customFormat="1" ht="20.1" customHeight="1" spans="1:20">
      <c r="A24" s="23"/>
      <c r="B24" s="50"/>
      <c r="C24" s="37"/>
      <c r="D24" s="37"/>
      <c r="E24" s="26"/>
      <c r="F24" s="26"/>
      <c r="G24" s="26"/>
      <c r="H24" s="26"/>
      <c r="I24" s="26"/>
      <c r="J24" s="26"/>
      <c r="K24" s="26"/>
      <c r="L24" s="70"/>
      <c r="M24" s="69"/>
      <c r="N24" s="69"/>
      <c r="O24" s="69"/>
      <c r="P24" s="77"/>
      <c r="Q24" s="103"/>
      <c r="R24" s="68"/>
      <c r="S24" s="68"/>
      <c r="T24" s="68"/>
    </row>
    <row r="25" s="3" customFormat="1" ht="20.1" customHeight="1" spans="1:20">
      <c r="A25" s="23"/>
      <c r="B25" s="50"/>
      <c r="C25" s="37"/>
      <c r="D25" s="37"/>
      <c r="E25" s="26"/>
      <c r="F25" s="26"/>
      <c r="G25" s="26"/>
      <c r="H25" s="26"/>
      <c r="I25" s="26"/>
      <c r="J25" s="26"/>
      <c r="K25" s="26"/>
      <c r="L25" s="70"/>
      <c r="M25" s="69"/>
      <c r="N25" s="69"/>
      <c r="O25" s="69"/>
      <c r="P25" s="77"/>
      <c r="Q25" s="103"/>
      <c r="R25" s="68"/>
      <c r="S25" s="68"/>
      <c r="T25" s="68"/>
    </row>
    <row r="26" s="3" customFormat="1" ht="20.1" customHeight="1" spans="1:20">
      <c r="A26" s="23"/>
      <c r="B26" s="50"/>
      <c r="C26" s="37"/>
      <c r="D26" s="37"/>
      <c r="E26" s="26"/>
      <c r="F26" s="26"/>
      <c r="G26" s="26"/>
      <c r="H26" s="26"/>
      <c r="I26" s="26"/>
      <c r="J26" s="26"/>
      <c r="K26" s="26"/>
      <c r="L26" s="70"/>
      <c r="M26" s="69"/>
      <c r="N26" s="69"/>
      <c r="O26" s="69"/>
      <c r="P26" s="77"/>
      <c r="Q26" s="103"/>
      <c r="R26" s="68"/>
      <c r="S26" s="68"/>
      <c r="T26" s="68"/>
    </row>
    <row r="27" s="3" customFormat="1" ht="20.1" customHeight="1" spans="1:20">
      <c r="A27" s="23"/>
      <c r="B27" s="50"/>
      <c r="C27" s="37"/>
      <c r="D27" s="37"/>
      <c r="E27" s="26"/>
      <c r="F27" s="26"/>
      <c r="G27" s="26"/>
      <c r="H27" s="26"/>
      <c r="I27" s="26"/>
      <c r="J27" s="26"/>
      <c r="K27" s="26"/>
      <c r="L27" s="70"/>
      <c r="M27" s="69"/>
      <c r="N27" s="69"/>
      <c r="O27" s="69"/>
      <c r="P27" s="77"/>
      <c r="Q27" s="103"/>
      <c r="R27" s="68"/>
      <c r="S27" s="68"/>
      <c r="T27" s="68"/>
    </row>
    <row r="28" s="3" customFormat="1" ht="20.1" customHeight="1" spans="1:20">
      <c r="A28" s="23"/>
      <c r="B28" s="50"/>
      <c r="C28" s="37"/>
      <c r="D28" s="37"/>
      <c r="E28" s="26"/>
      <c r="F28" s="26"/>
      <c r="G28" s="26"/>
      <c r="H28" s="26"/>
      <c r="I28" s="26"/>
      <c r="J28" s="26"/>
      <c r="K28" s="26"/>
      <c r="L28" s="70"/>
      <c r="M28" s="69"/>
      <c r="N28" s="69"/>
      <c r="O28" s="69"/>
      <c r="P28" s="77"/>
      <c r="Q28" s="103"/>
      <c r="R28" s="68"/>
      <c r="S28" s="68"/>
      <c r="T28" s="68"/>
    </row>
    <row r="29" s="3" customFormat="1" ht="20.1" customHeight="1" spans="1:20">
      <c r="A29" s="23"/>
      <c r="B29" s="50"/>
      <c r="C29" s="37"/>
      <c r="D29" s="37"/>
      <c r="E29" s="26"/>
      <c r="F29" s="26"/>
      <c r="G29" s="26"/>
      <c r="H29" s="26"/>
      <c r="I29" s="26"/>
      <c r="J29" s="26"/>
      <c r="K29" s="26"/>
      <c r="L29" s="70"/>
      <c r="M29" s="69"/>
      <c r="N29" s="69"/>
      <c r="O29" s="69"/>
      <c r="P29" s="77"/>
      <c r="Q29" s="103"/>
      <c r="R29" s="68"/>
      <c r="S29" s="68"/>
      <c r="T29" s="68"/>
    </row>
    <row r="30" s="3" customFormat="1" ht="20.1" customHeight="1" spans="1:20">
      <c r="A30" s="23"/>
      <c r="B30" s="50"/>
      <c r="C30" s="37"/>
      <c r="D30" s="37"/>
      <c r="E30" s="26"/>
      <c r="F30" s="26"/>
      <c r="G30" s="26"/>
      <c r="H30" s="26"/>
      <c r="I30" s="26"/>
      <c r="J30" s="26"/>
      <c r="K30" s="26"/>
      <c r="L30" s="70"/>
      <c r="M30" s="69"/>
      <c r="N30" s="69"/>
      <c r="O30" s="69"/>
      <c r="P30" s="77"/>
      <c r="Q30" s="103"/>
      <c r="R30" s="68"/>
      <c r="S30" s="68"/>
      <c r="T30" s="68"/>
    </row>
    <row r="31" s="3" customFormat="1" ht="20.1" customHeight="1" spans="1:20">
      <c r="A31" s="23"/>
      <c r="B31" s="50"/>
      <c r="C31" s="37"/>
      <c r="D31" s="37"/>
      <c r="E31" s="26"/>
      <c r="F31" s="26"/>
      <c r="G31" s="26"/>
      <c r="H31" s="26"/>
      <c r="I31" s="26"/>
      <c r="J31" s="26"/>
      <c r="K31" s="26"/>
      <c r="L31" s="70"/>
      <c r="M31" s="69"/>
      <c r="N31" s="69"/>
      <c r="O31" s="69"/>
      <c r="P31" s="77"/>
      <c r="Q31" s="103"/>
      <c r="R31" s="68"/>
      <c r="S31" s="68"/>
      <c r="T31" s="68"/>
    </row>
    <row r="32" ht="21" customHeight="1" spans="1:20">
      <c r="A32" s="46"/>
      <c r="B32" s="47"/>
      <c r="C32" s="42"/>
      <c r="D32" s="42"/>
      <c r="E32" s="48"/>
      <c r="F32" s="48"/>
      <c r="G32" s="48"/>
      <c r="H32" s="48"/>
      <c r="I32" s="48"/>
      <c r="J32" s="48"/>
      <c r="K32" s="48"/>
      <c r="L32" s="48"/>
      <c r="M32" s="48"/>
      <c r="N32" s="73"/>
      <c r="O32" s="73"/>
      <c r="P32" s="74"/>
      <c r="Q32" s="101"/>
      <c r="R32" s="102"/>
      <c r="S32" s="68"/>
      <c r="T32" s="102"/>
    </row>
    <row r="33" ht="30" customHeight="1" spans="1:20">
      <c r="A33" s="54" t="s">
        <v>78</v>
      </c>
      <c r="B33" s="54"/>
      <c r="C33" s="55">
        <f>SUM(C8:C15)</f>
        <v>34255242.8</v>
      </c>
      <c r="D33" s="56">
        <f>SUM(D8:D15)</f>
        <v>0</v>
      </c>
      <c r="E33" s="57"/>
      <c r="F33" s="57"/>
      <c r="G33" s="57"/>
      <c r="H33" s="57"/>
      <c r="I33" s="79">
        <f>SUM(I8:I15)</f>
        <v>-6016.93</v>
      </c>
      <c r="J33" s="80"/>
      <c r="K33" s="79">
        <f>SUM(K8:K15)</f>
        <v>0</v>
      </c>
      <c r="L33" s="79">
        <f>SUM(L8:L32)</f>
        <v>250</v>
      </c>
      <c r="M33" s="80"/>
      <c r="N33" s="81">
        <f>SUM(N8:N32)</f>
        <v>0</v>
      </c>
      <c r="O33" s="73"/>
      <c r="P33" s="74"/>
      <c r="Q33" s="104"/>
      <c r="R33" s="105"/>
      <c r="S33" s="106">
        <f>SUM(S8:S32)</f>
        <v>34246779.88</v>
      </c>
      <c r="T33" s="107">
        <f>C33+D33-I33-K33-L33-N33-S33</f>
        <v>14229.8500000015</v>
      </c>
    </row>
    <row r="34" ht="30" customHeight="1" spans="1:20">
      <c r="A34" s="54" t="s">
        <v>79</v>
      </c>
      <c r="B34" s="54"/>
      <c r="C34" s="54" t="s">
        <v>80</v>
      </c>
      <c r="D34" s="54"/>
      <c r="E34" s="54"/>
      <c r="F34" s="58">
        <f>S22</f>
        <v>300000</v>
      </c>
      <c r="G34" s="59"/>
      <c r="H34" s="59"/>
      <c r="I34" s="59"/>
      <c r="J34" s="59"/>
      <c r="K34" s="82"/>
      <c r="L34" s="83" t="s">
        <v>81</v>
      </c>
      <c r="M34" s="84"/>
      <c r="N34" s="84"/>
      <c r="O34" s="85" t="s">
        <v>82</v>
      </c>
      <c r="P34" s="86">
        <f>F34</f>
        <v>300000</v>
      </c>
      <c r="Q34" s="86"/>
      <c r="R34" s="86"/>
      <c r="S34" s="86"/>
      <c r="T34" s="86"/>
    </row>
    <row r="35" ht="30" customHeight="1" spans="1:20">
      <c r="A35" s="54"/>
      <c r="B35" s="54"/>
      <c r="C35" s="54" t="s">
        <v>83</v>
      </c>
      <c r="D35" s="54"/>
      <c r="E35" s="54"/>
      <c r="F35" s="58">
        <v>0</v>
      </c>
      <c r="G35" s="59"/>
      <c r="H35" s="59"/>
      <c r="I35" s="59"/>
      <c r="J35" s="59"/>
      <c r="K35" s="82"/>
      <c r="L35" s="87"/>
      <c r="M35" s="88"/>
      <c r="N35" s="88"/>
      <c r="O35" s="85" t="s">
        <v>84</v>
      </c>
      <c r="P35" s="89" t="str">
        <f>SUBSTITUTE(SUBSTITUTE(TEXT(INT(P34),"[DBNum2][$-804]G/通用格式元"&amp;IF(INT(F42)=F42,"整",""))&amp;TEXT(MID(F42,FIND(".",F42&amp;".0")+1,1),"[DBNum2][$-804]G/通用格式角")&amp;TEXT(MID(F42,FIND(".",F42&amp;".0")+2,1),"[DBNum2][$-804]G/通用格式分"),"零角","零"),"零分","")</f>
        <v>叁拾万元整</v>
      </c>
      <c r="Q35" s="89"/>
      <c r="R35" s="89"/>
      <c r="S35" s="89"/>
      <c r="T35" s="89"/>
    </row>
    <row r="40" ht="14.4" spans="2:2">
      <c r="B40" s="60"/>
    </row>
  </sheetData>
  <mergeCells count="60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3:B33"/>
    <mergeCell ref="C34:E34"/>
    <mergeCell ref="F34:K34"/>
    <mergeCell ref="P34:T34"/>
    <mergeCell ref="C35:E35"/>
    <mergeCell ref="F35:K35"/>
    <mergeCell ref="P35:T35"/>
    <mergeCell ref="A5:A7"/>
    <mergeCell ref="A8:A9"/>
    <mergeCell ref="A10:A11"/>
    <mergeCell ref="A12:A15"/>
    <mergeCell ref="A21:A22"/>
    <mergeCell ref="B8:B9"/>
    <mergeCell ref="B10:B11"/>
    <mergeCell ref="C8:C9"/>
    <mergeCell ref="C10:C11"/>
    <mergeCell ref="E8:E9"/>
    <mergeCell ref="E10:E11"/>
    <mergeCell ref="F8:F9"/>
    <mergeCell ref="F10:F11"/>
    <mergeCell ref="H8:H9"/>
    <mergeCell ref="H10:H11"/>
    <mergeCell ref="J8:J9"/>
    <mergeCell ref="J10:J11"/>
    <mergeCell ref="M17:M18"/>
    <mergeCell ref="M19:M20"/>
    <mergeCell ref="S5:S7"/>
    <mergeCell ref="T5:T7"/>
    <mergeCell ref="A34:B35"/>
    <mergeCell ref="L34:N35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0"/>
  <sheetViews>
    <sheetView tabSelected="1" zoomScale="70" zoomScaleNormal="70" workbookViewId="0">
      <pane ySplit="7" topLeftCell="A20" activePane="bottomLeft" state="frozen"/>
      <selection/>
      <selection pane="bottomLeft" activeCell="P32" sqref="P32"/>
    </sheetView>
  </sheetViews>
  <sheetFormatPr defaultColWidth="9" defaultRowHeight="10.8"/>
  <cols>
    <col min="1" max="1" width="3.25" style="5" customWidth="1"/>
    <col min="2" max="2" width="7.87962962962963" style="6" customWidth="1"/>
    <col min="3" max="3" width="13.0092592592593" style="5" customWidth="1"/>
    <col min="4" max="4" width="9.5462962962963" style="5" customWidth="1"/>
    <col min="5" max="5" width="31.7592592592593" style="7" customWidth="1"/>
    <col min="6" max="6" width="28.4907407407407" style="7" customWidth="1"/>
    <col min="7" max="7" width="28.75" style="7" customWidth="1"/>
    <col min="8" max="9" width="9.5" style="7" customWidth="1"/>
    <col min="10" max="10" width="22.3518518518519" style="7" customWidth="1"/>
    <col min="11" max="11" width="9.5" style="7" customWidth="1"/>
    <col min="12" max="12" width="12.287037037037" style="7" customWidth="1"/>
    <col min="13" max="13" width="20.7777777777778" style="7" customWidth="1"/>
    <col min="14" max="14" width="15.8148148148148" style="7" customWidth="1"/>
    <col min="15" max="15" width="15.0277777777778" style="6" customWidth="1"/>
    <col min="16" max="16" width="50.3240740740741" style="7" customWidth="1"/>
    <col min="17" max="17" width="15.0277777777778" style="5" customWidth="1"/>
    <col min="18" max="18" width="11" style="7" customWidth="1"/>
    <col min="19" max="19" width="16.0648148148148" style="7" customWidth="1"/>
    <col min="20" max="20" width="15.8148148148148" style="5" customWidth="1"/>
    <col min="21" max="16384" width="9" style="5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61"/>
      <c r="J2" s="10" t="s">
        <v>4</v>
      </c>
      <c r="K2" s="10"/>
      <c r="L2" s="10"/>
      <c r="M2" s="10"/>
      <c r="N2" s="62" t="s">
        <v>5</v>
      </c>
      <c r="O2" s="62"/>
      <c r="P2" s="63">
        <v>7186</v>
      </c>
      <c r="Q2" s="67" t="s">
        <v>6</v>
      </c>
      <c r="R2" s="67"/>
      <c r="S2" s="90" t="s">
        <v>7</v>
      </c>
      <c r="T2" s="90"/>
    </row>
    <row r="3" s="1" customFormat="1" ht="99" customHeight="1" spans="1:20">
      <c r="A3" s="9" t="s">
        <v>8</v>
      </c>
      <c r="B3" s="9"/>
      <c r="C3" s="12">
        <v>38593917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4" t="s">
        <v>85</v>
      </c>
      <c r="K3" s="64"/>
      <c r="L3" s="64"/>
      <c r="M3" s="64"/>
      <c r="N3" s="9" t="s">
        <v>13</v>
      </c>
      <c r="O3" s="9"/>
      <c r="P3" s="64" t="s">
        <v>14</v>
      </c>
      <c r="Q3" s="91" t="s">
        <v>15</v>
      </c>
      <c r="R3" s="92"/>
      <c r="S3" s="93" t="s">
        <v>16</v>
      </c>
      <c r="T3" s="93"/>
    </row>
    <row r="4" s="1" customFormat="1" ht="27.9" customHeight="1" spans="1:20">
      <c r="A4" s="9" t="s">
        <v>17</v>
      </c>
      <c r="B4" s="9"/>
      <c r="C4" s="14">
        <v>38169312</v>
      </c>
      <c r="D4" s="14"/>
      <c r="E4" s="14"/>
      <c r="F4" s="12" t="s">
        <v>18</v>
      </c>
      <c r="G4" s="13" t="s">
        <v>86</v>
      </c>
      <c r="H4" s="9" t="s">
        <v>19</v>
      </c>
      <c r="I4" s="9"/>
      <c r="J4" s="64" t="s">
        <v>87</v>
      </c>
      <c r="K4" s="64"/>
      <c r="L4" s="64"/>
      <c r="M4" s="64"/>
      <c r="N4" s="9" t="s">
        <v>20</v>
      </c>
      <c r="O4" s="9"/>
      <c r="P4" s="14" t="s">
        <v>21</v>
      </c>
      <c r="Q4" s="12" t="s">
        <v>22</v>
      </c>
      <c r="R4" s="14" t="s">
        <v>23</v>
      </c>
      <c r="S4" s="94" t="s">
        <v>24</v>
      </c>
      <c r="T4" s="95" t="s">
        <v>25</v>
      </c>
    </row>
    <row r="5" s="1" customFormat="1" ht="27.9" customHeight="1" spans="1:20">
      <c r="A5" s="9" t="s">
        <v>26</v>
      </c>
      <c r="B5" s="15" t="s">
        <v>27</v>
      </c>
      <c r="C5" s="16"/>
      <c r="D5" s="16"/>
      <c r="E5" s="16"/>
      <c r="F5" s="17"/>
      <c r="G5" s="18" t="s">
        <v>28</v>
      </c>
      <c r="H5" s="15" t="s">
        <v>27</v>
      </c>
      <c r="I5" s="16"/>
      <c r="J5" s="17"/>
      <c r="K5" s="18" t="s">
        <v>29</v>
      </c>
      <c r="L5" s="15" t="s">
        <v>30</v>
      </c>
      <c r="M5" s="17"/>
      <c r="N5" s="15" t="s">
        <v>31</v>
      </c>
      <c r="O5" s="17"/>
      <c r="P5" s="65" t="s">
        <v>32</v>
      </c>
      <c r="Q5" s="96"/>
      <c r="R5" s="96"/>
      <c r="S5" s="94" t="s">
        <v>33</v>
      </c>
      <c r="T5" s="97" t="s">
        <v>34</v>
      </c>
    </row>
    <row r="6" s="1" customFormat="1" ht="27.9" customHeight="1" spans="1:20">
      <c r="A6" s="9"/>
      <c r="B6" s="19" t="s">
        <v>35</v>
      </c>
      <c r="C6" s="20"/>
      <c r="D6" s="20"/>
      <c r="E6" s="20"/>
      <c r="F6" s="21"/>
      <c r="G6" s="9"/>
      <c r="H6" s="19" t="s">
        <v>36</v>
      </c>
      <c r="I6" s="20"/>
      <c r="J6" s="21"/>
      <c r="K6" s="9" t="s">
        <v>37</v>
      </c>
      <c r="L6" s="19" t="s">
        <v>38</v>
      </c>
      <c r="M6" s="21"/>
      <c r="N6" s="19" t="s">
        <v>39</v>
      </c>
      <c r="O6" s="21"/>
      <c r="P6" s="66" t="s">
        <v>40</v>
      </c>
      <c r="Q6" s="98"/>
      <c r="R6" s="98"/>
      <c r="S6" s="94"/>
      <c r="T6" s="97"/>
    </row>
    <row r="7" s="1" customFormat="1" ht="27.9" customHeight="1" spans="1:20">
      <c r="A7" s="9"/>
      <c r="B7" s="22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2" t="s">
        <v>46</v>
      </c>
      <c r="H7" s="9" t="s">
        <v>47</v>
      </c>
      <c r="I7" s="12" t="s">
        <v>48</v>
      </c>
      <c r="J7" s="12" t="s">
        <v>49</v>
      </c>
      <c r="K7" s="67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94"/>
      <c r="T7" s="97"/>
    </row>
    <row r="8" s="2" customFormat="1" ht="23" customHeight="1" spans="1:20">
      <c r="A8" s="23">
        <v>1</v>
      </c>
      <c r="B8" s="24" t="s">
        <v>53</v>
      </c>
      <c r="C8" s="25">
        <v>30874867</v>
      </c>
      <c r="D8" s="26"/>
      <c r="E8" s="27" t="s">
        <v>54</v>
      </c>
      <c r="F8" s="28" t="s">
        <v>55</v>
      </c>
      <c r="G8" s="26"/>
      <c r="H8" s="29">
        <v>0.003</v>
      </c>
      <c r="I8" s="26">
        <v>92627</v>
      </c>
      <c r="J8" s="68" t="s">
        <v>56</v>
      </c>
      <c r="K8" s="26">
        <v>19955</v>
      </c>
      <c r="L8" s="26"/>
      <c r="M8" s="26"/>
      <c r="N8" s="69">
        <v>102500</v>
      </c>
      <c r="O8" s="69" t="s">
        <v>57</v>
      </c>
      <c r="P8" s="69" t="s">
        <v>58</v>
      </c>
      <c r="Q8" s="99"/>
      <c r="R8" s="26"/>
      <c r="S8" s="26">
        <v>30585671.88</v>
      </c>
      <c r="T8" s="26"/>
    </row>
    <row r="9" s="2" customFormat="1" ht="23" customHeight="1" spans="1:20">
      <c r="A9" s="23"/>
      <c r="B9" s="30"/>
      <c r="C9" s="31"/>
      <c r="D9" s="26"/>
      <c r="E9" s="32"/>
      <c r="F9" s="33"/>
      <c r="G9" s="26"/>
      <c r="H9" s="34"/>
      <c r="I9" s="26">
        <v>-92627</v>
      </c>
      <c r="J9" s="70"/>
      <c r="K9" s="26">
        <v>-19955</v>
      </c>
      <c r="L9" s="26"/>
      <c r="M9" s="26"/>
      <c r="N9" s="69"/>
      <c r="O9" s="69"/>
      <c r="P9" s="69"/>
      <c r="Q9" s="99"/>
      <c r="R9" s="26"/>
      <c r="S9" s="26"/>
      <c r="T9" s="26"/>
    </row>
    <row r="10" s="2" customFormat="1" ht="20.1" customHeight="1" spans="1:20">
      <c r="A10" s="35">
        <v>2</v>
      </c>
      <c r="B10" s="24">
        <v>44015</v>
      </c>
      <c r="C10" s="36">
        <v>3380375.8</v>
      </c>
      <c r="D10" s="37"/>
      <c r="E10" s="27" t="s">
        <v>54</v>
      </c>
      <c r="F10" s="28" t="s">
        <v>55</v>
      </c>
      <c r="G10" s="26"/>
      <c r="H10" s="29">
        <v>0.003</v>
      </c>
      <c r="I10" s="26">
        <v>10141</v>
      </c>
      <c r="J10" s="27" t="s">
        <v>59</v>
      </c>
      <c r="K10" s="26">
        <v>1971</v>
      </c>
      <c r="L10" s="69"/>
      <c r="M10" s="69"/>
      <c r="N10" s="69"/>
      <c r="O10" s="69"/>
      <c r="P10" s="69"/>
      <c r="Q10" s="99"/>
      <c r="R10" s="26"/>
      <c r="S10" s="26"/>
      <c r="T10" s="26"/>
    </row>
    <row r="11" s="3" customFormat="1" ht="20.1" customHeight="1" spans="1:20">
      <c r="A11" s="38"/>
      <c r="B11" s="30"/>
      <c r="C11" s="39"/>
      <c r="D11" s="37"/>
      <c r="E11" s="32"/>
      <c r="F11" s="33"/>
      <c r="G11" s="26"/>
      <c r="H11" s="34"/>
      <c r="I11" s="71">
        <v>-16157.93</v>
      </c>
      <c r="J11" s="32"/>
      <c r="K11" s="26">
        <v>-1971</v>
      </c>
      <c r="L11" s="70"/>
      <c r="M11" s="70"/>
      <c r="N11" s="69"/>
      <c r="O11" s="69"/>
      <c r="P11" s="69"/>
      <c r="Q11" s="99"/>
      <c r="R11" s="26"/>
      <c r="S11" s="26"/>
      <c r="T11" s="26"/>
    </row>
    <row r="12" s="4" customFormat="1" ht="20.1" customHeight="1" spans="1:20">
      <c r="A12" s="40">
        <v>3</v>
      </c>
      <c r="B12" s="41">
        <v>44018</v>
      </c>
      <c r="C12" s="42"/>
      <c r="D12" s="42"/>
      <c r="E12" s="43" t="s">
        <v>60</v>
      </c>
      <c r="F12" s="43" t="s">
        <v>61</v>
      </c>
      <c r="G12" s="43"/>
      <c r="H12" s="43"/>
      <c r="I12" s="43"/>
      <c r="J12" s="43"/>
      <c r="K12" s="43"/>
      <c r="L12" s="72">
        <v>200</v>
      </c>
      <c r="M12" s="73"/>
      <c r="N12" s="73"/>
      <c r="O12" s="73"/>
      <c r="P12" s="73" t="s">
        <v>62</v>
      </c>
      <c r="Q12" s="100"/>
      <c r="R12" s="43"/>
      <c r="S12" s="43">
        <v>1400000</v>
      </c>
      <c r="T12" s="43"/>
    </row>
    <row r="13" s="4" customFormat="1" ht="20.1" customHeight="1" spans="1:20">
      <c r="A13" s="44"/>
      <c r="B13" s="41">
        <v>44018</v>
      </c>
      <c r="C13" s="42"/>
      <c r="D13" s="42"/>
      <c r="E13" s="43" t="s">
        <v>60</v>
      </c>
      <c r="F13" s="43" t="s">
        <v>61</v>
      </c>
      <c r="G13" s="43"/>
      <c r="H13" s="43"/>
      <c r="I13" s="43"/>
      <c r="J13" s="43"/>
      <c r="K13" s="43"/>
      <c r="L13" s="72">
        <v>100</v>
      </c>
      <c r="M13" s="73"/>
      <c r="N13" s="73"/>
      <c r="O13" s="73"/>
      <c r="P13" s="73" t="s">
        <v>63</v>
      </c>
      <c r="Q13" s="100"/>
      <c r="R13" s="43"/>
      <c r="S13" s="43">
        <v>817608</v>
      </c>
      <c r="T13" s="43"/>
    </row>
    <row r="14" s="5" customFormat="1" ht="20.1" customHeight="1" spans="1:20">
      <c r="A14" s="44"/>
      <c r="B14" s="41">
        <v>44018</v>
      </c>
      <c r="C14" s="42"/>
      <c r="D14" s="42"/>
      <c r="E14" s="43" t="s">
        <v>64</v>
      </c>
      <c r="F14" s="43" t="s">
        <v>65</v>
      </c>
      <c r="G14" s="43"/>
      <c r="H14" s="43"/>
      <c r="I14" s="43"/>
      <c r="J14" s="43"/>
      <c r="K14" s="43"/>
      <c r="L14" s="72">
        <v>100</v>
      </c>
      <c r="M14" s="73"/>
      <c r="N14" s="7"/>
      <c r="O14" s="73"/>
      <c r="P14" s="73" t="s">
        <v>66</v>
      </c>
      <c r="Q14" s="100"/>
      <c r="R14" s="43"/>
      <c r="S14" s="43">
        <v>145600</v>
      </c>
      <c r="T14" s="43"/>
    </row>
    <row r="15" s="5" customFormat="1" ht="21" customHeight="1" spans="1:20">
      <c r="A15" s="45"/>
      <c r="B15" s="41">
        <v>44018</v>
      </c>
      <c r="C15" s="42"/>
      <c r="D15" s="42"/>
      <c r="E15" s="43" t="s">
        <v>67</v>
      </c>
      <c r="F15" s="43" t="s">
        <v>68</v>
      </c>
      <c r="G15" s="43"/>
      <c r="H15" s="43"/>
      <c r="I15" s="43"/>
      <c r="J15" s="43"/>
      <c r="K15" s="43"/>
      <c r="L15" s="43">
        <v>50</v>
      </c>
      <c r="M15" s="43"/>
      <c r="N15" s="73"/>
      <c r="O15" s="73"/>
      <c r="P15" s="73" t="s">
        <v>69</v>
      </c>
      <c r="Q15" s="100"/>
      <c r="R15" s="43"/>
      <c r="S15" s="43">
        <v>92950</v>
      </c>
      <c r="T15" s="43"/>
    </row>
    <row r="16" ht="21" customHeight="1" spans="1:20">
      <c r="A16" s="46"/>
      <c r="B16" s="47"/>
      <c r="C16" s="42"/>
      <c r="D16" s="42"/>
      <c r="E16" s="48"/>
      <c r="F16" s="48"/>
      <c r="G16" s="48"/>
      <c r="H16" s="48"/>
      <c r="I16" s="48"/>
      <c r="J16" s="48"/>
      <c r="K16" s="48"/>
      <c r="L16" s="43">
        <v>-450</v>
      </c>
      <c r="M16" s="48"/>
      <c r="N16" s="73"/>
      <c r="O16" s="73"/>
      <c r="P16" s="74"/>
      <c r="Q16" s="101"/>
      <c r="R16" s="102"/>
      <c r="S16" s="75"/>
      <c r="T16" s="102"/>
    </row>
    <row r="17" ht="21" customHeight="1" spans="1:20">
      <c r="A17" s="46"/>
      <c r="B17" s="47"/>
      <c r="C17" s="42"/>
      <c r="D17" s="42"/>
      <c r="E17" s="48"/>
      <c r="F17" s="48"/>
      <c r="G17" s="48"/>
      <c r="H17" s="48"/>
      <c r="I17" s="48"/>
      <c r="J17" s="48"/>
      <c r="K17" s="48"/>
      <c r="L17" s="43"/>
      <c r="M17" s="75" t="s">
        <v>70</v>
      </c>
      <c r="N17" s="73"/>
      <c r="O17" s="73"/>
      <c r="P17" s="74"/>
      <c r="Q17" s="101"/>
      <c r="R17" s="102"/>
      <c r="S17" s="75"/>
      <c r="T17" s="102"/>
    </row>
    <row r="18" ht="21" customHeight="1" spans="1:20">
      <c r="A18" s="46"/>
      <c r="B18" s="47"/>
      <c r="C18" s="42"/>
      <c r="D18" s="42"/>
      <c r="E18" s="48"/>
      <c r="F18" s="48"/>
      <c r="G18" s="48"/>
      <c r="H18" s="48"/>
      <c r="I18" s="48"/>
      <c r="J18" s="48"/>
      <c r="K18" s="48"/>
      <c r="L18" s="43"/>
      <c r="M18" s="72"/>
      <c r="N18" s="73"/>
      <c r="O18" s="73"/>
      <c r="P18" s="74"/>
      <c r="Q18" s="101"/>
      <c r="R18" s="102"/>
      <c r="S18" s="75"/>
      <c r="T18" s="102"/>
    </row>
    <row r="19" s="4" customFormat="1" ht="20.1" customHeight="1" spans="1:20">
      <c r="A19" s="44">
        <v>4</v>
      </c>
      <c r="B19" s="41">
        <v>44018</v>
      </c>
      <c r="C19" s="42"/>
      <c r="D19" s="42"/>
      <c r="E19" s="43" t="s">
        <v>60</v>
      </c>
      <c r="F19" s="43" t="s">
        <v>61</v>
      </c>
      <c r="G19" s="43"/>
      <c r="H19" s="43"/>
      <c r="I19" s="43"/>
      <c r="J19" s="43"/>
      <c r="K19" s="43"/>
      <c r="L19" s="72">
        <v>100</v>
      </c>
      <c r="M19" s="74" t="s">
        <v>71</v>
      </c>
      <c r="N19" s="73"/>
      <c r="O19" s="73"/>
      <c r="P19" s="73" t="s">
        <v>72</v>
      </c>
      <c r="Q19" s="100"/>
      <c r="R19" s="43"/>
      <c r="S19" s="43">
        <v>900000</v>
      </c>
      <c r="T19" s="43"/>
    </row>
    <row r="20" s="4" customFormat="1" ht="20.1" customHeight="1" spans="1:20">
      <c r="A20" s="49">
        <v>5</v>
      </c>
      <c r="B20" s="41">
        <v>44041</v>
      </c>
      <c r="C20" s="42"/>
      <c r="D20" s="42"/>
      <c r="E20" s="43" t="s">
        <v>73</v>
      </c>
      <c r="F20" s="43" t="s">
        <v>74</v>
      </c>
      <c r="G20" s="43"/>
      <c r="H20" s="43"/>
      <c r="I20" s="43"/>
      <c r="J20" s="43"/>
      <c r="K20" s="43"/>
      <c r="L20" s="72">
        <v>50</v>
      </c>
      <c r="M20" s="76"/>
      <c r="N20" s="73"/>
      <c r="O20" s="73"/>
      <c r="P20" s="74" t="s">
        <v>75</v>
      </c>
      <c r="Q20" s="101"/>
      <c r="R20" s="75"/>
      <c r="S20" s="75">
        <v>4950</v>
      </c>
      <c r="T20" s="75"/>
    </row>
    <row r="21" s="4" customFormat="1" ht="20.1" customHeight="1" spans="1:20">
      <c r="A21" s="49">
        <v>6</v>
      </c>
      <c r="B21" s="41"/>
      <c r="C21" s="42"/>
      <c r="D21" s="42"/>
      <c r="E21" s="43"/>
      <c r="F21" s="43"/>
      <c r="G21" s="43"/>
      <c r="H21" s="43"/>
      <c r="I21" s="43"/>
      <c r="J21" s="43"/>
      <c r="K21" s="43"/>
      <c r="L21" s="72"/>
      <c r="M21" s="73"/>
      <c r="N21" s="73">
        <v>-102500</v>
      </c>
      <c r="O21" s="73" t="s">
        <v>76</v>
      </c>
      <c r="P21" s="74"/>
      <c r="Q21" s="101"/>
      <c r="R21" s="75"/>
      <c r="S21" s="75"/>
      <c r="T21" s="75"/>
    </row>
    <row r="22" s="4" customFormat="1" ht="20.1" customHeight="1" spans="1:20">
      <c r="A22" s="49"/>
      <c r="B22" s="41">
        <v>44043</v>
      </c>
      <c r="C22" s="42"/>
      <c r="D22" s="42"/>
      <c r="E22" s="43" t="s">
        <v>60</v>
      </c>
      <c r="F22" s="43" t="s">
        <v>61</v>
      </c>
      <c r="G22" s="43"/>
      <c r="H22" s="43"/>
      <c r="I22" s="43"/>
      <c r="J22" s="43"/>
      <c r="K22" s="43"/>
      <c r="L22" s="72">
        <v>100</v>
      </c>
      <c r="M22" s="73" t="s">
        <v>71</v>
      </c>
      <c r="N22" s="73"/>
      <c r="O22" s="73"/>
      <c r="P22" s="73" t="s">
        <v>77</v>
      </c>
      <c r="Q22" s="100"/>
      <c r="R22" s="43"/>
      <c r="S22" s="43">
        <v>300000</v>
      </c>
      <c r="T22" s="43"/>
    </row>
    <row r="23" s="3" customFormat="1" ht="20.1" customHeight="1" spans="1:20">
      <c r="A23" s="35">
        <v>7</v>
      </c>
      <c r="B23" s="50">
        <v>44196</v>
      </c>
      <c r="C23" s="51">
        <v>1984373.2</v>
      </c>
      <c r="D23" s="37"/>
      <c r="E23" s="26" t="s">
        <v>54</v>
      </c>
      <c r="F23" s="26">
        <v>258557455912</v>
      </c>
      <c r="G23" s="26"/>
      <c r="H23" s="52">
        <v>0.003</v>
      </c>
      <c r="I23" s="26">
        <v>13104</v>
      </c>
      <c r="J23" s="26" t="s">
        <v>88</v>
      </c>
      <c r="K23" s="26">
        <v>40449.93</v>
      </c>
      <c r="L23" s="70">
        <v>1500</v>
      </c>
      <c r="M23" s="69" t="s">
        <v>89</v>
      </c>
      <c r="N23" s="69"/>
      <c r="O23" s="69"/>
      <c r="P23" s="77"/>
      <c r="Q23" s="103"/>
      <c r="R23" s="68"/>
      <c r="S23" s="68"/>
      <c r="T23" s="68"/>
    </row>
    <row r="24" s="3" customFormat="1" ht="20.1" customHeight="1" spans="1:20">
      <c r="A24" s="53"/>
      <c r="B24" s="50">
        <v>44200</v>
      </c>
      <c r="C24" s="51"/>
      <c r="D24" s="37"/>
      <c r="E24" s="26" t="s">
        <v>60</v>
      </c>
      <c r="F24" s="26" t="s">
        <v>61</v>
      </c>
      <c r="G24" s="26"/>
      <c r="H24" s="52"/>
      <c r="I24" s="26"/>
      <c r="J24" s="26"/>
      <c r="K24" s="26"/>
      <c r="L24" s="70">
        <v>200</v>
      </c>
      <c r="M24" s="77" t="s">
        <v>71</v>
      </c>
      <c r="N24" s="69"/>
      <c r="O24" s="69"/>
      <c r="P24" s="77" t="s">
        <v>62</v>
      </c>
      <c r="Q24" s="103"/>
      <c r="R24" s="68"/>
      <c r="S24" s="68">
        <v>1400000</v>
      </c>
      <c r="T24" s="68"/>
    </row>
    <row r="25" s="3" customFormat="1" ht="20.1" customHeight="1" spans="1:20">
      <c r="A25" s="38"/>
      <c r="B25" s="50">
        <v>44200</v>
      </c>
      <c r="C25" s="37"/>
      <c r="D25" s="37"/>
      <c r="E25" s="26" t="s">
        <v>60</v>
      </c>
      <c r="F25" s="26" t="s">
        <v>61</v>
      </c>
      <c r="G25" s="26"/>
      <c r="H25" s="26"/>
      <c r="I25" s="26"/>
      <c r="J25" s="26"/>
      <c r="K25" s="26"/>
      <c r="L25" s="70">
        <v>100</v>
      </c>
      <c r="M25" s="78"/>
      <c r="N25" s="69"/>
      <c r="O25" s="69"/>
      <c r="P25" s="77" t="s">
        <v>63</v>
      </c>
      <c r="Q25" s="103"/>
      <c r="R25" s="68"/>
      <c r="S25" s="68">
        <v>500000</v>
      </c>
      <c r="T25" s="68"/>
    </row>
    <row r="26" s="3" customFormat="1" ht="20.1" customHeight="1" spans="1:20">
      <c r="A26" s="23"/>
      <c r="B26" s="50"/>
      <c r="C26" s="37"/>
      <c r="D26" s="37"/>
      <c r="E26" s="26"/>
      <c r="F26" s="26"/>
      <c r="G26" s="26"/>
      <c r="H26" s="26"/>
      <c r="I26" s="26"/>
      <c r="J26" s="26"/>
      <c r="K26" s="26"/>
      <c r="L26" s="70"/>
      <c r="M26" s="69"/>
      <c r="N26" s="69"/>
      <c r="O26" s="69"/>
      <c r="P26" s="77"/>
      <c r="Q26" s="103"/>
      <c r="R26" s="68"/>
      <c r="S26" s="68"/>
      <c r="T26" s="68"/>
    </row>
    <row r="27" s="3" customFormat="1" ht="20.1" customHeight="1" spans="1:20">
      <c r="A27" s="23"/>
      <c r="B27" s="50"/>
      <c r="C27" s="37"/>
      <c r="D27" s="37"/>
      <c r="E27" s="26"/>
      <c r="F27" s="26"/>
      <c r="G27" s="26"/>
      <c r="H27" s="26"/>
      <c r="I27" s="26"/>
      <c r="J27" s="26"/>
      <c r="K27" s="26"/>
      <c r="L27" s="70"/>
      <c r="M27" s="69"/>
      <c r="N27" s="69"/>
      <c r="O27" s="69"/>
      <c r="P27" s="77"/>
      <c r="Q27" s="103"/>
      <c r="R27" s="68"/>
      <c r="S27" s="68"/>
      <c r="T27" s="68"/>
    </row>
    <row r="28" s="3" customFormat="1" ht="20.1" customHeight="1" spans="1:20">
      <c r="A28" s="23"/>
      <c r="B28" s="50"/>
      <c r="C28" s="37"/>
      <c r="D28" s="37"/>
      <c r="E28" s="26"/>
      <c r="F28" s="26"/>
      <c r="G28" s="26"/>
      <c r="H28" s="26"/>
      <c r="I28" s="26"/>
      <c r="J28" s="26"/>
      <c r="K28" s="26"/>
      <c r="L28" s="70"/>
      <c r="M28" s="69"/>
      <c r="N28" s="69"/>
      <c r="O28" s="69"/>
      <c r="P28" s="77"/>
      <c r="Q28" s="103"/>
      <c r="R28" s="68"/>
      <c r="S28" s="68"/>
      <c r="T28" s="68"/>
    </row>
    <row r="29" s="3" customFormat="1" ht="20.1" customHeight="1" spans="1:20">
      <c r="A29" s="23"/>
      <c r="B29" s="50"/>
      <c r="C29" s="37"/>
      <c r="D29" s="37"/>
      <c r="E29" s="26"/>
      <c r="F29" s="26"/>
      <c r="G29" s="26"/>
      <c r="H29" s="26"/>
      <c r="I29" s="26"/>
      <c r="J29" s="26"/>
      <c r="K29" s="26"/>
      <c r="L29" s="70"/>
      <c r="M29" s="69"/>
      <c r="N29" s="69"/>
      <c r="O29" s="69"/>
      <c r="P29" s="77"/>
      <c r="Q29" s="103"/>
      <c r="R29" s="68"/>
      <c r="S29" s="68"/>
      <c r="T29" s="68"/>
    </row>
    <row r="30" s="3" customFormat="1" ht="20.1" customHeight="1" spans="1:20">
      <c r="A30" s="23"/>
      <c r="B30" s="50"/>
      <c r="C30" s="37"/>
      <c r="D30" s="37"/>
      <c r="E30" s="26"/>
      <c r="F30" s="26"/>
      <c r="G30" s="26"/>
      <c r="H30" s="26"/>
      <c r="I30" s="26"/>
      <c r="J30" s="26"/>
      <c r="K30" s="26"/>
      <c r="L30" s="70"/>
      <c r="M30" s="69"/>
      <c r="N30" s="69"/>
      <c r="O30" s="69"/>
      <c r="P30" s="77"/>
      <c r="Q30" s="103"/>
      <c r="R30" s="68"/>
      <c r="S30" s="68"/>
      <c r="T30" s="68"/>
    </row>
    <row r="31" s="3" customFormat="1" ht="20.1" customHeight="1" spans="1:20">
      <c r="A31" s="23"/>
      <c r="B31" s="50"/>
      <c r="C31" s="37"/>
      <c r="D31" s="37"/>
      <c r="E31" s="26"/>
      <c r="F31" s="26"/>
      <c r="G31" s="26"/>
      <c r="H31" s="26"/>
      <c r="I31" s="26"/>
      <c r="J31" s="26"/>
      <c r="K31" s="26"/>
      <c r="L31" s="70"/>
      <c r="M31" s="69"/>
      <c r="N31" s="69"/>
      <c r="O31" s="69"/>
      <c r="P31" s="77"/>
      <c r="Q31" s="103"/>
      <c r="R31" s="68"/>
      <c r="S31" s="68"/>
      <c r="T31" s="68"/>
    </row>
    <row r="32" ht="21" customHeight="1" spans="1:20">
      <c r="A32" s="46"/>
      <c r="B32" s="47"/>
      <c r="C32" s="42"/>
      <c r="D32" s="42"/>
      <c r="E32" s="48"/>
      <c r="F32" s="48"/>
      <c r="G32" s="48"/>
      <c r="H32" s="48"/>
      <c r="I32" s="48"/>
      <c r="J32" s="48"/>
      <c r="K32" s="48"/>
      <c r="L32" s="48"/>
      <c r="M32" s="48"/>
      <c r="N32" s="73"/>
      <c r="O32" s="73"/>
      <c r="P32" s="74"/>
      <c r="Q32" s="101"/>
      <c r="R32" s="102"/>
      <c r="S32" s="68"/>
      <c r="T32" s="102"/>
    </row>
    <row r="33" ht="30" customHeight="1" spans="1:20">
      <c r="A33" s="54" t="s">
        <v>78</v>
      </c>
      <c r="B33" s="54"/>
      <c r="C33" s="55">
        <f>SUM(C8:C32)</f>
        <v>36239616</v>
      </c>
      <c r="D33" s="56">
        <f>SUM(D8:D15)</f>
        <v>0</v>
      </c>
      <c r="E33" s="57"/>
      <c r="F33" s="57"/>
      <c r="G33" s="57"/>
      <c r="H33" s="57"/>
      <c r="I33" s="79">
        <f>SUM(I8:I32)</f>
        <v>7087.07</v>
      </c>
      <c r="J33" s="80"/>
      <c r="K33" s="79">
        <f>SUM(K8:K32)</f>
        <v>40449.93</v>
      </c>
      <c r="L33" s="79">
        <f>SUM(L8:L32)</f>
        <v>2050</v>
      </c>
      <c r="M33" s="80"/>
      <c r="N33" s="81">
        <f>SUM(N8:N32)</f>
        <v>0</v>
      </c>
      <c r="O33" s="73"/>
      <c r="P33" s="74"/>
      <c r="Q33" s="104"/>
      <c r="R33" s="105"/>
      <c r="S33" s="106">
        <f>SUM(S8:S32)</f>
        <v>36146779.88</v>
      </c>
      <c r="T33" s="107">
        <f>C33+D33-I33-K33-L33-N33-S33</f>
        <v>43249.1199999973</v>
      </c>
    </row>
    <row r="34" ht="30" customHeight="1" spans="1:20">
      <c r="A34" s="54" t="s">
        <v>79</v>
      </c>
      <c r="B34" s="54"/>
      <c r="C34" s="54" t="s">
        <v>80</v>
      </c>
      <c r="D34" s="54"/>
      <c r="E34" s="54"/>
      <c r="F34" s="58">
        <f>S24+S25</f>
        <v>1900000</v>
      </c>
      <c r="G34" s="59"/>
      <c r="H34" s="59"/>
      <c r="I34" s="59"/>
      <c r="J34" s="59"/>
      <c r="K34" s="82"/>
      <c r="L34" s="83" t="s">
        <v>81</v>
      </c>
      <c r="M34" s="84"/>
      <c r="N34" s="84"/>
      <c r="O34" s="85" t="s">
        <v>82</v>
      </c>
      <c r="P34" s="86">
        <f>F34</f>
        <v>1900000</v>
      </c>
      <c r="Q34" s="86"/>
      <c r="R34" s="86"/>
      <c r="S34" s="86"/>
      <c r="T34" s="86"/>
    </row>
    <row r="35" ht="30" customHeight="1" spans="1:20">
      <c r="A35" s="54"/>
      <c r="B35" s="54"/>
      <c r="C35" s="54" t="s">
        <v>83</v>
      </c>
      <c r="D35" s="54"/>
      <c r="E35" s="54"/>
      <c r="F35" s="58">
        <v>0</v>
      </c>
      <c r="G35" s="59"/>
      <c r="H35" s="59"/>
      <c r="I35" s="59"/>
      <c r="J35" s="59"/>
      <c r="K35" s="82"/>
      <c r="L35" s="87"/>
      <c r="M35" s="88"/>
      <c r="N35" s="88"/>
      <c r="O35" s="85" t="s">
        <v>84</v>
      </c>
      <c r="P35" s="89" t="str">
        <f>SUBSTITUTE(SUBSTITUTE(TEXT(INT(P34),"[DBNum2][$-804]G/通用格式元"&amp;IF(INT(F42)=F42,"整",""))&amp;TEXT(MID(F42,FIND(".",F42&amp;".0")+1,1),"[DBNum2][$-804]G/通用格式角")&amp;TEXT(MID(F42,FIND(".",F42&amp;".0")+2,1),"[DBNum2][$-804]G/通用格式分"),"零角","零"),"零分","")</f>
        <v>壹佰玖拾万元整</v>
      </c>
      <c r="Q35" s="89"/>
      <c r="R35" s="89"/>
      <c r="S35" s="89"/>
      <c r="T35" s="89"/>
    </row>
    <row r="40" ht="14.4" spans="2:2">
      <c r="B40" s="60"/>
    </row>
  </sheetData>
  <mergeCells count="6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3:B33"/>
    <mergeCell ref="C34:E34"/>
    <mergeCell ref="F34:K34"/>
    <mergeCell ref="P34:T34"/>
    <mergeCell ref="C35:E35"/>
    <mergeCell ref="F35:K35"/>
    <mergeCell ref="P35:T35"/>
    <mergeCell ref="A5:A7"/>
    <mergeCell ref="A8:A9"/>
    <mergeCell ref="A10:A11"/>
    <mergeCell ref="A12:A15"/>
    <mergeCell ref="A21:A22"/>
    <mergeCell ref="A23:A25"/>
    <mergeCell ref="B8:B9"/>
    <mergeCell ref="B10:B11"/>
    <mergeCell ref="C8:C9"/>
    <mergeCell ref="C10:C11"/>
    <mergeCell ref="E8:E9"/>
    <mergeCell ref="E10:E11"/>
    <mergeCell ref="F8:F9"/>
    <mergeCell ref="F10:F11"/>
    <mergeCell ref="H8:H9"/>
    <mergeCell ref="H10:H11"/>
    <mergeCell ref="J8:J9"/>
    <mergeCell ref="J10:J11"/>
    <mergeCell ref="M17:M18"/>
    <mergeCell ref="M19:M20"/>
    <mergeCell ref="M24:M25"/>
    <mergeCell ref="S5:S7"/>
    <mergeCell ref="T5:T7"/>
    <mergeCell ref="A34:B35"/>
    <mergeCell ref="L34:N35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第1次</vt:lpstr>
      <vt:lpstr>第2次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666-666</cp:lastModifiedBy>
  <dcterms:created xsi:type="dcterms:W3CDTF">2017-01-14T12:48:00Z</dcterms:created>
  <dcterms:modified xsi:type="dcterms:W3CDTF">2021-01-15T02:08:14Z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