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1" sheetId="1" r:id="rId1"/>
    <sheet name="2" sheetId="2" r:id="rId2"/>
    <sheet name="终结" sheetId="3" r:id="rId3"/>
  </sheets>
  <calcPr calcId="144525" concurrentCalc="0"/>
</workbook>
</file>

<file path=xl/sharedStrings.xml><?xml version="1.0" encoding="utf-8"?>
<sst xmlns="http://schemas.openxmlformats.org/spreadsheetml/2006/main" count="213" uniqueCount="70">
  <si>
    <t xml:space="preserve">工程款支付证书 </t>
  </si>
  <si>
    <t>本次</t>
  </si>
  <si>
    <t>工程名称</t>
  </si>
  <si>
    <t>无为县刘渡镇臼山村河老至中心水泥路工程</t>
  </si>
  <si>
    <t>ERP编号</t>
  </si>
  <si>
    <t>档案编号</t>
  </si>
  <si>
    <t>CD2017-031</t>
  </si>
  <si>
    <t>2017.4.28</t>
  </si>
  <si>
    <t>无为县
刘渡镇</t>
  </si>
  <si>
    <t>芜湖公司王冬汉13855369629</t>
  </si>
  <si>
    <t>陈荣斌13966393446</t>
  </si>
  <si>
    <t>中标通知书、施工合同及内部承包协议（含补充）原件</t>
  </si>
  <si>
    <t>中标</t>
  </si>
  <si>
    <t>合同金额</t>
  </si>
  <si>
    <t>中标  日期</t>
  </si>
  <si>
    <t>已    供       工程资料</t>
  </si>
  <si>
    <t>中标通知书、施工合同及内部、内部承包协议（含补充）、验收表、审核报告原件</t>
  </si>
  <si>
    <t>庐江</t>
  </si>
  <si>
    <t>责任  单位</t>
  </si>
  <si>
    <t>芜湖王冬汉13855369629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</si>
  <si>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</si>
  <si>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</si>
  <si>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</si>
  <si>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</si>
  <si>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</si>
  <si>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</si>
  <si>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</si>
  <si>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</si>
  <si>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</si>
  <si>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</si>
  <si>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</si>
  <si>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</si>
  <si>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</si>
  <si>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</si>
  <si>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</si>
  <si>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</si>
  <si>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</si>
  <si>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</si>
  <si>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</si>
  <si>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2%全扣</t>
  </si>
  <si>
    <t>陈荣斌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</si>
  <si>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</si>
  <si>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</si>
  <si>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</si>
  <si>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</si>
  <si>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</si>
  <si>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</si>
  <si>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</si>
  <si>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</si>
  <si>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</si>
  <si>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</si>
  <si>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</si>
  <si>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</si>
  <si>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</si>
  <si>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</si>
  <si>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</si>
  <si>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</si>
  <si>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</si>
  <si>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中标通知书、施工合同及内部、内部承包协议（含补充）、竣工验收表（复印件盖章）、审核报告原件</t>
  </si>
  <si>
    <t xml:space="preserve">无项目部章，所需资料盖章均在庐江办公室盖的公章。
</t>
  </si>
  <si>
    <t>已扣</t>
  </si>
  <si>
    <t>预留损失准备金</t>
  </si>
  <si>
    <t>已办理工程终结结算承诺书，详见附件（复印件）。</t>
  </si>
  <si>
    <t>审计</t>
  </si>
  <si>
    <t>其他</t>
  </si>
  <si>
    <t>已付</t>
  </si>
  <si>
    <t>待付</t>
  </si>
  <si>
    <t>风险</t>
  </si>
  <si>
    <t>损保</t>
  </si>
  <si>
    <t>应付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</si>
</sst>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176" formatCode="yyyy/m/d;@"/>
    <numFmt numFmtId="177" formatCode="yy/m/d;@"/>
    <numFmt numFmtId="42" formatCode="_ &quot;￥&quot;* #,##0_ ;_ &quot;￥&quot;* \-#,##0_ ;_ &quot;￥&quot;* &quot;-&quot;_ ;_ @_ "/>
    <numFmt numFmtId="178" formatCode="#,##0.00_ "/>
    <numFmt numFmtId="179" formatCode="0_ "/>
    <numFmt numFmtId="43" formatCode="_ * #,##0.00_ ;_ * \-#,##0.00_ ;_ * &quot;-&quot;??_ ;_ @_ "/>
    <numFmt numFmtId="41" formatCode="_ * #,##0_ ;_ * \-#,##0_ ;_ * &quot;-&quot;_ ;_ @_ "/>
    <numFmt numFmtId="180" formatCode="0.0%"/>
    <numFmt numFmtId="181" formatCode="m/d;@"/>
    <numFmt numFmtId="182" formatCode="0.00_ "/>
  </numFmts>
  <fonts count="41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12"/>
      <color rgb="FFFF0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b/>
      <sz val="9"/>
      <color rgb="FF7030A0"/>
      <name val="宋体"/>
      <charset val="134"/>
    </font>
    <font>
      <b/>
      <sz val="9"/>
      <color rgb="FF00B0F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0" fillId="32" borderId="14" applyNumberFormat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34" fillId="33" borderId="9" applyNumberForma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0" borderId="0"/>
    <xf numFmtId="0" fontId="27" fillId="1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1" xfId="58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 shrinkToFit="1"/>
    </xf>
    <xf numFmtId="178" fontId="1" fillId="0" borderId="1" xfId="58" applyNumberFormat="1" applyFont="1" applyFill="1" applyBorder="1" applyAlignment="1">
      <alignment horizontal="center" vertical="center" wrapText="1"/>
    </xf>
    <xf numFmtId="178" fontId="3" fillId="0" borderId="1" xfId="58" applyNumberFormat="1" applyFont="1" applyFill="1" applyBorder="1" applyAlignment="1">
      <alignment horizontal="center" vertical="center" wrapText="1"/>
    </xf>
    <xf numFmtId="177" fontId="1" fillId="0" borderId="1" xfId="58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176" fontId="4" fillId="0" borderId="1" xfId="58" applyNumberFormat="1" applyFont="1" applyFill="1" applyBorder="1" applyAlignment="1">
      <alignment horizontal="center" vertical="center" wrapText="1"/>
    </xf>
    <xf numFmtId="0" fontId="1" fillId="4" borderId="2" xfId="58" applyFont="1" applyFill="1" applyBorder="1" applyAlignment="1">
      <alignment horizontal="center" vertical="center" wrapText="1"/>
    </xf>
    <xf numFmtId="0" fontId="4" fillId="4" borderId="3" xfId="58" applyFont="1" applyFill="1" applyBorder="1" applyAlignment="1">
      <alignment horizontal="left" vertical="center" wrapText="1"/>
    </xf>
    <xf numFmtId="0" fontId="4" fillId="4" borderId="4" xfId="58" applyFont="1" applyFill="1" applyBorder="1" applyAlignment="1">
      <alignment horizontal="left" vertical="center" wrapText="1"/>
    </xf>
    <xf numFmtId="0" fontId="1" fillId="4" borderId="5" xfId="58" applyFont="1" applyFill="1" applyBorder="1" applyAlignment="1">
      <alignment horizontal="center" vertical="center" wrapText="1"/>
    </xf>
    <xf numFmtId="0" fontId="4" fillId="4" borderId="5" xfId="58" applyFont="1" applyFill="1" applyBorder="1" applyAlignment="1">
      <alignment horizontal="left" vertical="center" wrapText="1"/>
    </xf>
    <xf numFmtId="0" fontId="4" fillId="4" borderId="6" xfId="58" applyFont="1" applyFill="1" applyBorder="1" applyAlignment="1">
      <alignment horizontal="left" vertical="center" wrapText="1"/>
    </xf>
    <xf numFmtId="178" fontId="1" fillId="0" borderId="1" xfId="58" applyNumberFormat="1" applyFont="1" applyFill="1" applyBorder="1" applyAlignment="1">
      <alignment horizontal="center" vertical="center" shrinkToFit="1"/>
    </xf>
    <xf numFmtId="0" fontId="1" fillId="0" borderId="1" xfId="58" applyFont="1" applyFill="1" applyBorder="1" applyAlignment="1">
      <alignment horizontal="center" vertical="center"/>
    </xf>
    <xf numFmtId="179" fontId="1" fillId="0" borderId="1" xfId="8" applyNumberFormat="1" applyFont="1" applyFill="1" applyBorder="1" applyAlignment="1">
      <alignment horizontal="center" vertical="center"/>
    </xf>
    <xf numFmtId="0" fontId="5" fillId="4" borderId="1" xfId="58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178" fontId="6" fillId="0" borderId="1" xfId="58" applyNumberFormat="1" applyFont="1" applyFill="1" applyBorder="1" applyAlignment="1">
      <alignment horizontal="center" vertical="center" wrapText="1"/>
    </xf>
    <xf numFmtId="0" fontId="7" fillId="0" borderId="0" xfId="58" applyFont="1" applyFill="1" applyBorder="1" applyAlignment="1">
      <alignment horizontal="center" vertical="center"/>
    </xf>
    <xf numFmtId="0" fontId="4" fillId="0" borderId="0" xfId="58" applyFont="1" applyFill="1" applyBorder="1" applyAlignment="1">
      <alignment horizontal="center" vertical="center"/>
    </xf>
    <xf numFmtId="177" fontId="4" fillId="0" borderId="0" xfId="58" applyNumberFormat="1" applyFont="1" applyFill="1" applyBorder="1" applyAlignment="1">
      <alignment horizontal="center" vertical="center"/>
    </xf>
    <xf numFmtId="178" fontId="4" fillId="0" borderId="0" xfId="58" applyNumberFormat="1" applyFont="1" applyFill="1" applyBorder="1" applyAlignment="1">
      <alignment horizontal="center" vertical="center"/>
    </xf>
    <xf numFmtId="0" fontId="8" fillId="0" borderId="6" xfId="58" applyFont="1" applyFill="1" applyBorder="1" applyAlignment="1">
      <alignment horizontal="center" vertical="center"/>
    </xf>
    <xf numFmtId="0" fontId="4" fillId="4" borderId="1" xfId="58" applyFont="1" applyFill="1" applyBorder="1" applyAlignment="1">
      <alignment horizontal="center" vertical="center" wrapText="1"/>
    </xf>
    <xf numFmtId="177" fontId="4" fillId="4" borderId="1" xfId="58" applyNumberFormat="1" applyFont="1" applyFill="1" applyBorder="1" applyAlignment="1">
      <alignment horizontal="left" vertical="center" shrinkToFit="1"/>
    </xf>
    <xf numFmtId="14" fontId="4" fillId="4" borderId="1" xfId="58" applyNumberFormat="1" applyFont="1" applyFill="1" applyBorder="1" applyAlignment="1">
      <alignment horizontal="center" vertical="center" wrapText="1"/>
    </xf>
    <xf numFmtId="178" fontId="4" fillId="4" borderId="1" xfId="58" applyNumberFormat="1" applyFont="1" applyFill="1" applyBorder="1" applyAlignment="1">
      <alignment horizontal="right" vertical="center" shrinkToFit="1"/>
    </xf>
    <xf numFmtId="181" fontId="4" fillId="4" borderId="1" xfId="58" applyNumberFormat="1" applyFont="1" applyFill="1" applyBorder="1" applyAlignment="1">
      <alignment horizontal="center" vertical="center" wrapText="1"/>
    </xf>
    <xf numFmtId="180" fontId="4" fillId="0" borderId="1" xfId="22" applyNumberFormat="1" applyFont="1" applyFill="1" applyBorder="1" applyAlignment="1">
      <alignment horizontal="center" vertical="center" wrapText="1"/>
    </xf>
    <xf numFmtId="178" fontId="4" fillId="5" borderId="1" xfId="58" applyNumberFormat="1" applyFont="1" applyFill="1" applyBorder="1" applyAlignment="1">
      <alignment horizontal="right" vertical="center" shrinkToFit="1"/>
    </xf>
    <xf numFmtId="0" fontId="7" fillId="4" borderId="1" xfId="58" applyFont="1" applyFill="1" applyBorder="1" applyAlignment="1">
      <alignment horizontal="center" vertical="center" wrapText="1"/>
    </xf>
    <xf numFmtId="14" fontId="9" fillId="0" borderId="1" xfId="58" applyNumberFormat="1" applyFont="1" applyBorder="1" applyAlignment="1">
      <alignment horizontal="center" vertical="center" wrapText="1"/>
    </xf>
    <xf numFmtId="14" fontId="7" fillId="4" borderId="1" xfId="58" applyNumberFormat="1" applyFont="1" applyFill="1" applyBorder="1" applyAlignment="1">
      <alignment horizontal="center" vertical="center" wrapText="1"/>
    </xf>
    <xf numFmtId="178" fontId="7" fillId="4" borderId="1" xfId="58" applyNumberFormat="1" applyFont="1" applyFill="1" applyBorder="1" applyAlignment="1">
      <alignment horizontal="right" vertical="center" shrinkToFit="1"/>
    </xf>
    <xf numFmtId="181" fontId="7" fillId="4" borderId="1" xfId="58" applyNumberFormat="1" applyFont="1" applyFill="1" applyBorder="1" applyAlignment="1">
      <alignment horizontal="center" vertical="center" wrapText="1"/>
    </xf>
    <xf numFmtId="9" fontId="7" fillId="0" borderId="1" xfId="22" applyFont="1" applyFill="1" applyBorder="1" applyAlignment="1">
      <alignment horizontal="center" vertical="center" wrapText="1"/>
    </xf>
    <xf numFmtId="178" fontId="7" fillId="5" borderId="1" xfId="58" applyNumberFormat="1" applyFont="1" applyFill="1" applyBorder="1" applyAlignment="1">
      <alignment horizontal="right" vertical="center" shrinkToFit="1"/>
    </xf>
    <xf numFmtId="177" fontId="7" fillId="4" borderId="1" xfId="58" applyNumberFormat="1" applyFont="1" applyFill="1" applyBorder="1" applyAlignment="1">
      <alignment horizontal="center" vertical="center" shrinkToFit="1"/>
    </xf>
    <xf numFmtId="180" fontId="7" fillId="0" borderId="1" xfId="22" applyNumberFormat="1" applyFont="1" applyFill="1" applyBorder="1" applyAlignment="1">
      <alignment horizontal="center" vertical="center" wrapText="1"/>
    </xf>
    <xf numFmtId="177" fontId="4" fillId="4" borderId="1" xfId="58" applyNumberFormat="1" applyFont="1" applyFill="1" applyBorder="1" applyAlignment="1">
      <alignment vertical="center" shrinkToFit="1"/>
    </xf>
    <xf numFmtId="178" fontId="4" fillId="4" borderId="1" xfId="58" applyNumberFormat="1" applyFont="1" applyFill="1" applyBorder="1" applyAlignment="1">
      <alignment vertical="center" shrinkToFit="1"/>
    </xf>
    <xf numFmtId="9" fontId="4" fillId="0" borderId="1" xfId="22" applyFont="1" applyFill="1" applyBorder="1" applyAlignment="1">
      <alignment horizontal="center" vertical="center" wrapText="1"/>
    </xf>
    <xf numFmtId="0" fontId="4" fillId="5" borderId="1" xfId="58" applyFont="1" applyFill="1" applyBorder="1" applyAlignment="1">
      <alignment horizontal="center" vertical="center" shrinkToFit="1"/>
    </xf>
    <xf numFmtId="178" fontId="10" fillId="5" borderId="1" xfId="58" applyNumberFormat="1" applyFont="1" applyFill="1" applyBorder="1" applyAlignment="1">
      <alignment horizontal="right" vertical="center" shrinkToFit="1"/>
    </xf>
    <xf numFmtId="178" fontId="11" fillId="5" borderId="1" xfId="58" applyNumberFormat="1" applyFont="1" applyFill="1" applyBorder="1" applyAlignment="1">
      <alignment horizontal="center" vertical="center" shrinkToFit="1"/>
    </xf>
    <xf numFmtId="178" fontId="11" fillId="0" borderId="1" xfId="58" applyNumberFormat="1" applyFont="1" applyFill="1" applyBorder="1" applyAlignment="1">
      <alignment horizontal="center" vertical="center" shrinkToFit="1"/>
    </xf>
    <xf numFmtId="0" fontId="4" fillId="0" borderId="1" xfId="58" applyFont="1" applyFill="1" applyBorder="1" applyAlignment="1">
      <alignment horizontal="left" vertical="center" wrapText="1"/>
    </xf>
    <xf numFmtId="0" fontId="4" fillId="0" borderId="1" xfId="58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top" wrapText="1"/>
    </xf>
    <xf numFmtId="178" fontId="4" fillId="0" borderId="1" xfId="58" applyNumberFormat="1" applyFont="1" applyFill="1" applyBorder="1" applyAlignment="1">
      <alignment horizontal="right" vertical="center" shrinkToFit="1"/>
    </xf>
    <xf numFmtId="178" fontId="4" fillId="0" borderId="1" xfId="58" applyNumberFormat="1" applyFont="1" applyFill="1" applyBorder="1" applyAlignment="1">
      <alignment horizontal="center" vertical="center" wrapText="1"/>
    </xf>
    <xf numFmtId="178" fontId="1" fillId="0" borderId="1" xfId="58" applyNumberFormat="1" applyFont="1" applyFill="1" applyBorder="1" applyAlignment="1">
      <alignment horizontal="right" vertical="center" shrinkToFit="1"/>
    </xf>
    <xf numFmtId="178" fontId="4" fillId="4" borderId="1" xfId="58" applyNumberFormat="1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right" vertical="center" shrinkToFit="1"/>
    </xf>
    <xf numFmtId="178" fontId="7" fillId="0" borderId="1" xfId="58" applyNumberFormat="1" applyFont="1" applyFill="1" applyBorder="1" applyAlignment="1">
      <alignment horizontal="center" vertical="center" wrapText="1"/>
    </xf>
    <xf numFmtId="178" fontId="12" fillId="0" borderId="1" xfId="58" applyNumberFormat="1" applyFont="1" applyFill="1" applyBorder="1" applyAlignment="1">
      <alignment horizontal="center" vertical="center" wrapText="1"/>
    </xf>
    <xf numFmtId="178" fontId="12" fillId="0" borderId="1" xfId="58" applyNumberFormat="1" applyFont="1" applyFill="1" applyBorder="1" applyAlignment="1">
      <alignment vertical="center" shrinkToFit="1"/>
    </xf>
    <xf numFmtId="178" fontId="12" fillId="0" borderId="1" xfId="58" applyNumberFormat="1" applyFont="1" applyFill="1" applyBorder="1" applyAlignment="1">
      <alignment vertical="center" wrapText="1"/>
    </xf>
    <xf numFmtId="178" fontId="7" fillId="4" borderId="1" xfId="58" applyNumberFormat="1" applyFont="1" applyFill="1" applyBorder="1" applyAlignment="1">
      <alignment horizontal="center" vertical="center" wrapText="1"/>
    </xf>
    <xf numFmtId="178" fontId="7" fillId="5" borderId="1" xfId="58" applyNumberFormat="1" applyFont="1" applyFill="1" applyBorder="1" applyAlignment="1">
      <alignment vertical="center" shrinkToFit="1"/>
    </xf>
    <xf numFmtId="178" fontId="13" fillId="0" borderId="1" xfId="58" applyNumberFormat="1" applyFont="1" applyFill="1" applyBorder="1" applyAlignment="1">
      <alignment vertical="center" shrinkToFit="1"/>
    </xf>
    <xf numFmtId="178" fontId="13" fillId="0" borderId="1" xfId="58" applyNumberFormat="1" applyFont="1" applyFill="1" applyBorder="1" applyAlignment="1">
      <alignment vertical="center" wrapText="1"/>
    </xf>
    <xf numFmtId="0" fontId="1" fillId="5" borderId="1" xfId="58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/>
    </xf>
    <xf numFmtId="182" fontId="14" fillId="0" borderId="1" xfId="0" applyNumberFormat="1" applyFont="1" applyBorder="1" applyAlignment="1">
      <alignment horizontal="right" vertical="center" wrapText="1"/>
    </xf>
    <xf numFmtId="182" fontId="14" fillId="0" borderId="1" xfId="0" applyNumberFormat="1" applyFont="1" applyBorder="1" applyAlignment="1">
      <alignment horizontal="center" vertical="center"/>
    </xf>
    <xf numFmtId="0" fontId="18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178" fontId="4" fillId="0" borderId="1" xfId="58" applyNumberFormat="1" applyFont="1" applyFill="1" applyBorder="1" applyAlignment="1">
      <alignment horizontal="right" vertical="center" wrapText="1"/>
    </xf>
    <xf numFmtId="177" fontId="7" fillId="4" borderId="1" xfId="58" applyNumberFormat="1" applyFont="1" applyFill="1" applyBorder="1" applyAlignment="1">
      <alignment vertical="center" shrinkToFit="1"/>
    </xf>
    <xf numFmtId="178" fontId="7" fillId="4" borderId="1" xfId="58" applyNumberFormat="1" applyFont="1" applyFill="1" applyBorder="1" applyAlignment="1">
      <alignment vertical="center" shrinkToFit="1"/>
    </xf>
    <xf numFmtId="178" fontId="4" fillId="3" borderId="0" xfId="58" applyNumberFormat="1" applyFont="1" applyFill="1" applyBorder="1" applyAlignment="1">
      <alignment horizontal="center" vertical="center"/>
    </xf>
    <xf numFmtId="178" fontId="12" fillId="0" borderId="1" xfId="58" applyNumberFormat="1" applyFont="1" applyFill="1" applyBorder="1" applyAlignment="1">
      <alignment horizontal="right" vertical="center" shrinkToFi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百分比 2 2" xfId="22"/>
    <cellStyle name="标题 1" xfId="23" builtinId="16"/>
    <cellStyle name="百分比 2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百分比 2 2 2" xfId="3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 4 2" xfId="61"/>
    <cellStyle name="常规 5" xfId="62"/>
    <cellStyle name="常规 7" xfId="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123825</xdr:colOff>
      <xdr:row>2</xdr:row>
      <xdr:rowOff>581025</xdr:rowOff>
    </xdr:from>
    <xdr:to>
      <xdr:col>25</xdr:col>
      <xdr:colOff>838200</xdr:colOff>
      <xdr:row>15</xdr:row>
      <xdr:rowOff>38100</xdr:rowOff>
    </xdr:to>
    <xdr:pic>
      <xdr:nvPicPr>
        <xdr:cNvPr id="2" name="图片 1" descr="Y`IDD6(~4C(_QH0DWFZBTVJ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72675" y="1252855"/>
          <a:ext cx="7896225" cy="5132705"/>
        </a:xfrm>
        <a:prstGeom prst="rect">
          <a:avLst/>
        </a:prstGeom>
      </xdr:spPr>
    </xdr:pic>
    <xdr:clientData/>
  </xdr:twoCellAnchor>
  <xdr:twoCellAnchor editAs="oneCell">
    <xdr:from>
      <xdr:col>15</xdr:col>
      <xdr:colOff>466725</xdr:colOff>
      <xdr:row>0</xdr:row>
      <xdr:rowOff>257175</xdr:rowOff>
    </xdr:from>
    <xdr:to>
      <xdr:col>19</xdr:col>
      <xdr:colOff>1581150</xdr:colOff>
      <xdr:row>2</xdr:row>
      <xdr:rowOff>605790</xdr:rowOff>
    </xdr:to>
    <xdr:pic>
      <xdr:nvPicPr>
        <xdr:cNvPr id="3" name="图片 2" descr="DNLRM``D97UU`81J}[N5G$L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24900" y="257175"/>
          <a:ext cx="3914775" cy="1020445"/>
        </a:xfrm>
        <a:prstGeom prst="rect">
          <a:avLst/>
        </a:prstGeom>
      </xdr:spPr>
    </xdr:pic>
    <xdr:clientData/>
  </xdr:twoCellAnchor>
  <xdr:twoCellAnchor editAs="oneCell">
    <xdr:from>
      <xdr:col>19</xdr:col>
      <xdr:colOff>1143000</xdr:colOff>
      <xdr:row>3</xdr:row>
      <xdr:rowOff>180975</xdr:rowOff>
    </xdr:from>
    <xdr:to>
      <xdr:col>23</xdr:col>
      <xdr:colOff>352425</xdr:colOff>
      <xdr:row>6</xdr:row>
      <xdr:rowOff>440055</xdr:rowOff>
    </xdr:to>
    <xdr:pic>
      <xdr:nvPicPr>
        <xdr:cNvPr id="4" name="图片 3" descr="RTZHZX0{2N7XTP)J)X1BR8I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1525" y="1500505"/>
          <a:ext cx="3810000" cy="1464310"/>
        </a:xfrm>
        <a:prstGeom prst="rect">
          <a:avLst/>
        </a:prstGeom>
      </xdr:spPr>
    </xdr:pic>
    <xdr:clientData/>
  </xdr:twoCellAnchor>
  <xdr:twoCellAnchor editAs="oneCell">
    <xdr:from>
      <xdr:col>15</xdr:col>
      <xdr:colOff>600075</xdr:colOff>
      <xdr:row>3</xdr:row>
      <xdr:rowOff>161925</xdr:rowOff>
    </xdr:from>
    <xdr:to>
      <xdr:col>19</xdr:col>
      <xdr:colOff>1743075</xdr:colOff>
      <xdr:row>5</xdr:row>
      <xdr:rowOff>336550</xdr:rowOff>
    </xdr:to>
    <xdr:pic>
      <xdr:nvPicPr>
        <xdr:cNvPr id="5" name="图片 4" descr="}R{KMR`$0FVGZ)GVJ)3@V`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858250" y="1481455"/>
          <a:ext cx="3943350" cy="102489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35</xdr:row>
      <xdr:rowOff>76200</xdr:rowOff>
    </xdr:from>
    <xdr:to>
      <xdr:col>11</xdr:col>
      <xdr:colOff>581025</xdr:colOff>
      <xdr:row>74</xdr:row>
      <xdr:rowOff>19050</xdr:rowOff>
    </xdr:to>
    <xdr:pic>
      <xdr:nvPicPr>
        <xdr:cNvPr id="6" name="图片 5" descr="QI}G$)6]DQ${8)KW[323`0I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0550" y="11905615"/>
          <a:ext cx="6067425" cy="5543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0</xdr:row>
      <xdr:rowOff>635</xdr:rowOff>
    </xdr:from>
    <xdr:to>
      <xdr:col>10</xdr:col>
      <xdr:colOff>382905</xdr:colOff>
      <xdr:row>57</xdr:row>
      <xdr:rowOff>95885</xdr:rowOff>
    </xdr:to>
    <xdr:pic>
      <xdr:nvPicPr>
        <xdr:cNvPr id="5" name="图片 4" descr="9955ECEFA9274F8329E410C55707DCD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7239635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62</xdr:row>
      <xdr:rowOff>142875</xdr:rowOff>
    </xdr:from>
    <xdr:to>
      <xdr:col>10</xdr:col>
      <xdr:colOff>523875</xdr:colOff>
      <xdr:row>121</xdr:row>
      <xdr:rowOff>85725</xdr:rowOff>
    </xdr:to>
    <xdr:pic>
      <xdr:nvPicPr>
        <xdr:cNvPr id="6" name="图片 5" descr="70178DBC232841D20A8DDF68F91D0D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10963275"/>
          <a:ext cx="738124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105727</xdr:colOff>
      <xdr:row>124</xdr:row>
      <xdr:rowOff>8572</xdr:rowOff>
    </xdr:from>
    <xdr:to>
      <xdr:col>10</xdr:col>
      <xdr:colOff>581342</xdr:colOff>
      <xdr:row>182</xdr:row>
      <xdr:rowOff>121602</xdr:rowOff>
    </xdr:to>
    <xdr:pic>
      <xdr:nvPicPr>
        <xdr:cNvPr id="7" name="图片 6" descr="3C7E8DA96D72A532DA99005352F6BE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-1256030" y="22819995"/>
          <a:ext cx="10056495" cy="7333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37"/>
  <sheetViews>
    <sheetView workbookViewId="0">
      <selection activeCell="C2" sqref="C2:K2"/>
    </sheetView>
  </sheetViews>
  <sheetFormatPr defaultColWidth="9" defaultRowHeight="11.25"/>
  <cols>
    <col min="1" max="1" width="3.25" style="22" customWidth="1"/>
    <col min="2" max="2" width="5.625" style="23" customWidth="1"/>
    <col min="3" max="3" width="3.625" style="22" customWidth="1"/>
    <col min="4" max="4" width="9" style="24" customWidth="1"/>
    <col min="5" max="5" width="6.625" style="23" customWidth="1"/>
    <col min="6" max="6" width="8.125" style="24" customWidth="1"/>
    <col min="7" max="7" width="3.625" style="22" customWidth="1"/>
    <col min="8" max="8" width="11" style="24" customWidth="1"/>
    <col min="9" max="9" width="9.375" style="22" customWidth="1"/>
    <col min="10" max="10" width="9.625" style="24" customWidth="1"/>
    <col min="11" max="11" width="9" style="22" customWidth="1"/>
    <col min="12" max="12" width="8.25" style="22" customWidth="1"/>
    <col min="13" max="14" width="5.625" style="22" customWidth="1"/>
    <col min="15" max="15" width="9.125" style="24" customWidth="1"/>
    <col min="16" max="16" width="9" style="22"/>
    <col min="17" max="17" width="11.875" style="22" customWidth="1"/>
    <col min="18" max="18" width="6.75" style="22" customWidth="1"/>
    <col min="19" max="19" width="9.125" style="22" customWidth="1"/>
    <col min="20" max="20" width="31.125" style="22" customWidth="1"/>
    <col min="21" max="21" width="9" style="22"/>
    <col min="22" max="22" width="11.25" style="22" customWidth="1"/>
    <col min="23" max="25" width="9" style="22"/>
    <col min="26" max="26" width="14.5" style="22" customWidth="1"/>
    <col min="27" max="27" width="13.125" style="22" customWidth="1"/>
    <col min="28" max="28" width="14.5" style="22" customWidth="1"/>
    <col min="29" max="16384" width="9" style="22"/>
  </cols>
  <sheetData>
    <row r="1" ht="24.95" customHeight="1" spans="1:17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Q1" s="34" t="s">
        <v>1</v>
      </c>
    </row>
    <row r="2" ht="27.95" customHeight="1" spans="1:46">
      <c r="A2" s="1" t="s">
        <v>2</v>
      </c>
      <c r="B2" s="1"/>
      <c r="C2" s="2" t="s">
        <v>3</v>
      </c>
      <c r="D2" s="2"/>
      <c r="E2" s="2"/>
      <c r="F2" s="2"/>
      <c r="G2" s="2"/>
      <c r="H2" s="2"/>
      <c r="I2" s="2"/>
      <c r="J2" s="2"/>
      <c r="K2" s="2"/>
      <c r="L2" s="16" t="s">
        <v>4</v>
      </c>
      <c r="M2" s="17">
        <v>7044</v>
      </c>
      <c r="N2" s="15" t="s">
        <v>5</v>
      </c>
      <c r="O2" s="15" t="s">
        <v>6</v>
      </c>
      <c r="Q2" s="66" t="s">
        <v>6</v>
      </c>
      <c r="R2" s="67">
        <v>30</v>
      </c>
      <c r="S2" s="68">
        <v>7044</v>
      </c>
      <c r="T2" s="69" t="s">
        <v>3</v>
      </c>
      <c r="U2" s="70" t="s">
        <v>7</v>
      </c>
      <c r="V2" s="71">
        <v>169051.5</v>
      </c>
      <c r="W2" s="72"/>
      <c r="X2" s="72"/>
      <c r="Y2" s="74" t="s">
        <v>8</v>
      </c>
      <c r="Z2" s="75" t="s">
        <v>9</v>
      </c>
      <c r="AA2" s="75" t="s">
        <v>10</v>
      </c>
      <c r="AB2" s="75" t="s">
        <v>11</v>
      </c>
      <c r="AC2" s="75"/>
      <c r="AD2" s="76" t="s">
        <v>12</v>
      </c>
      <c r="AE2" s="77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</row>
    <row r="3" ht="27.95" customHeight="1" spans="1:15">
      <c r="A3" s="1" t="s">
        <v>13</v>
      </c>
      <c r="B3" s="1"/>
      <c r="C3" s="3">
        <v>169051.5</v>
      </c>
      <c r="D3" s="3"/>
      <c r="E3" s="3" t="s">
        <v>14</v>
      </c>
      <c r="F3" s="8" t="s">
        <v>7</v>
      </c>
      <c r="G3" s="8"/>
      <c r="H3" s="9" t="s">
        <v>15</v>
      </c>
      <c r="I3" s="10" t="s">
        <v>16</v>
      </c>
      <c r="J3" s="11"/>
      <c r="K3" s="11"/>
      <c r="L3" s="11"/>
      <c r="M3" s="18" t="s">
        <v>17</v>
      </c>
      <c r="N3" s="1" t="s">
        <v>18</v>
      </c>
      <c r="O3" s="19" t="s">
        <v>19</v>
      </c>
    </row>
    <row r="4" ht="27.95" customHeight="1" spans="1:15">
      <c r="A4" s="1" t="s">
        <v>20</v>
      </c>
      <c r="B4" s="1"/>
      <c r="C4" s="79"/>
      <c r="D4" s="79"/>
      <c r="E4" s="3" t="s">
        <v>21</v>
      </c>
      <c r="F4" s="8"/>
      <c r="G4" s="8"/>
      <c r="H4" s="12"/>
      <c r="I4" s="13" t="s">
        <v>12</v>
      </c>
      <c r="J4" s="14"/>
      <c r="K4" s="14"/>
      <c r="L4" s="14"/>
      <c r="M4" s="18" t="s">
        <v>22</v>
      </c>
      <c r="N4" s="3" t="s">
        <v>23</v>
      </c>
      <c r="O4" s="20" t="s">
        <v>10</v>
      </c>
    </row>
    <row r="5" ht="27.95" customHeight="1" spans="1:15">
      <c r="A5" s="1" t="s">
        <v>24</v>
      </c>
      <c r="B5" s="1" t="s">
        <v>25</v>
      </c>
      <c r="C5" s="1"/>
      <c r="D5" s="1"/>
      <c r="E5" s="1" t="s">
        <v>26</v>
      </c>
      <c r="F5" s="1"/>
      <c r="G5" s="1" t="s">
        <v>27</v>
      </c>
      <c r="H5" s="1"/>
      <c r="I5" s="1" t="s">
        <v>28</v>
      </c>
      <c r="J5" s="1" t="s">
        <v>29</v>
      </c>
      <c r="K5" s="1"/>
      <c r="L5" s="1" t="s">
        <v>30</v>
      </c>
      <c r="M5" s="1"/>
      <c r="N5" s="3" t="s">
        <v>31</v>
      </c>
      <c r="O5" s="3"/>
    </row>
    <row r="6" ht="27.95" customHeight="1" spans="1:15">
      <c r="A6" s="1"/>
      <c r="B6" s="5" t="s">
        <v>32</v>
      </c>
      <c r="C6" s="1" t="s">
        <v>33</v>
      </c>
      <c r="D6" s="3" t="s">
        <v>34</v>
      </c>
      <c r="E6" s="5" t="s">
        <v>32</v>
      </c>
      <c r="F6" s="3" t="s">
        <v>34</v>
      </c>
      <c r="G6" s="1" t="s">
        <v>35</v>
      </c>
      <c r="H6" s="3" t="s">
        <v>34</v>
      </c>
      <c r="I6" s="15" t="s">
        <v>34</v>
      </c>
      <c r="J6" s="3" t="s">
        <v>34</v>
      </c>
      <c r="K6" s="1" t="s">
        <v>36</v>
      </c>
      <c r="L6" s="1" t="s">
        <v>34</v>
      </c>
      <c r="M6" s="1" t="s">
        <v>36</v>
      </c>
      <c r="N6" s="3" t="s">
        <v>37</v>
      </c>
      <c r="O6" s="3" t="s">
        <v>34</v>
      </c>
    </row>
    <row r="7" s="21" customFormat="1" ht="34.5" customHeight="1" spans="1:17">
      <c r="A7" s="33">
        <v>1</v>
      </c>
      <c r="B7" s="40">
        <v>43269</v>
      </c>
      <c r="C7" s="35" t="s">
        <v>38</v>
      </c>
      <c r="D7" s="36">
        <v>160458.96</v>
      </c>
      <c r="E7" s="37">
        <v>43256</v>
      </c>
      <c r="F7" s="36">
        <v>160458.96</v>
      </c>
      <c r="G7" s="41" t="s">
        <v>39</v>
      </c>
      <c r="H7" s="39">
        <v>3381</v>
      </c>
      <c r="I7" s="39">
        <v>0</v>
      </c>
      <c r="J7" s="56">
        <v>0</v>
      </c>
      <c r="K7" s="57"/>
      <c r="L7" s="83"/>
      <c r="M7" s="58"/>
      <c r="N7" s="61" t="s">
        <v>40</v>
      </c>
      <c r="O7" s="39">
        <f>D7-H7-I7-J7-L7</f>
        <v>157077.96</v>
      </c>
      <c r="Q7" s="73"/>
    </row>
    <row r="8" s="21" customFormat="1" ht="33.75" customHeight="1" spans="1:15">
      <c r="A8" s="33"/>
      <c r="B8" s="80"/>
      <c r="C8" s="35"/>
      <c r="D8" s="81"/>
      <c r="E8" s="37"/>
      <c r="F8" s="81"/>
      <c r="G8" s="38"/>
      <c r="H8" s="39"/>
      <c r="I8" s="39"/>
      <c r="J8" s="56"/>
      <c r="K8" s="57"/>
      <c r="L8" s="56"/>
      <c r="M8" s="58"/>
      <c r="N8" s="57"/>
      <c r="O8" s="39"/>
    </row>
    <row r="9" ht="20.1" customHeight="1" spans="1:15">
      <c r="A9" s="26"/>
      <c r="B9" s="42"/>
      <c r="C9" s="28"/>
      <c r="D9" s="43"/>
      <c r="E9" s="30"/>
      <c r="F9" s="43"/>
      <c r="G9" s="44"/>
      <c r="H9" s="32"/>
      <c r="I9" s="32"/>
      <c r="J9" s="52"/>
      <c r="K9" s="57"/>
      <c r="L9" s="52"/>
      <c r="M9" s="58"/>
      <c r="N9" s="53"/>
      <c r="O9" s="39"/>
    </row>
    <row r="10" ht="20.1" customHeight="1" spans="1:15">
      <c r="A10" s="26"/>
      <c r="B10" s="42"/>
      <c r="C10" s="28"/>
      <c r="D10" s="43"/>
      <c r="E10" s="30"/>
      <c r="F10" s="43"/>
      <c r="G10" s="44"/>
      <c r="H10" s="32"/>
      <c r="I10" s="32"/>
      <c r="J10" s="52"/>
      <c r="K10" s="57"/>
      <c r="L10" s="52"/>
      <c r="M10" s="58"/>
      <c r="N10" s="53"/>
      <c r="O10" s="39"/>
    </row>
    <row r="11" ht="20.1" customHeight="1" spans="1:17">
      <c r="A11" s="26"/>
      <c r="B11" s="42"/>
      <c r="C11" s="28"/>
      <c r="D11" s="43"/>
      <c r="E11" s="30"/>
      <c r="F11" s="43"/>
      <c r="G11" s="44"/>
      <c r="H11" s="32"/>
      <c r="I11" s="32"/>
      <c r="J11" s="52"/>
      <c r="K11" s="57"/>
      <c r="L11" s="52"/>
      <c r="M11" s="58"/>
      <c r="N11" s="53"/>
      <c r="O11" s="32"/>
      <c r="Q11"/>
    </row>
    <row r="12" ht="21" customHeight="1" spans="1:15">
      <c r="A12" s="26"/>
      <c r="B12" s="42"/>
      <c r="C12" s="28"/>
      <c r="D12" s="43"/>
      <c r="E12" s="30"/>
      <c r="F12" s="43"/>
      <c r="G12" s="44"/>
      <c r="H12" s="32"/>
      <c r="I12" s="32"/>
      <c r="J12" s="52"/>
      <c r="K12" s="53"/>
      <c r="L12" s="52"/>
      <c r="M12" s="53"/>
      <c r="N12" s="53"/>
      <c r="O12" s="32"/>
    </row>
    <row r="13" ht="20.1" customHeight="1" spans="1:15">
      <c r="A13" s="26"/>
      <c r="B13" s="42"/>
      <c r="C13" s="28"/>
      <c r="D13" s="43"/>
      <c r="E13" s="30"/>
      <c r="F13" s="43"/>
      <c r="G13" s="44"/>
      <c r="H13" s="32"/>
      <c r="I13" s="32"/>
      <c r="J13" s="52"/>
      <c r="K13" s="53"/>
      <c r="L13" s="52"/>
      <c r="M13" s="58"/>
      <c r="N13" s="53"/>
      <c r="O13" s="32"/>
    </row>
    <row r="14" ht="20.1" customHeight="1" spans="1:15">
      <c r="A14" s="26"/>
      <c r="B14" s="42"/>
      <c r="C14" s="28"/>
      <c r="D14" s="43"/>
      <c r="E14" s="30"/>
      <c r="F14" s="43"/>
      <c r="G14" s="44"/>
      <c r="H14" s="32"/>
      <c r="I14" s="32"/>
      <c r="J14" s="52"/>
      <c r="K14" s="53"/>
      <c r="L14" s="52"/>
      <c r="M14" s="53"/>
      <c r="N14" s="53"/>
      <c r="O14" s="32"/>
    </row>
    <row r="15" ht="20.1" customHeight="1" spans="1:15">
      <c r="A15" s="26"/>
      <c r="B15" s="42"/>
      <c r="C15" s="28"/>
      <c r="D15" s="43"/>
      <c r="E15" s="30"/>
      <c r="F15" s="43"/>
      <c r="G15" s="44"/>
      <c r="H15" s="32"/>
      <c r="I15" s="32"/>
      <c r="J15" s="52"/>
      <c r="K15" s="53"/>
      <c r="L15" s="52"/>
      <c r="M15" s="53"/>
      <c r="N15" s="53"/>
      <c r="O15" s="32"/>
    </row>
    <row r="16" ht="20.1" customHeight="1" spans="1:15">
      <c r="A16" s="26"/>
      <c r="B16" s="42"/>
      <c r="C16" s="28"/>
      <c r="D16" s="43"/>
      <c r="E16" s="30"/>
      <c r="F16" s="43"/>
      <c r="G16" s="44"/>
      <c r="H16" s="32"/>
      <c r="I16" s="32"/>
      <c r="J16" s="52"/>
      <c r="K16" s="53"/>
      <c r="L16" s="52"/>
      <c r="M16" s="53"/>
      <c r="N16" s="53"/>
      <c r="O16" s="32"/>
    </row>
    <row r="17" ht="20.1" customHeight="1" spans="1:15">
      <c r="A17" s="26"/>
      <c r="B17" s="42"/>
      <c r="C17" s="28"/>
      <c r="D17" s="43"/>
      <c r="E17" s="30"/>
      <c r="F17" s="43"/>
      <c r="G17" s="44"/>
      <c r="H17" s="32"/>
      <c r="I17" s="32"/>
      <c r="J17" s="52"/>
      <c r="K17" s="53"/>
      <c r="L17" s="52"/>
      <c r="M17" s="53"/>
      <c r="N17" s="53"/>
      <c r="O17" s="32"/>
    </row>
    <row r="18" ht="20.1" customHeight="1" spans="1:15">
      <c r="A18" s="26"/>
      <c r="B18" s="42"/>
      <c r="C18" s="28"/>
      <c r="D18" s="43"/>
      <c r="E18" s="30"/>
      <c r="F18" s="43"/>
      <c r="G18" s="44"/>
      <c r="H18" s="32"/>
      <c r="I18" s="32"/>
      <c r="J18" s="52"/>
      <c r="K18" s="53"/>
      <c r="L18" s="52"/>
      <c r="M18" s="53"/>
      <c r="N18" s="53"/>
      <c r="O18" s="32"/>
    </row>
    <row r="19" ht="20.1" customHeight="1" spans="1:15">
      <c r="A19" s="26"/>
      <c r="B19" s="42"/>
      <c r="C19" s="28"/>
      <c r="D19" s="43"/>
      <c r="E19" s="30"/>
      <c r="F19" s="43"/>
      <c r="G19" s="44"/>
      <c r="H19" s="32"/>
      <c r="I19" s="32"/>
      <c r="J19" s="52"/>
      <c r="K19" s="53"/>
      <c r="L19" s="52"/>
      <c r="M19" s="53"/>
      <c r="N19" s="53"/>
      <c r="O19" s="32"/>
    </row>
    <row r="20" ht="20.1" customHeight="1" spans="1:15">
      <c r="A20" s="26"/>
      <c r="B20" s="42"/>
      <c r="C20" s="28"/>
      <c r="D20" s="43"/>
      <c r="E20" s="30"/>
      <c r="F20" s="43"/>
      <c r="G20" s="44"/>
      <c r="H20" s="32"/>
      <c r="I20" s="32"/>
      <c r="J20" s="52"/>
      <c r="K20" s="53"/>
      <c r="L20" s="52"/>
      <c r="M20" s="53"/>
      <c r="N20" s="53"/>
      <c r="O20" s="32"/>
    </row>
    <row r="21" ht="20.1" customHeight="1" spans="1:15">
      <c r="A21" s="26"/>
      <c r="B21" s="42"/>
      <c r="C21" s="28"/>
      <c r="D21" s="43"/>
      <c r="E21" s="30"/>
      <c r="F21" s="43"/>
      <c r="G21" s="44"/>
      <c r="H21" s="32"/>
      <c r="I21" s="32"/>
      <c r="J21" s="52"/>
      <c r="K21" s="53"/>
      <c r="L21" s="52"/>
      <c r="M21" s="53"/>
      <c r="N21" s="53"/>
      <c r="O21" s="32"/>
    </row>
    <row r="22" ht="20.1" customHeight="1" spans="1:15">
      <c r="A22" s="26"/>
      <c r="B22" s="42"/>
      <c r="C22" s="28"/>
      <c r="D22" s="43"/>
      <c r="E22" s="30"/>
      <c r="F22" s="43"/>
      <c r="G22" s="44"/>
      <c r="H22" s="32"/>
      <c r="I22" s="32"/>
      <c r="J22" s="52"/>
      <c r="K22" s="53"/>
      <c r="L22" s="52"/>
      <c r="M22" s="53"/>
      <c r="N22" s="53"/>
      <c r="O22" s="32"/>
    </row>
    <row r="23" ht="20.1" customHeight="1" spans="1:15">
      <c r="A23" s="26"/>
      <c r="B23" s="42"/>
      <c r="C23" s="28"/>
      <c r="D23" s="43"/>
      <c r="E23" s="30"/>
      <c r="F23" s="43"/>
      <c r="G23" s="44"/>
      <c r="H23" s="32"/>
      <c r="I23" s="32"/>
      <c r="J23" s="52"/>
      <c r="K23" s="53"/>
      <c r="L23" s="52"/>
      <c r="M23" s="53"/>
      <c r="N23" s="53"/>
      <c r="O23" s="32"/>
    </row>
    <row r="24" ht="20.1" customHeight="1" spans="1:15">
      <c r="A24" s="26"/>
      <c r="B24" s="42"/>
      <c r="C24" s="28"/>
      <c r="D24" s="43"/>
      <c r="E24" s="30"/>
      <c r="F24" s="43"/>
      <c r="G24" s="44"/>
      <c r="H24" s="32"/>
      <c r="I24" s="32"/>
      <c r="J24" s="52"/>
      <c r="K24" s="53"/>
      <c r="L24" s="52"/>
      <c r="M24" s="53"/>
      <c r="N24" s="53"/>
      <c r="O24" s="32"/>
    </row>
    <row r="25" ht="30" customHeight="1" spans="1:15">
      <c r="A25" s="1" t="s">
        <v>41</v>
      </c>
      <c r="B25" s="1"/>
      <c r="C25" s="45" t="s">
        <v>42</v>
      </c>
      <c r="D25" s="46">
        <f t="shared" ref="D25:J25" si="0">SUM(D7:D24)</f>
        <v>160458.96</v>
      </c>
      <c r="E25" s="45" t="s">
        <v>42</v>
      </c>
      <c r="F25" s="46">
        <f t="shared" si="0"/>
        <v>160458.96</v>
      </c>
      <c r="G25" s="45" t="s">
        <v>42</v>
      </c>
      <c r="H25" s="46">
        <f t="shared" si="0"/>
        <v>3381</v>
      </c>
      <c r="I25" s="46">
        <f t="shared" si="0"/>
        <v>0</v>
      </c>
      <c r="J25" s="46">
        <f t="shared" si="0"/>
        <v>0</v>
      </c>
      <c r="K25" s="45" t="s">
        <v>42</v>
      </c>
      <c r="L25" s="46">
        <f>SUM(L7:L24)</f>
        <v>0</v>
      </c>
      <c r="M25" s="45" t="s">
        <v>42</v>
      </c>
      <c r="N25" s="45" t="s">
        <v>42</v>
      </c>
      <c r="O25" s="46">
        <f>SUM(O7:O24)</f>
        <v>157077.96</v>
      </c>
    </row>
    <row r="26" ht="30" customHeight="1" spans="1:15">
      <c r="A26" s="1" t="s">
        <v>43</v>
      </c>
      <c r="B26" s="1"/>
      <c r="C26" s="1" t="s">
        <v>44</v>
      </c>
      <c r="D26" s="1"/>
      <c r="E26" s="47">
        <f>O7+O8</f>
        <v>157077.96</v>
      </c>
      <c r="F26" s="47"/>
      <c r="G26" s="47"/>
      <c r="H26" s="47"/>
      <c r="I26" s="1" t="s">
        <v>45</v>
      </c>
      <c r="J26" s="1"/>
      <c r="K26" s="1" t="s">
        <v>46</v>
      </c>
      <c r="L26" s="47">
        <f>E26-E27</f>
        <v>157077.96</v>
      </c>
      <c r="M26" s="47"/>
      <c r="N26" s="47"/>
      <c r="O26" s="47"/>
    </row>
    <row r="27" ht="30" customHeight="1" spans="1:15">
      <c r="A27" s="1"/>
      <c r="B27" s="1"/>
      <c r="C27" s="1" t="s">
        <v>47</v>
      </c>
      <c r="D27" s="1"/>
      <c r="E27" s="48">
        <f>O8</f>
        <v>0</v>
      </c>
      <c r="F27" s="48"/>
      <c r="G27" s="48"/>
      <c r="H27" s="48"/>
      <c r="I27" s="1"/>
      <c r="J27" s="1"/>
      <c r="K27" s="1" t="s">
        <v>48</v>
      </c>
      <c r="L27" s="65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壹拾伍万柒仟零柒拾柒元玖角陆分</v>
      </c>
      <c r="M27" s="65"/>
      <c r="N27" s="65"/>
      <c r="O27" s="65"/>
    </row>
    <row r="28" ht="50.1" customHeight="1" spans="1:15">
      <c r="A28" s="1" t="s">
        <v>49</v>
      </c>
      <c r="B28" s="1"/>
      <c r="C28" s="50"/>
      <c r="D28" s="50"/>
      <c r="E28" s="50"/>
      <c r="F28" s="50"/>
      <c r="G28" s="50"/>
      <c r="H28" s="50"/>
      <c r="I28" s="1" t="s">
        <v>50</v>
      </c>
      <c r="J28" s="1"/>
      <c r="K28" s="1" t="s">
        <v>51</v>
      </c>
      <c r="L28" s="1"/>
      <c r="M28" s="1"/>
      <c r="N28" s="1"/>
      <c r="O28" s="1"/>
    </row>
    <row r="29" ht="50.1" customHeight="1" spans="1:15">
      <c r="A29" s="1" t="s">
        <v>52</v>
      </c>
      <c r="B29" s="1"/>
      <c r="C29" s="50"/>
      <c r="D29" s="50"/>
      <c r="E29" s="50"/>
      <c r="F29" s="50"/>
      <c r="G29" s="50"/>
      <c r="H29" s="50"/>
      <c r="I29" s="1" t="s">
        <v>53</v>
      </c>
      <c r="J29" s="1"/>
      <c r="K29" s="50"/>
      <c r="L29" s="50"/>
      <c r="M29" s="50"/>
      <c r="N29" s="50"/>
      <c r="O29" s="50"/>
    </row>
    <row r="30" ht="50.1" customHeight="1" spans="1:15">
      <c r="A30" s="1" t="s">
        <v>54</v>
      </c>
      <c r="B30" s="1"/>
      <c r="C30" s="51"/>
      <c r="D30" s="51"/>
      <c r="E30" s="51"/>
      <c r="F30" s="51"/>
      <c r="G30" s="51"/>
      <c r="H30" s="51"/>
      <c r="I30" s="1" t="s">
        <v>55</v>
      </c>
      <c r="J30" s="1"/>
      <c r="K30" s="51"/>
      <c r="L30" s="51"/>
      <c r="M30" s="51"/>
      <c r="N30" s="51"/>
      <c r="O30" s="51"/>
    </row>
    <row r="31" ht="50.1" customHeight="1" spans="1:15">
      <c r="A31" s="1" t="s">
        <v>56</v>
      </c>
      <c r="B31" s="1"/>
      <c r="C31" s="51"/>
      <c r="D31" s="51"/>
      <c r="E31" s="51"/>
      <c r="F31" s="51"/>
      <c r="G31" s="51"/>
      <c r="H31" s="51"/>
      <c r="I31" s="1" t="s">
        <v>57</v>
      </c>
      <c r="J31" s="1"/>
      <c r="K31" s="51"/>
      <c r="L31" s="51"/>
      <c r="M31" s="51"/>
      <c r="N31" s="51"/>
      <c r="O31" s="51"/>
    </row>
    <row r="34" ht="13.5" spans="17:17">
      <c r="Q34"/>
    </row>
    <row r="37" ht="13.5" spans="2:4">
      <c r="B37"/>
      <c r="D37" s="82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37"/>
  <sheetViews>
    <sheetView tabSelected="1" topLeftCell="A19" workbookViewId="0">
      <selection activeCell="A22" sqref="$A21:$XFD22"/>
    </sheetView>
  </sheetViews>
  <sheetFormatPr defaultColWidth="9" defaultRowHeight="11.25"/>
  <cols>
    <col min="1" max="1" width="3.25" style="22" customWidth="1"/>
    <col min="2" max="2" width="6.375" style="23" customWidth="1"/>
    <col min="3" max="3" width="5.375" style="22" customWidth="1"/>
    <col min="4" max="4" width="9" style="24" customWidth="1"/>
    <col min="5" max="5" width="6.625" style="23" customWidth="1"/>
    <col min="6" max="6" width="8.125" style="24" customWidth="1"/>
    <col min="7" max="7" width="5" style="22" customWidth="1"/>
    <col min="8" max="8" width="11" style="24" customWidth="1"/>
    <col min="9" max="9" width="9.375" style="22" customWidth="1"/>
    <col min="10" max="10" width="9.625" style="24" customWidth="1"/>
    <col min="11" max="11" width="6" style="22" customWidth="1"/>
    <col min="12" max="12" width="8.25" style="22" customWidth="1"/>
    <col min="13" max="14" width="5.625" style="22" customWidth="1"/>
    <col min="15" max="15" width="9.125" style="24" customWidth="1"/>
    <col min="16" max="16" width="9" style="22"/>
    <col min="17" max="17" width="11.875" style="22" customWidth="1"/>
    <col min="18" max="18" width="6.75" style="22" customWidth="1"/>
    <col min="19" max="19" width="9.125" style="22" customWidth="1"/>
    <col min="20" max="20" width="31.125" style="22" customWidth="1"/>
    <col min="21" max="21" width="9" style="22"/>
    <col min="22" max="22" width="11.25" style="22" customWidth="1"/>
    <col min="23" max="25" width="9" style="22"/>
    <col min="26" max="26" width="14.5" style="22" customWidth="1"/>
    <col min="27" max="27" width="13.125" style="22" customWidth="1"/>
    <col min="28" max="28" width="14.5" style="22" customWidth="1"/>
    <col min="29" max="16384" width="9" style="22"/>
  </cols>
  <sheetData>
    <row r="1" ht="24.95" customHeight="1" spans="1:17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Q1" s="34" t="s">
        <v>1</v>
      </c>
    </row>
    <row r="2" ht="27.95" customHeight="1" spans="1:46">
      <c r="A2" s="1" t="s">
        <v>2</v>
      </c>
      <c r="B2" s="1"/>
      <c r="C2" s="2" t="s">
        <v>3</v>
      </c>
      <c r="D2" s="2"/>
      <c r="E2" s="2"/>
      <c r="F2" s="2"/>
      <c r="G2" s="2"/>
      <c r="H2" s="2"/>
      <c r="I2" s="2"/>
      <c r="J2" s="2"/>
      <c r="K2" s="2"/>
      <c r="L2" s="16" t="s">
        <v>4</v>
      </c>
      <c r="M2" s="17">
        <v>7044</v>
      </c>
      <c r="N2" s="15" t="s">
        <v>5</v>
      </c>
      <c r="O2" s="15" t="s">
        <v>6</v>
      </c>
      <c r="Q2" s="66" t="s">
        <v>6</v>
      </c>
      <c r="R2" s="67">
        <v>30</v>
      </c>
      <c r="S2" s="68">
        <v>7044</v>
      </c>
      <c r="T2" s="69" t="s">
        <v>3</v>
      </c>
      <c r="U2" s="70" t="s">
        <v>7</v>
      </c>
      <c r="V2" s="71">
        <v>169051.5</v>
      </c>
      <c r="W2" s="72"/>
      <c r="X2" s="72"/>
      <c r="Y2" s="74" t="s">
        <v>8</v>
      </c>
      <c r="Z2" s="75" t="s">
        <v>9</v>
      </c>
      <c r="AA2" s="75" t="s">
        <v>10</v>
      </c>
      <c r="AB2" s="75" t="s">
        <v>11</v>
      </c>
      <c r="AC2" s="75"/>
      <c r="AD2" s="76" t="s">
        <v>12</v>
      </c>
      <c r="AE2" s="77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</row>
    <row r="3" ht="51" customHeight="1" spans="1:15">
      <c r="A3" s="1" t="s">
        <v>13</v>
      </c>
      <c r="B3" s="1"/>
      <c r="C3" s="3">
        <v>169051.5</v>
      </c>
      <c r="D3" s="3"/>
      <c r="E3" s="3" t="s">
        <v>14</v>
      </c>
      <c r="F3" s="8" t="s">
        <v>7</v>
      </c>
      <c r="G3" s="8"/>
      <c r="H3" s="9" t="s">
        <v>15</v>
      </c>
      <c r="I3" s="10" t="s">
        <v>58</v>
      </c>
      <c r="J3" s="11"/>
      <c r="K3" s="11"/>
      <c r="L3" s="11"/>
      <c r="M3" s="18" t="s">
        <v>17</v>
      </c>
      <c r="N3" s="1" t="s">
        <v>18</v>
      </c>
      <c r="O3" s="19" t="s">
        <v>19</v>
      </c>
    </row>
    <row r="4" ht="39" customHeight="1" spans="1:15">
      <c r="A4" s="1" t="s">
        <v>20</v>
      </c>
      <c r="B4" s="1"/>
      <c r="C4" s="4">
        <v>168858.96</v>
      </c>
      <c r="D4" s="4"/>
      <c r="E4" s="3" t="s">
        <v>21</v>
      </c>
      <c r="F4" s="8"/>
      <c r="G4" s="8"/>
      <c r="H4" s="12"/>
      <c r="I4" s="13" t="s">
        <v>59</v>
      </c>
      <c r="J4" s="14"/>
      <c r="K4" s="14"/>
      <c r="L4" s="14"/>
      <c r="M4" s="18" t="s">
        <v>22</v>
      </c>
      <c r="N4" s="3" t="s">
        <v>23</v>
      </c>
      <c r="O4" s="20" t="s">
        <v>10</v>
      </c>
    </row>
    <row r="5" ht="27.95" customHeight="1" spans="1:15">
      <c r="A5" s="1" t="s">
        <v>24</v>
      </c>
      <c r="B5" s="1" t="s">
        <v>25</v>
      </c>
      <c r="C5" s="1"/>
      <c r="D5" s="1"/>
      <c r="E5" s="1" t="s">
        <v>26</v>
      </c>
      <c r="F5" s="1"/>
      <c r="G5" s="1" t="s">
        <v>27</v>
      </c>
      <c r="H5" s="1"/>
      <c r="I5" s="1" t="s">
        <v>28</v>
      </c>
      <c r="J5" s="1" t="s">
        <v>29</v>
      </c>
      <c r="K5" s="1"/>
      <c r="L5" s="1" t="s">
        <v>30</v>
      </c>
      <c r="M5" s="1"/>
      <c r="N5" s="3" t="s">
        <v>31</v>
      </c>
      <c r="O5" s="3"/>
    </row>
    <row r="6" ht="27.95" customHeight="1" spans="1:15">
      <c r="A6" s="1"/>
      <c r="B6" s="5" t="s">
        <v>32</v>
      </c>
      <c r="C6" s="1" t="s">
        <v>33</v>
      </c>
      <c r="D6" s="3" t="s">
        <v>34</v>
      </c>
      <c r="E6" s="5" t="s">
        <v>32</v>
      </c>
      <c r="F6" s="3" t="s">
        <v>34</v>
      </c>
      <c r="G6" s="1" t="s">
        <v>35</v>
      </c>
      <c r="H6" s="3" t="s">
        <v>34</v>
      </c>
      <c r="I6" s="15" t="s">
        <v>34</v>
      </c>
      <c r="J6" s="3" t="s">
        <v>34</v>
      </c>
      <c r="K6" s="1" t="s">
        <v>36</v>
      </c>
      <c r="L6" s="1" t="s">
        <v>34</v>
      </c>
      <c r="M6" s="1" t="s">
        <v>36</v>
      </c>
      <c r="N6" s="3" t="s">
        <v>37</v>
      </c>
      <c r="O6" s="3" t="s">
        <v>34</v>
      </c>
    </row>
    <row r="7" s="21" customFormat="1" ht="69" customHeight="1" spans="1:17">
      <c r="A7" s="26">
        <v>1</v>
      </c>
      <c r="B7" s="27">
        <v>43269</v>
      </c>
      <c r="C7" s="28" t="s">
        <v>38</v>
      </c>
      <c r="D7" s="29">
        <v>160458.96</v>
      </c>
      <c r="E7" s="30">
        <v>43256</v>
      </c>
      <c r="F7" s="29">
        <v>168858.96</v>
      </c>
      <c r="G7" s="31" t="s">
        <v>39</v>
      </c>
      <c r="H7" s="32">
        <v>3381</v>
      </c>
      <c r="I7" s="32">
        <v>0</v>
      </c>
      <c r="J7" s="52">
        <v>0</v>
      </c>
      <c r="K7" s="53"/>
      <c r="L7" s="54"/>
      <c r="M7" s="3"/>
      <c r="N7" s="55" t="s">
        <v>40</v>
      </c>
      <c r="O7" s="32">
        <f>D7-H7-I7-J7-L7</f>
        <v>157077.96</v>
      </c>
      <c r="Q7" s="73">
        <f>C3*0.02</f>
        <v>3381.03</v>
      </c>
    </row>
    <row r="8" s="21" customFormat="1" ht="32" customHeight="1" spans="1:17">
      <c r="A8" s="33"/>
      <c r="B8" s="34" t="s">
        <v>1</v>
      </c>
      <c r="C8" s="35"/>
      <c r="D8" s="36"/>
      <c r="E8" s="37"/>
      <c r="F8" s="29"/>
      <c r="G8" s="38"/>
      <c r="H8" s="39"/>
      <c r="I8" s="39"/>
      <c r="J8" s="56"/>
      <c r="K8" s="57"/>
      <c r="L8" s="56"/>
      <c r="M8" s="58"/>
      <c r="N8" s="57"/>
      <c r="O8" s="39"/>
      <c r="Q8" s="21">
        <f>C4*0.02</f>
        <v>3377.1792</v>
      </c>
    </row>
    <row r="9" ht="52" customHeight="1" spans="1:15">
      <c r="A9" s="33">
        <v>2</v>
      </c>
      <c r="B9" s="40">
        <v>43565</v>
      </c>
      <c r="C9" s="35" t="s">
        <v>38</v>
      </c>
      <c r="D9" s="36">
        <v>8400</v>
      </c>
      <c r="E9" s="37"/>
      <c r="F9" s="36"/>
      <c r="G9" s="41" t="s">
        <v>60</v>
      </c>
      <c r="H9" s="39">
        <v>0</v>
      </c>
      <c r="I9" s="39">
        <v>0</v>
      </c>
      <c r="J9" s="56">
        <v>0</v>
      </c>
      <c r="K9" s="57"/>
      <c r="L9" s="59">
        <v>2000</v>
      </c>
      <c r="M9" s="60" t="s">
        <v>61</v>
      </c>
      <c r="N9" s="61"/>
      <c r="O9" s="62">
        <f>D9-H9-I9-J9-L9-L10</f>
        <v>6400</v>
      </c>
    </row>
    <row r="10" ht="32" customHeight="1" spans="1:15">
      <c r="A10" s="26"/>
      <c r="B10" s="42"/>
      <c r="C10" s="28"/>
      <c r="D10" s="43"/>
      <c r="E10" s="30"/>
      <c r="F10" s="43"/>
      <c r="G10" s="44"/>
      <c r="H10" s="32"/>
      <c r="I10" s="32"/>
      <c r="J10" s="52"/>
      <c r="K10" s="57"/>
      <c r="L10" s="63"/>
      <c r="M10" s="64"/>
      <c r="N10" s="53"/>
      <c r="O10" s="62"/>
    </row>
    <row r="11" ht="32" customHeight="1" spans="1:17">
      <c r="A11" s="26"/>
      <c r="B11" s="42"/>
      <c r="C11" s="28"/>
      <c r="D11" s="43"/>
      <c r="E11" s="30"/>
      <c r="F11" s="43"/>
      <c r="G11" s="44"/>
      <c r="H11" s="32"/>
      <c r="I11" s="32"/>
      <c r="J11" s="52"/>
      <c r="K11" s="57"/>
      <c r="L11" s="63"/>
      <c r="M11" s="64"/>
      <c r="N11" s="53"/>
      <c r="O11" s="32"/>
      <c r="Q11"/>
    </row>
    <row r="12" ht="21" customHeight="1" spans="1:15">
      <c r="A12" s="26"/>
      <c r="B12" s="42"/>
      <c r="C12" s="28"/>
      <c r="D12" s="43"/>
      <c r="E12" s="30"/>
      <c r="F12" s="43"/>
      <c r="G12" s="44"/>
      <c r="H12" s="32"/>
      <c r="I12" s="32"/>
      <c r="J12" s="52"/>
      <c r="K12" s="53"/>
      <c r="L12" s="52"/>
      <c r="M12" s="53"/>
      <c r="N12" s="53"/>
      <c r="O12" s="32"/>
    </row>
    <row r="13" ht="21" customHeight="1" spans="1:15">
      <c r="A13" s="26"/>
      <c r="B13" s="42"/>
      <c r="C13" s="28"/>
      <c r="D13" s="43"/>
      <c r="E13" s="30"/>
      <c r="F13" s="43"/>
      <c r="G13" s="44"/>
      <c r="H13" s="32"/>
      <c r="I13" s="32"/>
      <c r="J13" s="52"/>
      <c r="K13" s="53"/>
      <c r="L13" s="52"/>
      <c r="M13" s="58"/>
      <c r="N13" s="53"/>
      <c r="O13" s="32"/>
    </row>
    <row r="14" ht="21" customHeight="1" spans="1:15">
      <c r="A14" s="26"/>
      <c r="B14" s="42"/>
      <c r="C14" s="28"/>
      <c r="D14" s="43"/>
      <c r="E14" s="30"/>
      <c r="F14" s="43"/>
      <c r="G14" s="44"/>
      <c r="H14" s="32"/>
      <c r="I14" s="32"/>
      <c r="J14" s="52"/>
      <c r="K14" s="53"/>
      <c r="L14" s="52"/>
      <c r="M14" s="53"/>
      <c r="N14" s="53"/>
      <c r="O14" s="32"/>
    </row>
    <row r="15" ht="21" customHeight="1" spans="1:15">
      <c r="A15" s="26"/>
      <c r="B15" s="42"/>
      <c r="C15" s="28"/>
      <c r="D15" s="43"/>
      <c r="E15" s="30"/>
      <c r="F15" s="43"/>
      <c r="G15" s="44"/>
      <c r="H15" s="32"/>
      <c r="I15" s="32"/>
      <c r="J15" s="52"/>
      <c r="K15" s="53"/>
      <c r="L15" s="52"/>
      <c r="M15" s="53"/>
      <c r="N15" s="53"/>
      <c r="O15" s="32"/>
    </row>
    <row r="16" ht="21" customHeight="1" spans="1:15">
      <c r="A16" s="26"/>
      <c r="B16" s="42"/>
      <c r="C16" s="28"/>
      <c r="D16" s="43"/>
      <c r="E16" s="30"/>
      <c r="F16" s="43"/>
      <c r="G16" s="44"/>
      <c r="H16" s="32"/>
      <c r="I16" s="32"/>
      <c r="J16" s="52"/>
      <c r="K16" s="53"/>
      <c r="L16" s="52"/>
      <c r="M16" s="53"/>
      <c r="N16" s="53"/>
      <c r="O16" s="32"/>
    </row>
    <row r="17" ht="21" customHeight="1" spans="1:15">
      <c r="A17" s="26"/>
      <c r="B17" s="42"/>
      <c r="C17" s="28"/>
      <c r="D17" s="43"/>
      <c r="E17" s="30"/>
      <c r="F17" s="43"/>
      <c r="G17" s="44"/>
      <c r="H17" s="32"/>
      <c r="I17" s="32"/>
      <c r="J17" s="52"/>
      <c r="K17" s="53"/>
      <c r="L17" s="52"/>
      <c r="M17" s="53"/>
      <c r="N17" s="53"/>
      <c r="O17" s="32"/>
    </row>
    <row r="18" ht="21" customHeight="1" spans="1:15">
      <c r="A18" s="26"/>
      <c r="B18" s="42"/>
      <c r="C18" s="28"/>
      <c r="D18" s="43"/>
      <c r="E18" s="30"/>
      <c r="F18" s="43"/>
      <c r="G18" s="44"/>
      <c r="H18" s="32"/>
      <c r="I18" s="32"/>
      <c r="J18" s="52"/>
      <c r="K18" s="53"/>
      <c r="L18" s="52"/>
      <c r="M18" s="53"/>
      <c r="N18" s="53"/>
      <c r="O18" s="32"/>
    </row>
    <row r="19" ht="21" customHeight="1" spans="1:15">
      <c r="A19" s="26"/>
      <c r="B19" s="42"/>
      <c r="C19" s="28"/>
      <c r="D19" s="43"/>
      <c r="E19" s="30"/>
      <c r="F19" s="43"/>
      <c r="G19" s="44"/>
      <c r="H19" s="32"/>
      <c r="I19" s="32"/>
      <c r="J19" s="52"/>
      <c r="K19" s="53"/>
      <c r="L19" s="52"/>
      <c r="M19" s="53"/>
      <c r="N19" s="53"/>
      <c r="O19" s="32"/>
    </row>
    <row r="20" ht="20" customHeight="1" spans="1:15">
      <c r="A20" s="26"/>
      <c r="B20" s="42"/>
      <c r="C20" s="28"/>
      <c r="D20" s="43"/>
      <c r="E20" s="30"/>
      <c r="F20" s="43"/>
      <c r="G20" s="44"/>
      <c r="H20" s="32"/>
      <c r="I20" s="32"/>
      <c r="J20" s="52"/>
      <c r="K20" s="53"/>
      <c r="L20" s="52"/>
      <c r="M20" s="53"/>
      <c r="N20" s="53"/>
      <c r="O20" s="32"/>
    </row>
    <row r="21" ht="20" hidden="1" customHeight="1" spans="1:15">
      <c r="A21" s="26"/>
      <c r="B21" s="42"/>
      <c r="C21" s="28"/>
      <c r="D21" s="43"/>
      <c r="E21" s="30"/>
      <c r="F21" s="43"/>
      <c r="G21" s="44"/>
      <c r="H21" s="32"/>
      <c r="I21" s="32"/>
      <c r="J21" s="52"/>
      <c r="K21" s="53"/>
      <c r="L21" s="52"/>
      <c r="M21" s="53"/>
      <c r="N21" s="53"/>
      <c r="O21" s="32"/>
    </row>
    <row r="22" ht="20" hidden="1" customHeight="1" spans="1:15">
      <c r="A22" s="26"/>
      <c r="B22" s="42"/>
      <c r="C22" s="28"/>
      <c r="D22" s="43"/>
      <c r="E22" s="30"/>
      <c r="F22" s="43"/>
      <c r="G22" s="44"/>
      <c r="H22" s="32"/>
      <c r="I22" s="32"/>
      <c r="J22" s="52"/>
      <c r="K22" s="53"/>
      <c r="L22" s="52"/>
      <c r="M22" s="53"/>
      <c r="N22" s="53"/>
      <c r="O22" s="32"/>
    </row>
    <row r="23" ht="20" hidden="1" customHeight="1" spans="1:15">
      <c r="A23" s="26"/>
      <c r="B23" s="42"/>
      <c r="C23" s="28"/>
      <c r="D23" s="43"/>
      <c r="E23" s="30"/>
      <c r="F23" s="43"/>
      <c r="G23" s="44"/>
      <c r="H23" s="32"/>
      <c r="I23" s="32"/>
      <c r="J23" s="52"/>
      <c r="K23" s="53"/>
      <c r="L23" s="52"/>
      <c r="M23" s="53"/>
      <c r="N23" s="53"/>
      <c r="O23" s="32"/>
    </row>
    <row r="24" ht="20" hidden="1" customHeight="1" spans="1:15">
      <c r="A24" s="26"/>
      <c r="B24" s="42"/>
      <c r="C24" s="28"/>
      <c r="D24" s="43"/>
      <c r="E24" s="30"/>
      <c r="F24" s="43"/>
      <c r="G24" s="44"/>
      <c r="H24" s="32"/>
      <c r="I24" s="32"/>
      <c r="J24" s="52"/>
      <c r="K24" s="53"/>
      <c r="L24" s="52"/>
      <c r="M24" s="53"/>
      <c r="N24" s="53"/>
      <c r="O24" s="32"/>
    </row>
    <row r="25" ht="20" customHeight="1" spans="1:15">
      <c r="A25" s="1" t="s">
        <v>41</v>
      </c>
      <c r="B25" s="1"/>
      <c r="C25" s="45" t="s">
        <v>42</v>
      </c>
      <c r="D25" s="46">
        <f t="shared" ref="D25:J25" si="0">SUM(D7:D24)</f>
        <v>168858.96</v>
      </c>
      <c r="E25" s="45" t="s">
        <v>42</v>
      </c>
      <c r="F25" s="46">
        <f t="shared" si="0"/>
        <v>168858.96</v>
      </c>
      <c r="G25" s="45" t="s">
        <v>42</v>
      </c>
      <c r="H25" s="46">
        <f t="shared" si="0"/>
        <v>3381</v>
      </c>
      <c r="I25" s="46">
        <f t="shared" si="0"/>
        <v>0</v>
      </c>
      <c r="J25" s="46">
        <f t="shared" si="0"/>
        <v>0</v>
      </c>
      <c r="K25" s="45" t="s">
        <v>42</v>
      </c>
      <c r="L25" s="46">
        <f>SUM(L7:L24)</f>
        <v>2000</v>
      </c>
      <c r="M25" s="45" t="s">
        <v>42</v>
      </c>
      <c r="N25" s="45" t="s">
        <v>42</v>
      </c>
      <c r="O25" s="46">
        <f>SUM(O7:O24)</f>
        <v>163477.96</v>
      </c>
    </row>
    <row r="26" ht="30" customHeight="1" spans="1:15">
      <c r="A26" s="1" t="s">
        <v>43</v>
      </c>
      <c r="B26" s="1"/>
      <c r="C26" s="1" t="s">
        <v>44</v>
      </c>
      <c r="D26" s="1"/>
      <c r="E26" s="47">
        <f>O9</f>
        <v>6400</v>
      </c>
      <c r="F26" s="47"/>
      <c r="G26" s="47"/>
      <c r="H26" s="47"/>
      <c r="I26" s="1" t="s">
        <v>45</v>
      </c>
      <c r="J26" s="1"/>
      <c r="K26" s="1" t="s">
        <v>46</v>
      </c>
      <c r="L26" s="47">
        <v>0</v>
      </c>
      <c r="M26" s="47"/>
      <c r="N26" s="47"/>
      <c r="O26" s="47"/>
    </row>
    <row r="27" ht="30" customHeight="1" spans="1:15">
      <c r="A27" s="1"/>
      <c r="B27" s="1"/>
      <c r="C27" s="1" t="s">
        <v>47</v>
      </c>
      <c r="D27" s="1"/>
      <c r="E27" s="48">
        <f>O8</f>
        <v>0</v>
      </c>
      <c r="F27" s="48"/>
      <c r="G27" s="48"/>
      <c r="H27" s="48"/>
      <c r="I27" s="1"/>
      <c r="J27" s="1"/>
      <c r="K27" s="1" t="s">
        <v>48</v>
      </c>
      <c r="L27" s="65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65"/>
      <c r="N27" s="65"/>
      <c r="O27" s="65"/>
    </row>
    <row r="28" ht="50.1" customHeight="1" spans="1:15">
      <c r="A28" s="1" t="s">
        <v>49</v>
      </c>
      <c r="B28" s="1"/>
      <c r="C28" s="49" t="s">
        <v>62</v>
      </c>
      <c r="D28" s="49"/>
      <c r="E28" s="49"/>
      <c r="F28" s="49"/>
      <c r="G28" s="49"/>
      <c r="H28" s="49"/>
      <c r="I28" s="1" t="s">
        <v>50</v>
      </c>
      <c r="J28" s="1"/>
      <c r="K28" s="1" t="s">
        <v>51</v>
      </c>
      <c r="L28" s="1"/>
      <c r="M28" s="1"/>
      <c r="N28" s="1"/>
      <c r="O28" s="1"/>
    </row>
    <row r="29" ht="50.1" customHeight="1" spans="1:15">
      <c r="A29" s="1" t="s">
        <v>52</v>
      </c>
      <c r="B29" s="1"/>
      <c r="C29" s="50"/>
      <c r="D29" s="50"/>
      <c r="E29" s="50"/>
      <c r="F29" s="50"/>
      <c r="G29" s="50"/>
      <c r="H29" s="50"/>
      <c r="I29" s="1" t="s">
        <v>53</v>
      </c>
      <c r="J29" s="1"/>
      <c r="K29" s="1"/>
      <c r="L29" s="1"/>
      <c r="M29" s="1"/>
      <c r="N29" s="1"/>
      <c r="O29" s="1"/>
    </row>
    <row r="30" ht="50.1" customHeight="1" spans="1:15">
      <c r="A30" s="1" t="s">
        <v>54</v>
      </c>
      <c r="B30" s="1"/>
      <c r="C30" s="51"/>
      <c r="D30" s="51"/>
      <c r="E30" s="51"/>
      <c r="F30" s="51"/>
      <c r="G30" s="51"/>
      <c r="H30" s="51"/>
      <c r="I30" s="1" t="s">
        <v>55</v>
      </c>
      <c r="J30" s="1"/>
      <c r="K30" s="51"/>
      <c r="L30" s="51"/>
      <c r="M30" s="51"/>
      <c r="N30" s="51"/>
      <c r="O30" s="51"/>
    </row>
    <row r="31" ht="50.1" customHeight="1" spans="1:15">
      <c r="A31" s="1" t="s">
        <v>56</v>
      </c>
      <c r="B31" s="1"/>
      <c r="C31" s="51"/>
      <c r="D31" s="51"/>
      <c r="E31" s="51"/>
      <c r="F31" s="51"/>
      <c r="G31" s="51"/>
      <c r="H31" s="51"/>
      <c r="I31" s="1" t="s">
        <v>57</v>
      </c>
      <c r="J31" s="1"/>
      <c r="K31" s="51"/>
      <c r="L31" s="51"/>
      <c r="M31" s="51"/>
      <c r="N31" s="51"/>
      <c r="O31" s="51"/>
    </row>
    <row r="34" ht="13.5" spans="17:17">
      <c r="Q34"/>
    </row>
    <row r="37" ht="13.5" spans="2:2">
      <c r="B37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N2:AB19"/>
  <sheetViews>
    <sheetView workbookViewId="0">
      <selection activeCell="O17" sqref="O12:O17"/>
    </sheetView>
  </sheetViews>
  <sheetFormatPr defaultColWidth="9" defaultRowHeight="13.5"/>
  <cols>
    <col min="15" max="15" width="18.75" customWidth="1"/>
    <col min="18" max="18" width="11.5"/>
  </cols>
  <sheetData>
    <row r="2" spans="14:28">
      <c r="N2" s="1" t="s">
        <v>2</v>
      </c>
      <c r="O2" s="1"/>
      <c r="P2" s="2" t="s">
        <v>3</v>
      </c>
      <c r="Q2" s="2"/>
      <c r="R2" s="2"/>
      <c r="S2" s="2"/>
      <c r="T2" s="2"/>
      <c r="U2" s="2"/>
      <c r="V2" s="2"/>
      <c r="W2" s="2"/>
      <c r="X2" s="2"/>
      <c r="Y2" s="16" t="s">
        <v>4</v>
      </c>
      <c r="Z2" s="17">
        <v>7044</v>
      </c>
      <c r="AA2" s="15" t="s">
        <v>5</v>
      </c>
      <c r="AB2" s="15" t="s">
        <v>6</v>
      </c>
    </row>
    <row r="3" ht="21" spans="14:28">
      <c r="N3" s="1" t="s">
        <v>13</v>
      </c>
      <c r="O3" s="1"/>
      <c r="P3" s="3">
        <v>169051.5</v>
      </c>
      <c r="Q3" s="3"/>
      <c r="R3" s="3" t="s">
        <v>14</v>
      </c>
      <c r="S3" s="8" t="s">
        <v>7</v>
      </c>
      <c r="T3" s="8"/>
      <c r="U3" s="9" t="s">
        <v>15</v>
      </c>
      <c r="V3" s="10" t="s">
        <v>58</v>
      </c>
      <c r="W3" s="11"/>
      <c r="X3" s="11"/>
      <c r="Y3" s="11"/>
      <c r="Z3" s="18" t="s">
        <v>17</v>
      </c>
      <c r="AA3" s="1" t="s">
        <v>18</v>
      </c>
      <c r="AB3" s="19" t="s">
        <v>19</v>
      </c>
    </row>
    <row r="4" ht="21" spans="14:28">
      <c r="N4" s="1" t="s">
        <v>20</v>
      </c>
      <c r="O4" s="1"/>
      <c r="P4" s="4">
        <v>168858.96</v>
      </c>
      <c r="Q4" s="4"/>
      <c r="R4" s="3" t="s">
        <v>21</v>
      </c>
      <c r="S4" s="8"/>
      <c r="T4" s="8"/>
      <c r="U4" s="12"/>
      <c r="V4" s="13" t="s">
        <v>59</v>
      </c>
      <c r="W4" s="14"/>
      <c r="X4" s="14"/>
      <c r="Y4" s="14"/>
      <c r="Z4" s="18" t="s">
        <v>22</v>
      </c>
      <c r="AA4" s="3" t="s">
        <v>23</v>
      </c>
      <c r="AB4" s="20" t="s">
        <v>10</v>
      </c>
    </row>
    <row r="5" spans="14:28">
      <c r="N5" s="1" t="s">
        <v>24</v>
      </c>
      <c r="O5" s="1" t="s">
        <v>25</v>
      </c>
      <c r="P5" s="1"/>
      <c r="Q5" s="1"/>
      <c r="R5" s="1" t="s">
        <v>26</v>
      </c>
      <c r="S5" s="1"/>
      <c r="T5" s="1" t="s">
        <v>27</v>
      </c>
      <c r="U5" s="1"/>
      <c r="V5" s="1" t="s">
        <v>28</v>
      </c>
      <c r="W5" s="1" t="s">
        <v>29</v>
      </c>
      <c r="X5" s="1"/>
      <c r="Y5" s="1" t="s">
        <v>30</v>
      </c>
      <c r="Z5" s="1"/>
      <c r="AA5" s="3" t="s">
        <v>31</v>
      </c>
      <c r="AB5" s="3"/>
    </row>
    <row r="6" spans="14:28">
      <c r="N6" s="1"/>
      <c r="O6" s="5" t="s">
        <v>32</v>
      </c>
      <c r="P6" s="1" t="s">
        <v>33</v>
      </c>
      <c r="Q6" s="3" t="s">
        <v>34</v>
      </c>
      <c r="R6" s="5" t="s">
        <v>32</v>
      </c>
      <c r="S6" s="3" t="s">
        <v>34</v>
      </c>
      <c r="T6" s="1" t="s">
        <v>35</v>
      </c>
      <c r="U6" s="3" t="s">
        <v>34</v>
      </c>
      <c r="V6" s="15" t="s">
        <v>34</v>
      </c>
      <c r="W6" s="3" t="s">
        <v>34</v>
      </c>
      <c r="X6" s="1" t="s">
        <v>36</v>
      </c>
      <c r="Y6" s="1" t="s">
        <v>34</v>
      </c>
      <c r="Z6" s="1" t="s">
        <v>36</v>
      </c>
      <c r="AA6" s="3" t="s">
        <v>37</v>
      </c>
      <c r="AB6" s="3" t="s">
        <v>34</v>
      </c>
    </row>
    <row r="7" spans="14:28">
      <c r="N7" t="s">
        <v>41</v>
      </c>
      <c r="P7" t="s">
        <v>42</v>
      </c>
      <c r="Q7">
        <v>9260000</v>
      </c>
      <c r="R7" t="s">
        <v>42</v>
      </c>
      <c r="S7">
        <v>9260000</v>
      </c>
      <c r="T7" t="s">
        <v>42</v>
      </c>
      <c r="U7">
        <v>185200</v>
      </c>
      <c r="V7">
        <v>359264.99</v>
      </c>
      <c r="W7">
        <v>42955</v>
      </c>
      <c r="X7" t="s">
        <v>42</v>
      </c>
      <c r="Y7">
        <v>1855335</v>
      </c>
      <c r="Z7" t="s">
        <v>42</v>
      </c>
      <c r="AA7" t="s">
        <v>42</v>
      </c>
      <c r="AB7">
        <v>6817245.01</v>
      </c>
    </row>
    <row r="8" spans="28:28">
      <c r="AB8">
        <v>500000</v>
      </c>
    </row>
    <row r="9" spans="14:18">
      <c r="N9" t="s">
        <v>63</v>
      </c>
      <c r="O9" s="6">
        <v>168858.96</v>
      </c>
      <c r="Q9" t="s">
        <v>27</v>
      </c>
      <c r="R9">
        <f>O9*0.02</f>
        <v>3377.1792</v>
      </c>
    </row>
    <row r="10" spans="17:18">
      <c r="Q10" t="s">
        <v>64</v>
      </c>
      <c r="R10">
        <v>42955</v>
      </c>
    </row>
    <row r="12" spans="14:15">
      <c r="N12" t="s">
        <v>65</v>
      </c>
      <c r="O12">
        <v>157077.96</v>
      </c>
    </row>
    <row r="14" spans="14:15">
      <c r="N14" t="s">
        <v>66</v>
      </c>
      <c r="O14">
        <v>6400</v>
      </c>
    </row>
    <row r="17" spans="14:15">
      <c r="N17" t="s">
        <v>67</v>
      </c>
      <c r="O17">
        <v>2000</v>
      </c>
    </row>
    <row r="18" spans="14:14">
      <c r="N18" t="s">
        <v>68</v>
      </c>
    </row>
    <row r="19" spans="14:15">
      <c r="N19" t="s">
        <v>69</v>
      </c>
      <c r="O19" s="7">
        <v>165477.96</v>
      </c>
    </row>
  </sheetData>
  <mergeCells count="18">
    <mergeCell ref="N2:O2"/>
    <mergeCell ref="P2:X2"/>
    <mergeCell ref="N3:O3"/>
    <mergeCell ref="P3:Q3"/>
    <mergeCell ref="S3:T3"/>
    <mergeCell ref="V3:Y3"/>
    <mergeCell ref="N4:O4"/>
    <mergeCell ref="P4:Q4"/>
    <mergeCell ref="S4:T4"/>
    <mergeCell ref="V4:Y4"/>
    <mergeCell ref="O5:Q5"/>
    <mergeCell ref="R5:S5"/>
    <mergeCell ref="T5:U5"/>
    <mergeCell ref="W5:X5"/>
    <mergeCell ref="Y5:Z5"/>
    <mergeCell ref="AA5:AB5"/>
    <mergeCell ref="N5:N6"/>
    <mergeCell ref="U3:U4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终结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cw08</dc:creator>
  <cp:lastModifiedBy>cw08</cp:lastModifiedBy>
  <dcterms:created xsi:type="dcterms:W3CDTF">2018-06-26T04:08:00Z</dcterms:created>
  <dcterms:modified xsi:type="dcterms:W3CDTF">2019-04-22T08:22:17Z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