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6078-1" sheetId="1" r:id="rId1"/>
    <sheet name="6078-2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<sst xmlns="http://schemas.openxmlformats.org/spreadsheetml/2006/main" count="247" uniqueCount="82">
  <si>
    <t xml:space="preserve"> 工程款支付证书  </t>
  </si>
  <si>
    <t>本次</t>
  </si>
  <si>
    <t>工程名称</t>
  </si>
  <si>
    <t>黄大村东塔水泥路修建工程</t>
  </si>
  <si>
    <t>档案编号</t>
  </si>
  <si>
    <t>CD2016-066-（4）</t>
  </si>
  <si>
    <t>合同金额</t>
  </si>
  <si>
    <t>中标日期</t>
  </si>
  <si>
    <t>2016.10.21</t>
  </si>
  <si>
    <t>合作单位</t>
  </si>
  <si>
    <t>吴瑞祥13966985199</t>
  </si>
  <si>
    <t>30日历天</t>
  </si>
  <si>
    <t>宿松县
破凉镇</t>
  </si>
  <si>
    <t>宿松公司吴瑞祥13966985199</t>
  </si>
  <si>
    <t>议标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</si>
  <si>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</si>
  <si>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</si>
  <si>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</si>
  <si>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</si>
  <si>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</si>
  <si>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</si>
  <si>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</si>
  <si>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</si>
  <si>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</si>
  <si>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</si>
  <si>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</si>
  <si>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</si>
  <si>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</si>
  <si>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</si>
  <si>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</si>
  <si>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</si>
  <si>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</si>
  <si>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</si>
  <si>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</si>
  <si>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</si>
  <si>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</si>
  <si>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2017.1。17办理外经证费用500  +2017.1.20办理外经证费用500*2</t>
  </si>
  <si>
    <t>吴瑞祥 建设银行宿松孚玉支行</t>
  </si>
  <si>
    <t>合计</t>
  </si>
  <si>
    <t>-</t>
  </si>
  <si>
    <t>6236 6816 8000 0895 689</t>
  </si>
  <si>
    <t>本次支付金额</t>
  </si>
  <si>
    <t>小写</t>
  </si>
  <si>
    <t>支付账号</t>
  </si>
  <si>
    <t>吴瑞祥   建设银行宿松孚玉支行</t>
  </si>
  <si>
    <t>完工证明？</t>
  </si>
  <si>
    <t>大写</t>
  </si>
  <si>
    <t>6236  6816  8000  0895  689</t>
  </si>
  <si>
    <t>申请部门
意见</t>
  </si>
  <si>
    <t>1、</t>
  </si>
  <si>
    <t>议标？？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</si>
  <si>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</si>
  <si>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</si>
  <si>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</si>
  <si>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</si>
  <si>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</si>
  <si>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</si>
  <si>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</si>
  <si>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485000+路基147000=632000</t>
  </si>
  <si>
    <t>宿松县破凉镇黄大村朱垅水泥路工程</t>
  </si>
  <si>
    <t>宿松县破凉镇黄大村梨园水泥路工程</t>
  </si>
  <si>
    <t>宿松县破凉镇黄大村东塔水泥路工程</t>
  </si>
  <si>
    <t>宿松县破凉镇黄大村国前水泥路工程</t>
  </si>
  <si>
    <t>年费内</t>
  </si>
  <si>
    <t>损失准备金</t>
  </si>
  <si>
    <t>12材料</t>
  </si>
  <si>
    <t>6078~6081共到帐34.2万</t>
  </si>
  <si>
    <t>2017.12.19办理涉税事项报告表费用500</t>
  </si>
  <si>
    <t>涉税事项报告表费用</t>
  </si>
  <si>
    <t>吴瑞祥 建设银行宿松孚玉支行   6236 6816 8000 0895 689</t>
  </si>
  <si>
    <t>详见报销单据</t>
  </si>
  <si>
    <t>交工证书和内部承包协议及东塔水泥路施工合同（含路基合同）原件在庐江；议标均无中标通知；无项目印章，所需资料用章均在宿松办事处盖的公章</t>
  </si>
  <si>
    <t>财务初审
意见</t>
  </si>
  <si>
    <t>质安初审
意见</t>
  </si>
  <si>
    <t>董事长审批</t>
  </si>
  <si>
    <t>松县破凉镇黄大村东塔19569；</t>
  </si>
  <si>
    <t>宿松县破凉镇黄大村梨园7808；</t>
  </si>
  <si>
    <t>宿松县破凉镇黄大村国前5739；</t>
  </si>
  <si>
    <t>退损失准备金</t>
  </si>
  <si>
    <t>宿松县破凉镇黄大村朱垄6806.21；</t>
  </si>
  <si>
    <t>转账费</t>
  </si>
  <si>
    <t>交工证书和内部承包协议及东塔水泥路施工合同（含路基合同）原件、交工证书、审计在合肥；议标均无中标通知；无项目印章，所需资料用章均在宿松办事处盖的公章</t>
  </si>
</sst>
</file>

<file path=xl/styles.xml><?xml version="1.0" encoding="utf-8"?>
<styleSheet xmlns="http://schemas.openxmlformats.org/spreadsheetml/2006/main">
  <numFmts count="9">
    <numFmt numFmtId="176" formatCode="m/d;@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178" formatCode="[DBNum2][$-804]General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_ "/>
    <numFmt numFmtId="180" formatCode="0.00_ "/>
  </numFmts>
  <fonts count="5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ajor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2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Arial"/>
      <charset val="134"/>
    </font>
    <font>
      <b/>
      <sz val="9"/>
      <color rgb="FF7030A0"/>
      <name val="宋体"/>
      <charset val="134"/>
    </font>
    <font>
      <b/>
      <sz val="10"/>
      <color rgb="FF7030A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5" fillId="29" borderId="24" applyNumberFormat="0" applyAlignment="0" applyProtection="0">
      <alignment vertical="center"/>
    </xf>
    <xf numFmtId="0" fontId="47" fillId="29" borderId="20" applyNumberFormat="0" applyAlignment="0" applyProtection="0">
      <alignment vertical="center"/>
    </xf>
    <xf numFmtId="0" fontId="48" fillId="30" borderId="26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0" borderId="0"/>
    <xf numFmtId="0" fontId="34" fillId="1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9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0" fontId="5" fillId="0" borderId="3" xfId="55" applyFont="1" applyFill="1" applyBorder="1" applyAlignment="1">
      <alignment horizontal="center" vertical="center" shrinkToFit="1"/>
    </xf>
    <xf numFmtId="179" fontId="4" fillId="2" borderId="2" xfId="55" applyNumberFormat="1" applyFont="1" applyFill="1" applyBorder="1" applyAlignment="1">
      <alignment horizontal="center" vertical="center" wrapText="1"/>
    </xf>
    <xf numFmtId="179" fontId="4" fillId="2" borderId="3" xfId="55" applyNumberFormat="1" applyFont="1" applyFill="1" applyBorder="1" applyAlignment="1">
      <alignment horizontal="center" vertical="center" wrapText="1"/>
    </xf>
    <xf numFmtId="179" fontId="4" fillId="2" borderId="4" xfId="55" applyNumberFormat="1" applyFont="1" applyFill="1" applyBorder="1" applyAlignment="1">
      <alignment horizontal="center" vertical="center" wrapText="1"/>
    </xf>
    <xf numFmtId="179" fontId="2" fillId="0" borderId="1" xfId="55" applyNumberFormat="1" applyFont="1" applyFill="1" applyBorder="1" applyAlignment="1">
      <alignment horizontal="center" vertical="center" shrinkToFit="1"/>
    </xf>
    <xf numFmtId="0" fontId="6" fillId="0" borderId="2" xfId="55" applyFont="1" applyFill="1" applyBorder="1" applyAlignment="1">
      <alignment horizontal="center" vertical="center"/>
    </xf>
    <xf numFmtId="179" fontId="4" fillId="0" borderId="2" xfId="55" applyNumberFormat="1" applyFont="1" applyFill="1" applyBorder="1" applyAlignment="1">
      <alignment horizontal="center" vertical="center" wrapText="1"/>
    </xf>
    <xf numFmtId="179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177" fontId="8" fillId="2" borderId="1" xfId="55" applyNumberFormat="1" applyFont="1" applyFill="1" applyBorder="1" applyAlignment="1">
      <alignment horizontal="center" vertical="center" shrinkToFit="1"/>
    </xf>
    <xf numFmtId="14" fontId="7" fillId="2" borderId="1" xfId="55" applyNumberFormat="1" applyFont="1" applyFill="1" applyBorder="1" applyAlignment="1">
      <alignment horizontal="center" vertical="center" wrapText="1"/>
    </xf>
    <xf numFmtId="179" fontId="7" fillId="2" borderId="1" xfId="55" applyNumberFormat="1" applyFont="1" applyFill="1" applyBorder="1" applyAlignment="1">
      <alignment horizontal="right" vertical="center" shrinkToFit="1"/>
    </xf>
    <xf numFmtId="176" fontId="7" fillId="2" borderId="1" xfId="55" applyNumberFormat="1" applyFont="1" applyFill="1" applyBorder="1" applyAlignment="1">
      <alignment horizontal="center" vertical="center" wrapText="1"/>
    </xf>
    <xf numFmtId="9" fontId="7" fillId="0" borderId="1" xfId="2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shrinkToFit="1"/>
    </xf>
    <xf numFmtId="14" fontId="7" fillId="0" borderId="1" xfId="55" applyNumberFormat="1" applyFont="1" applyFill="1" applyBorder="1" applyAlignment="1">
      <alignment horizontal="center" vertical="center" wrapText="1"/>
    </xf>
    <xf numFmtId="179" fontId="7" fillId="0" borderId="1" xfId="55" applyNumberFormat="1" applyFont="1" applyFill="1" applyBorder="1" applyAlignment="1">
      <alignment horizontal="right" vertical="center" shrinkToFit="1"/>
    </xf>
    <xf numFmtId="176" fontId="7" fillId="0" borderId="1" xfId="55" applyNumberFormat="1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4" fontId="7" fillId="2" borderId="1" xfId="55" applyNumberFormat="1" applyFont="1" applyFill="1" applyBorder="1" applyAlignment="1">
      <alignment horizontal="left" vertical="center"/>
    </xf>
    <xf numFmtId="180" fontId="10" fillId="2" borderId="1" xfId="0" applyNumberFormat="1" applyFont="1" applyFill="1" applyBorder="1" applyAlignment="1">
      <alignment vertical="center"/>
    </xf>
    <xf numFmtId="0" fontId="1" fillId="2" borderId="1" xfId="55" applyFont="1" applyFill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9" fontId="1" fillId="2" borderId="1" xfId="55" applyNumberFormat="1" applyFont="1" applyFill="1" applyBorder="1" applyAlignment="1">
      <alignment horizontal="right" vertical="center" shrinkToFit="1"/>
    </xf>
    <xf numFmtId="176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11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shrinkToFit="1"/>
    </xf>
    <xf numFmtId="179" fontId="12" fillId="3" borderId="1" xfId="55" applyNumberFormat="1" applyFont="1" applyFill="1" applyBorder="1" applyAlignment="1">
      <alignment horizontal="right" vertical="center" shrinkToFit="1"/>
    </xf>
    <xf numFmtId="0" fontId="13" fillId="0" borderId="1" xfId="55" applyFont="1" applyFill="1" applyBorder="1" applyAlignment="1">
      <alignment horizontal="center" vertical="center" wrapText="1"/>
    </xf>
    <xf numFmtId="179" fontId="13" fillId="2" borderId="5" xfId="55" applyNumberFormat="1" applyFont="1" applyFill="1" applyBorder="1" applyAlignment="1">
      <alignment horizontal="center" vertical="center" wrapText="1"/>
    </xf>
    <xf numFmtId="179" fontId="13" fillId="2" borderId="6" xfId="55" applyNumberFormat="1" applyFont="1" applyFill="1" applyBorder="1" applyAlignment="1">
      <alignment horizontal="center" vertical="center" wrapText="1"/>
    </xf>
    <xf numFmtId="179" fontId="13" fillId="2" borderId="7" xfId="55" applyNumberFormat="1" applyFont="1" applyFill="1" applyBorder="1" applyAlignment="1">
      <alignment horizontal="center" vertical="center" wrapText="1"/>
    </xf>
    <xf numFmtId="179" fontId="14" fillId="0" borderId="2" xfId="55" applyNumberFormat="1" applyFont="1" applyFill="1" applyBorder="1" applyAlignment="1">
      <alignment horizontal="center" vertical="center" shrinkToFit="1"/>
    </xf>
    <xf numFmtId="179" fontId="14" fillId="0" borderId="3" xfId="55" applyNumberFormat="1" applyFont="1" applyFill="1" applyBorder="1" applyAlignment="1">
      <alignment horizontal="center" vertical="center" shrinkToFit="1"/>
    </xf>
    <xf numFmtId="179" fontId="14" fillId="0" borderId="4" xfId="55" applyNumberFormat="1" applyFont="1" applyFill="1" applyBorder="1" applyAlignment="1">
      <alignment horizontal="center" vertical="center" shrinkToFit="1"/>
    </xf>
    <xf numFmtId="179" fontId="13" fillId="2" borderId="8" xfId="55" applyNumberFormat="1" applyFont="1" applyFill="1" applyBorder="1" applyAlignment="1">
      <alignment horizontal="center" vertical="center" wrapText="1"/>
    </xf>
    <xf numFmtId="179" fontId="13" fillId="2" borderId="0" xfId="55" applyNumberFormat="1" applyFont="1" applyFill="1" applyAlignment="1">
      <alignment horizontal="center" vertical="center" wrapText="1"/>
    </xf>
    <xf numFmtId="179" fontId="13" fillId="2" borderId="9" xfId="55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center" vertical="top" wrapText="1"/>
    </xf>
    <xf numFmtId="0" fontId="16" fillId="0" borderId="0" xfId="55" applyFont="1" applyBorder="1" applyAlignment="1">
      <alignment vertical="center"/>
    </xf>
    <xf numFmtId="0" fontId="5" fillId="0" borderId="4" xfId="55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179" fontId="5" fillId="0" borderId="2" xfId="55" applyNumberFormat="1" applyFont="1" applyFill="1" applyBorder="1" applyAlignment="1">
      <alignment horizontal="center" vertical="center" shrinkToFit="1"/>
    </xf>
    <xf numFmtId="179" fontId="5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 vertical="center"/>
    </xf>
    <xf numFmtId="179" fontId="17" fillId="0" borderId="2" xfId="55" applyNumberFormat="1" applyFont="1" applyFill="1" applyBorder="1" applyAlignment="1">
      <alignment horizontal="center" vertical="center" wrapText="1"/>
    </xf>
    <xf numFmtId="179" fontId="17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179" fontId="4" fillId="0" borderId="3" xfId="55" applyNumberFormat="1" applyFont="1" applyFill="1" applyBorder="1" applyAlignment="1">
      <alignment horizontal="center" vertical="center" wrapText="1"/>
    </xf>
    <xf numFmtId="179" fontId="4" fillId="0" borderId="4" xfId="55" applyNumberFormat="1" applyFont="1" applyFill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179" fontId="18" fillId="0" borderId="1" xfId="55" applyNumberFormat="1" applyFont="1" applyFill="1" applyBorder="1" applyAlignment="1">
      <alignment horizontal="center" vertical="center" wrapText="1"/>
    </xf>
    <xf numFmtId="179" fontId="7" fillId="3" borderId="1" xfId="55" applyNumberFormat="1" applyFont="1" applyFill="1" applyBorder="1" applyAlignment="1">
      <alignment horizontal="right" vertical="center" shrinkToFit="1"/>
    </xf>
    <xf numFmtId="9" fontId="8" fillId="0" borderId="1" xfId="55" applyNumberFormat="1" applyFont="1" applyFill="1" applyBorder="1" applyAlignment="1">
      <alignment horizontal="center" vertical="center" wrapText="1"/>
    </xf>
    <xf numFmtId="179" fontId="7" fillId="0" borderId="1" xfId="55" applyNumberFormat="1" applyFont="1" applyFill="1" applyBorder="1" applyAlignment="1">
      <alignment horizontal="center" vertical="center" wrapText="1"/>
    </xf>
    <xf numFmtId="179" fontId="7" fillId="3" borderId="1" xfId="55" applyNumberFormat="1" applyFont="1" applyFill="1" applyBorder="1" applyAlignment="1">
      <alignment horizontal="center" vertical="center" shrinkToFit="1"/>
    </xf>
    <xf numFmtId="179" fontId="7" fillId="0" borderId="1" xfId="55" applyNumberFormat="1" applyFont="1" applyFill="1" applyBorder="1" applyAlignment="1">
      <alignment horizontal="right" vertical="center"/>
    </xf>
    <xf numFmtId="179" fontId="7" fillId="0" borderId="1" xfId="55" applyNumberFormat="1" applyFont="1" applyFill="1" applyBorder="1" applyAlignment="1">
      <alignment vertical="center" wrapText="1"/>
    </xf>
    <xf numFmtId="9" fontId="7" fillId="0" borderId="1" xfId="55" applyNumberFormat="1" applyFont="1" applyFill="1" applyBorder="1" applyAlignment="1">
      <alignment horizontal="center" vertical="center" wrapText="1"/>
    </xf>
    <xf numFmtId="179" fontId="15" fillId="0" borderId="1" xfId="55" applyNumberFormat="1" applyFont="1" applyFill="1" applyBorder="1" applyAlignment="1">
      <alignment vertical="center" shrinkToFit="1"/>
    </xf>
    <xf numFmtId="179" fontId="19" fillId="2" borderId="1" xfId="55" applyNumberFormat="1" applyFont="1" applyFill="1" applyBorder="1" applyAlignment="1">
      <alignment vertical="center" wrapText="1"/>
    </xf>
    <xf numFmtId="179" fontId="7" fillId="0" borderId="10" xfId="55" applyNumberFormat="1" applyFont="1" applyFill="1" applyBorder="1" applyAlignment="1">
      <alignment horizontal="center" vertical="center" wrapText="1"/>
    </xf>
    <xf numFmtId="179" fontId="7" fillId="2" borderId="10" xfId="55" applyNumberFormat="1" applyFont="1" applyFill="1" applyBorder="1" applyAlignment="1">
      <alignment horizontal="center" vertical="center" shrinkToFit="1"/>
    </xf>
    <xf numFmtId="179" fontId="7" fillId="0" borderId="11" xfId="55" applyNumberFormat="1" applyFont="1" applyFill="1" applyBorder="1" applyAlignment="1">
      <alignment horizontal="center" vertical="center" wrapText="1"/>
    </xf>
    <xf numFmtId="179" fontId="7" fillId="2" borderId="11" xfId="55" applyNumberFormat="1" applyFont="1" applyFill="1" applyBorder="1" applyAlignment="1">
      <alignment horizontal="center" vertical="center" shrinkToFit="1"/>
    </xf>
    <xf numFmtId="179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9" fontId="1" fillId="3" borderId="1" xfId="55" applyNumberFormat="1" applyFont="1" applyFill="1" applyBorder="1" applyAlignment="1">
      <alignment horizontal="center" vertical="center" shrinkToFit="1"/>
    </xf>
    <xf numFmtId="179" fontId="1" fillId="0" borderId="1" xfId="55" applyNumberFormat="1" applyFont="1" applyFill="1" applyBorder="1" applyAlignment="1">
      <alignment horizontal="right" vertical="center" wrapText="1"/>
    </xf>
    <xf numFmtId="179" fontId="1" fillId="0" borderId="1" xfId="55" applyNumberFormat="1" applyFont="1" applyFill="1" applyBorder="1" applyAlignment="1">
      <alignment horizontal="right" vertical="center"/>
    </xf>
    <xf numFmtId="179" fontId="12" fillId="0" borderId="0" xfId="55" applyNumberFormat="1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7" fillId="2" borderId="3" xfId="55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center" vertical="center" wrapText="1"/>
    </xf>
    <xf numFmtId="14" fontId="13" fillId="0" borderId="1" xfId="55" applyNumberFormat="1" applyFont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20" fillId="2" borderId="1" xfId="13" applyFont="1" applyFill="1" applyBorder="1" applyAlignment="1">
      <alignment horizontal="left" vertical="center"/>
    </xf>
    <xf numFmtId="0" fontId="21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180" fontId="24" fillId="0" borderId="1" xfId="13" applyNumberFormat="1" applyFont="1" applyBorder="1" applyAlignment="1">
      <alignment horizontal="center" vertical="center"/>
    </xf>
    <xf numFmtId="180" fontId="23" fillId="0" borderId="1" xfId="13" applyNumberFormat="1" applyFont="1" applyBorder="1" applyAlignment="1">
      <alignment horizontal="center" vertical="center"/>
    </xf>
    <xf numFmtId="0" fontId="25" fillId="4" borderId="1" xfId="55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78" fontId="1" fillId="0" borderId="0" xfId="55" applyNumberFormat="1" applyFont="1" applyFill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 wrapText="1"/>
    </xf>
    <xf numFmtId="0" fontId="26" fillId="0" borderId="13" xfId="55" applyFont="1" applyBorder="1" applyAlignment="1">
      <alignment horizontal="center" vertical="center" wrapText="1"/>
    </xf>
    <xf numFmtId="0" fontId="26" fillId="0" borderId="14" xfId="55" applyFont="1" applyBorder="1" applyAlignment="1">
      <alignment horizontal="center" vertical="center" wrapText="1"/>
    </xf>
    <xf numFmtId="10" fontId="3" fillId="4" borderId="0" xfId="55" applyNumberFormat="1" applyFont="1" applyFill="1">
      <alignment vertical="center"/>
    </xf>
    <xf numFmtId="0" fontId="27" fillId="0" borderId="15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178" fontId="1" fillId="4" borderId="0" xfId="55" applyNumberFormat="1" applyFont="1" applyFill="1" applyBorder="1" applyAlignment="1">
      <alignment horizontal="center" vertical="center"/>
    </xf>
    <xf numFmtId="0" fontId="23" fillId="0" borderId="1" xfId="13" applyFont="1" applyBorder="1" applyAlignment="1">
      <alignment horizontal="center" vertical="center" wrapText="1"/>
    </xf>
    <xf numFmtId="0" fontId="23" fillId="0" borderId="1" xfId="13" applyNumberFormat="1" applyFont="1" applyBorder="1" applyAlignment="1">
      <alignment horizontal="center" vertical="center" wrapText="1"/>
    </xf>
    <xf numFmtId="0" fontId="24" fillId="0" borderId="1" xfId="13" applyFont="1" applyFill="1" applyBorder="1" applyAlignment="1">
      <alignment horizontal="left" vertical="center" wrapText="1"/>
    </xf>
    <xf numFmtId="0" fontId="28" fillId="0" borderId="0" xfId="13" applyFont="1" applyAlignment="1">
      <alignment horizontal="center" vertical="center"/>
    </xf>
    <xf numFmtId="0" fontId="23" fillId="0" borderId="1" xfId="13" applyFont="1" applyBorder="1" applyAlignment="1">
      <alignment horizontal="left" vertical="center" wrapText="1"/>
    </xf>
    <xf numFmtId="14" fontId="1" fillId="2" borderId="1" xfId="55" applyNumberFormat="1" applyFont="1" applyFill="1" applyBorder="1" applyAlignment="1">
      <alignment horizontal="left" vertical="center"/>
    </xf>
    <xf numFmtId="9" fontId="11" fillId="0" borderId="1" xfId="55" applyNumberFormat="1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vertical="center" wrapText="1"/>
    </xf>
    <xf numFmtId="179" fontId="29" fillId="0" borderId="1" xfId="55" applyNumberFormat="1" applyFont="1" applyFill="1" applyBorder="1" applyAlignment="1">
      <alignment vertical="center" shrinkToFit="1"/>
    </xf>
    <xf numFmtId="179" fontId="30" fillId="2" borderId="1" xfId="55" applyNumberFormat="1" applyFont="1" applyFill="1" applyBorder="1" applyAlignment="1">
      <alignment vertical="center" wrapText="1"/>
    </xf>
    <xf numFmtId="179" fontId="1" fillId="0" borderId="10" xfId="55" applyNumberFormat="1" applyFont="1" applyFill="1" applyBorder="1" applyAlignment="1">
      <alignment horizontal="center" vertical="center" wrapText="1"/>
    </xf>
    <xf numFmtId="179" fontId="1" fillId="2" borderId="10" xfId="55" applyNumberFormat="1" applyFont="1" applyFill="1" applyBorder="1" applyAlignment="1">
      <alignment horizontal="center" vertical="center" shrinkToFit="1"/>
    </xf>
    <xf numFmtId="179" fontId="1" fillId="0" borderId="11" xfId="55" applyNumberFormat="1" applyFont="1" applyFill="1" applyBorder="1" applyAlignment="1">
      <alignment horizontal="center" vertical="center" wrapText="1"/>
    </xf>
    <xf numFmtId="179" fontId="1" fillId="2" borderId="11" xfId="55" applyNumberFormat="1" applyFont="1" applyFill="1" applyBorder="1" applyAlignment="1">
      <alignment horizontal="center" vertical="center" shrinkToFit="1"/>
    </xf>
    <xf numFmtId="179" fontId="4" fillId="5" borderId="2" xfId="55" applyNumberFormat="1" applyFont="1" applyFill="1" applyBorder="1" applyAlignment="1">
      <alignment horizontal="center" vertical="center" wrapText="1"/>
    </xf>
    <xf numFmtId="179" fontId="4" fillId="5" borderId="3" xfId="55" applyNumberFormat="1" applyFont="1" applyFill="1" applyBorder="1" applyAlignment="1">
      <alignment horizontal="center" vertical="center" wrapText="1"/>
    </xf>
    <xf numFmtId="179" fontId="4" fillId="5" borderId="4" xfId="55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179" fontId="13" fillId="2" borderId="1" xfId="55" applyNumberFormat="1" applyFont="1" applyFill="1" applyBorder="1" applyAlignment="1">
      <alignment horizontal="center" vertical="center" wrapText="1"/>
    </xf>
    <xf numFmtId="179" fontId="1" fillId="2" borderId="1" xfId="55" applyNumberFormat="1" applyFont="1" applyFill="1" applyBorder="1" applyAlignment="1">
      <alignment horizontal="center" vertical="center" wrapText="1"/>
    </xf>
    <xf numFmtId="0" fontId="1" fillId="0" borderId="10" xfId="55" applyFont="1" applyFill="1" applyBorder="1" applyAlignment="1">
      <alignment horizontal="center" vertical="center" wrapText="1"/>
    </xf>
    <xf numFmtId="178" fontId="13" fillId="2" borderId="10" xfId="55" applyNumberFormat="1" applyFont="1" applyFill="1" applyBorder="1" applyAlignment="1">
      <alignment horizontal="center" vertical="center" wrapText="1"/>
    </xf>
    <xf numFmtId="179" fontId="1" fillId="2" borderId="10" xfId="55" applyNumberFormat="1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8" fillId="0" borderId="18" xfId="55" applyFont="1" applyFill="1" applyBorder="1" applyAlignment="1">
      <alignment horizontal="left" vertical="center" wrapText="1"/>
    </xf>
    <xf numFmtId="0" fontId="18" fillId="0" borderId="19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" fillId="2" borderId="4" xfId="55" applyFont="1" applyFill="1" applyBorder="1" applyAlignment="1">
      <alignment horizontal="left" vertical="center" wrapText="1"/>
    </xf>
    <xf numFmtId="0" fontId="18" fillId="0" borderId="3" xfId="55" applyFont="1" applyFill="1" applyBorder="1" applyAlignment="1">
      <alignment horizontal="left" vertical="center" wrapText="1"/>
    </xf>
    <xf numFmtId="0" fontId="18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24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81934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323850</xdr:colOff>
      <xdr:row>7</xdr:row>
      <xdr:rowOff>76200</xdr:rowOff>
    </xdr:from>
    <xdr:to>
      <xdr:col>6</xdr:col>
      <xdr:colOff>609600</xdr:colOff>
      <xdr:row>11</xdr:row>
      <xdr:rowOff>200025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2625090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24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80968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323850</xdr:colOff>
      <xdr:row>7</xdr:row>
      <xdr:rowOff>76200</xdr:rowOff>
    </xdr:from>
    <xdr:to>
      <xdr:col>6</xdr:col>
      <xdr:colOff>609600</xdr:colOff>
      <xdr:row>11</xdr:row>
      <xdr:rowOff>200025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2625090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104775</xdr:colOff>
      <xdr:row>24</xdr:row>
      <xdr:rowOff>0</xdr:rowOff>
    </xdr:from>
    <xdr:ext cx="4000500" cy="847725"/>
    <xdr:pic>
      <xdr:nvPicPr>
        <xdr:cNvPr id="4" name="图片 3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80968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10</xdr:row>
      <xdr:rowOff>0</xdr:rowOff>
    </xdr:from>
    <xdr:to>
      <xdr:col>21</xdr:col>
      <xdr:colOff>189865</xdr:colOff>
      <xdr:row>13</xdr:row>
      <xdr:rowOff>54610</xdr:rowOff>
    </xdr:to>
    <xdr:pic>
      <xdr:nvPicPr>
        <xdr:cNvPr id="5" name="图片 4" descr="@5[~)6CQB[O{($W7%V08YH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5425" y="3499485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146050</xdr:colOff>
      <xdr:row>37</xdr:row>
      <xdr:rowOff>167005</xdr:rowOff>
    </xdr:from>
    <xdr:to>
      <xdr:col>11</xdr:col>
      <xdr:colOff>37465</xdr:colOff>
      <xdr:row>70</xdr:row>
      <xdr:rowOff>150495</xdr:rowOff>
    </xdr:to>
    <xdr:pic>
      <xdr:nvPicPr>
        <xdr:cNvPr id="6" name="图片 5" descr="6@(NS9AV7B25D]~OBQG_(M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100" y="12600940"/>
          <a:ext cx="5168265" cy="5641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24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81476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323850</xdr:colOff>
      <xdr:row>7</xdr:row>
      <xdr:rowOff>76200</xdr:rowOff>
    </xdr:from>
    <xdr:to>
      <xdr:col>6</xdr:col>
      <xdr:colOff>609600</xdr:colOff>
      <xdr:row>11</xdr:row>
      <xdr:rowOff>200025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2625090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104775</xdr:colOff>
      <xdr:row>24</xdr:row>
      <xdr:rowOff>0</xdr:rowOff>
    </xdr:from>
    <xdr:ext cx="4000500" cy="847725"/>
    <xdr:pic>
      <xdr:nvPicPr>
        <xdr:cNvPr id="4" name="图片 3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81476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10</xdr:row>
      <xdr:rowOff>0</xdr:rowOff>
    </xdr:from>
    <xdr:to>
      <xdr:col>21</xdr:col>
      <xdr:colOff>189865</xdr:colOff>
      <xdr:row>13</xdr:row>
      <xdr:rowOff>54610</xdr:rowOff>
    </xdr:to>
    <xdr:pic>
      <xdr:nvPicPr>
        <xdr:cNvPr id="5" name="图片 4" descr="@5[~)6CQB[O{($W7%V08YH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5425" y="3499485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146050</xdr:colOff>
      <xdr:row>37</xdr:row>
      <xdr:rowOff>167005</xdr:rowOff>
    </xdr:from>
    <xdr:to>
      <xdr:col>11</xdr:col>
      <xdr:colOff>37465</xdr:colOff>
      <xdr:row>70</xdr:row>
      <xdr:rowOff>150495</xdr:rowOff>
    </xdr:to>
    <xdr:pic>
      <xdr:nvPicPr>
        <xdr:cNvPr id="6" name="图片 5" descr="6@(NS9AV7B25D]~OBQG_(M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100" y="12651740"/>
          <a:ext cx="5168265" cy="564134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18</xdr:row>
      <xdr:rowOff>247650</xdr:rowOff>
    </xdr:from>
    <xdr:to>
      <xdr:col>11</xdr:col>
      <xdr:colOff>657225</xdr:colOff>
      <xdr:row>20</xdr:row>
      <xdr:rowOff>228600</xdr:rowOff>
    </xdr:to>
    <xdr:pic>
      <xdr:nvPicPr>
        <xdr:cNvPr id="7" name="图片 6" descr="L244T_{]Q2)2VZUC4PIINB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8750" y="6525895"/>
          <a:ext cx="5286375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workbookViewId="0">
      <selection activeCell="F17" sqref="F17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2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9"/>
      <c r="Q1" s="98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0"/>
      <c r="L2" s="61" t="s">
        <v>4</v>
      </c>
      <c r="M2" s="62"/>
      <c r="N2" s="63" t="s">
        <v>5</v>
      </c>
      <c r="O2" s="64"/>
      <c r="P2" s="65"/>
      <c r="Q2" s="65"/>
      <c r="R2" s="99"/>
      <c r="S2" s="99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ht="24.95" customHeight="1" spans="1:36">
      <c r="A3" s="7" t="s">
        <v>6</v>
      </c>
      <c r="B3" s="7"/>
      <c r="C3" s="131">
        <v>33000</v>
      </c>
      <c r="D3" s="132"/>
      <c r="E3" s="132"/>
      <c r="F3" s="133"/>
      <c r="G3" s="13" t="s">
        <v>7</v>
      </c>
      <c r="H3" s="14" t="s">
        <v>8</v>
      </c>
      <c r="I3" s="66"/>
      <c r="J3" s="66"/>
      <c r="K3" s="67"/>
      <c r="L3" s="7" t="s">
        <v>9</v>
      </c>
      <c r="M3" s="7"/>
      <c r="N3" s="68" t="s">
        <v>10</v>
      </c>
      <c r="O3" s="69"/>
      <c r="P3" s="70"/>
      <c r="Q3" s="100" t="s">
        <v>5</v>
      </c>
      <c r="R3" s="101">
        <v>152</v>
      </c>
      <c r="S3" s="101">
        <v>6078</v>
      </c>
      <c r="T3" s="102" t="s">
        <v>3</v>
      </c>
      <c r="U3" s="103" t="s">
        <v>8</v>
      </c>
      <c r="V3" s="104">
        <v>33000</v>
      </c>
      <c r="W3" s="105"/>
      <c r="X3" s="105" t="s">
        <v>11</v>
      </c>
      <c r="Y3" s="117" t="s">
        <v>12</v>
      </c>
      <c r="Z3" s="117" t="s">
        <v>13</v>
      </c>
      <c r="AA3" s="118" t="s">
        <v>10</v>
      </c>
      <c r="AB3" s="119" t="s">
        <v>14</v>
      </c>
      <c r="AC3" s="120" t="s">
        <v>15</v>
      </c>
      <c r="AD3" s="121"/>
      <c r="AE3" s="70"/>
      <c r="AF3" s="70"/>
      <c r="AG3" s="70"/>
      <c r="AH3" s="70"/>
      <c r="AI3" s="70"/>
      <c r="AJ3" s="70"/>
    </row>
    <row r="4" ht="24.95" customHeight="1" spans="1:20">
      <c r="A4" s="7" t="s">
        <v>16</v>
      </c>
      <c r="B4" s="7"/>
      <c r="C4" s="61"/>
      <c r="D4" s="134"/>
      <c r="E4" s="134"/>
      <c r="F4" s="62"/>
      <c r="G4" s="13" t="s">
        <v>17</v>
      </c>
      <c r="H4" s="15"/>
      <c r="I4" s="71"/>
      <c r="J4" s="71"/>
      <c r="K4" s="72"/>
      <c r="L4" s="7" t="s">
        <v>18</v>
      </c>
      <c r="M4" s="7"/>
      <c r="N4" s="73">
        <v>6078</v>
      </c>
      <c r="O4" s="74"/>
      <c r="P4" s="70"/>
      <c r="Q4" s="106"/>
      <c r="R4" s="1"/>
      <c r="S4" s="1"/>
      <c r="T4" s="1"/>
    </row>
    <row r="5" ht="24.95" customHeight="1" spans="1:32">
      <c r="A5" s="7" t="s">
        <v>19</v>
      </c>
      <c r="B5" s="7" t="s">
        <v>20</v>
      </c>
      <c r="C5" s="7"/>
      <c r="D5" s="7"/>
      <c r="E5" s="7" t="s">
        <v>21</v>
      </c>
      <c r="F5" s="7"/>
      <c r="G5" s="16" t="s">
        <v>22</v>
      </c>
      <c r="H5" s="7" t="s">
        <v>23</v>
      </c>
      <c r="I5" s="7"/>
      <c r="J5" s="7" t="s">
        <v>24</v>
      </c>
      <c r="K5" s="7"/>
      <c r="L5" s="7" t="s">
        <v>25</v>
      </c>
      <c r="M5" s="7"/>
      <c r="N5" s="75" t="s">
        <v>26</v>
      </c>
      <c r="O5" s="75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ht="24.95" customHeight="1" spans="1:32">
      <c r="A6" s="7"/>
      <c r="B6" s="17" t="s">
        <v>27</v>
      </c>
      <c r="C6" s="7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7" t="s">
        <v>30</v>
      </c>
      <c r="I6" s="16" t="s">
        <v>29</v>
      </c>
      <c r="J6" s="7" t="s">
        <v>31</v>
      </c>
      <c r="K6" s="13" t="s">
        <v>29</v>
      </c>
      <c r="L6" s="16" t="s">
        <v>29</v>
      </c>
      <c r="M6" s="7" t="s">
        <v>32</v>
      </c>
      <c r="N6" s="75" t="s">
        <v>33</v>
      </c>
      <c r="O6" s="75" t="s">
        <v>29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ht="51" customHeight="1" spans="1:32">
      <c r="A7" s="32">
        <v>1</v>
      </c>
      <c r="B7" s="33">
        <v>42760</v>
      </c>
      <c r="C7" s="34" t="s">
        <v>34</v>
      </c>
      <c r="D7" s="35">
        <v>345000</v>
      </c>
      <c r="E7" s="36">
        <v>42757</v>
      </c>
      <c r="F7" s="35">
        <v>345000</v>
      </c>
      <c r="G7" s="35"/>
      <c r="H7" s="37"/>
      <c r="I7" s="89">
        <v>0</v>
      </c>
      <c r="J7" s="123" t="s">
        <v>35</v>
      </c>
      <c r="K7" s="89">
        <v>23110.12</v>
      </c>
      <c r="L7" s="41">
        <v>1500</v>
      </c>
      <c r="M7" s="43"/>
      <c r="N7" s="43"/>
      <c r="O7" s="91">
        <f>ROUNDUP(D7-I7-K7-L7,2)</f>
        <v>320389.88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ht="24.95" customHeight="1" spans="1:32">
      <c r="A8" s="38"/>
      <c r="B8" s="39"/>
      <c r="C8" s="40"/>
      <c r="D8" s="41"/>
      <c r="E8" s="42"/>
      <c r="F8" s="41"/>
      <c r="G8" s="41"/>
      <c r="H8" s="37"/>
      <c r="I8" s="89"/>
      <c r="J8" s="38"/>
      <c r="K8" s="89"/>
      <c r="L8" s="41"/>
      <c r="M8" s="93" t="s">
        <v>36</v>
      </c>
      <c r="N8" s="124"/>
      <c r="O8" s="91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ht="24.95" customHeight="1" spans="1:32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1"/>
      <c r="M9" s="43"/>
      <c r="N9" s="43"/>
      <c r="O9" s="91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ht="24.95" customHeight="1" spans="1:32">
      <c r="A10" s="32"/>
      <c r="B10" s="33"/>
      <c r="C10" s="34"/>
      <c r="D10" s="35"/>
      <c r="E10" s="36"/>
      <c r="F10" s="35"/>
      <c r="G10" s="35"/>
      <c r="H10" s="37"/>
      <c r="I10" s="89"/>
      <c r="J10" s="90"/>
      <c r="K10" s="89"/>
      <c r="L10" s="41"/>
      <c r="M10" s="43"/>
      <c r="N10" s="43"/>
      <c r="O10" s="91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ht="24.95" customHeight="1" spans="1:32">
      <c r="A11" s="32"/>
      <c r="B11" s="33"/>
      <c r="C11" s="34"/>
      <c r="D11" s="35"/>
      <c r="E11" s="36"/>
      <c r="F11" s="35"/>
      <c r="G11" s="35"/>
      <c r="H11" s="37"/>
      <c r="I11" s="89"/>
      <c r="J11" s="90"/>
      <c r="K11" s="89"/>
      <c r="L11" s="41"/>
      <c r="M11" s="43"/>
      <c r="N11" s="43"/>
      <c r="O11" s="91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</row>
    <row r="12" ht="24.95" customHeight="1" spans="1:32">
      <c r="A12" s="32"/>
      <c r="B12" s="33"/>
      <c r="C12" s="34"/>
      <c r="D12" s="35"/>
      <c r="E12" s="36"/>
      <c r="F12" s="35"/>
      <c r="G12" s="35"/>
      <c r="H12" s="37"/>
      <c r="I12" s="89"/>
      <c r="J12" s="90"/>
      <c r="K12" s="89"/>
      <c r="L12" s="41"/>
      <c r="M12" s="43"/>
      <c r="N12" s="43"/>
      <c r="O12" s="91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ht="24.95" customHeight="1" spans="1:32">
      <c r="A13" s="32"/>
      <c r="B13" s="33"/>
      <c r="C13" s="34"/>
      <c r="D13" s="35"/>
      <c r="E13" s="36"/>
      <c r="F13" s="35"/>
      <c r="G13" s="35"/>
      <c r="H13" s="37"/>
      <c r="I13" s="89"/>
      <c r="J13" s="90"/>
      <c r="K13" s="89"/>
      <c r="L13" s="41"/>
      <c r="M13" s="43"/>
      <c r="N13" s="43"/>
      <c r="O13" s="91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</row>
    <row r="14" ht="24.95" customHeight="1" spans="1:32">
      <c r="A14" s="32"/>
      <c r="B14" s="33"/>
      <c r="C14" s="34"/>
      <c r="D14" s="35"/>
      <c r="E14" s="36"/>
      <c r="F14" s="35"/>
      <c r="G14" s="35"/>
      <c r="H14" s="37"/>
      <c r="I14" s="89"/>
      <c r="J14" s="90"/>
      <c r="K14" s="89"/>
      <c r="L14" s="41"/>
      <c r="M14" s="43"/>
      <c r="N14" s="43"/>
      <c r="O14" s="91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ht="24.95" customHeight="1" spans="1:32">
      <c r="A15" s="32"/>
      <c r="B15" s="33"/>
      <c r="C15" s="34"/>
      <c r="D15" s="35"/>
      <c r="E15" s="36"/>
      <c r="F15" s="35"/>
      <c r="G15" s="35"/>
      <c r="H15" s="37"/>
      <c r="I15" s="89"/>
      <c r="J15" s="90"/>
      <c r="K15" s="89"/>
      <c r="L15" s="41"/>
      <c r="M15" s="43"/>
      <c r="N15" s="43"/>
      <c r="O15" s="91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ht="24.95" customHeight="1" spans="1:32">
      <c r="A16" s="32"/>
      <c r="B16" s="33"/>
      <c r="C16" s="34"/>
      <c r="D16" s="35"/>
      <c r="E16" s="36"/>
      <c r="F16" s="35"/>
      <c r="G16" s="35"/>
      <c r="H16" s="37"/>
      <c r="I16" s="89"/>
      <c r="J16" s="90"/>
      <c r="K16" s="89"/>
      <c r="L16" s="41"/>
      <c r="M16" s="43"/>
      <c r="N16" s="43"/>
      <c r="O16" s="91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ht="24.95" customHeight="1" spans="1:32">
      <c r="A17" s="32"/>
      <c r="B17" s="33"/>
      <c r="C17" s="34"/>
      <c r="D17" s="35"/>
      <c r="E17" s="36"/>
      <c r="F17" s="35"/>
      <c r="G17" s="35"/>
      <c r="H17" s="37"/>
      <c r="I17" s="89"/>
      <c r="J17" s="90"/>
      <c r="K17" s="89"/>
      <c r="L17" s="41"/>
      <c r="M17" s="43"/>
      <c r="N17" s="43"/>
      <c r="O17" s="91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ht="24.95" customHeight="1" spans="1:32">
      <c r="A18" s="38"/>
      <c r="B18" s="39"/>
      <c r="C18" s="40"/>
      <c r="D18" s="41"/>
      <c r="E18" s="42"/>
      <c r="F18" s="41"/>
      <c r="G18" s="41"/>
      <c r="H18" s="43"/>
      <c r="I18" s="89"/>
      <c r="J18" s="38"/>
      <c r="K18" s="89"/>
      <c r="L18" s="41"/>
      <c r="M18" s="93"/>
      <c r="N18" s="93"/>
      <c r="O18" s="89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ht="24.95" customHeight="1" spans="1:18">
      <c r="A19" s="38"/>
      <c r="B19" s="39"/>
      <c r="C19" s="40"/>
      <c r="D19" s="41"/>
      <c r="E19" s="42"/>
      <c r="F19" s="41"/>
      <c r="G19" s="41"/>
      <c r="H19" s="43"/>
      <c r="I19" s="89"/>
      <c r="J19" s="38"/>
      <c r="K19" s="89"/>
      <c r="L19" s="41"/>
      <c r="M19" s="43"/>
      <c r="N19" s="43"/>
      <c r="O19" s="89"/>
      <c r="P19" s="70"/>
      <c r="Q19" s="108"/>
      <c r="R19" s="108"/>
    </row>
    <row r="20" ht="24.95" customHeight="1" spans="1:16">
      <c r="A20" s="38"/>
      <c r="B20" s="39"/>
      <c r="C20" s="40"/>
      <c r="D20" s="41"/>
      <c r="E20" s="42"/>
      <c r="F20" s="41"/>
      <c r="G20" s="41"/>
      <c r="H20" s="43"/>
      <c r="I20" s="89"/>
      <c r="J20" s="38"/>
      <c r="K20" s="89"/>
      <c r="L20" s="41"/>
      <c r="M20" s="43"/>
      <c r="N20" s="43"/>
      <c r="O20" s="89"/>
      <c r="P20" s="70"/>
    </row>
    <row r="21" ht="24.95" customHeight="1" spans="1:24">
      <c r="A21" s="38"/>
      <c r="B21" s="39"/>
      <c r="C21" s="40"/>
      <c r="D21" s="41"/>
      <c r="E21" s="42"/>
      <c r="F21" s="41"/>
      <c r="G21" s="41"/>
      <c r="H21" s="43"/>
      <c r="I21" s="89"/>
      <c r="J21" s="38"/>
      <c r="K21" s="89"/>
      <c r="L21" s="41"/>
      <c r="M21" s="43"/>
      <c r="N21" s="43"/>
      <c r="O21" s="89"/>
      <c r="P21" s="70"/>
      <c r="T21" s="109" t="s">
        <v>37</v>
      </c>
      <c r="U21" s="110"/>
      <c r="V21" s="110"/>
      <c r="W21" s="110"/>
      <c r="X21" s="111"/>
    </row>
    <row r="22" s="2" customFormat="1" ht="24.95" customHeight="1" spans="1:24">
      <c r="A22" s="7" t="s">
        <v>38</v>
      </c>
      <c r="B22" s="7"/>
      <c r="C22" s="44" t="s">
        <v>39</v>
      </c>
      <c r="D22" s="45">
        <f>SUM(D7:D21)</f>
        <v>345000</v>
      </c>
      <c r="E22" s="44" t="s">
        <v>39</v>
      </c>
      <c r="F22" s="45">
        <f>SUM(F7:F21)</f>
        <v>345000</v>
      </c>
      <c r="G22" s="45">
        <f>SUM(G7:G21)</f>
        <v>0</v>
      </c>
      <c r="H22" s="44" t="s">
        <v>39</v>
      </c>
      <c r="I22" s="45">
        <f>SUM(I7:I21)</f>
        <v>0</v>
      </c>
      <c r="J22" s="44" t="s">
        <v>39</v>
      </c>
      <c r="K22" s="45">
        <f>SUM(K7:K21)</f>
        <v>23110.12</v>
      </c>
      <c r="L22" s="45"/>
      <c r="M22" s="44" t="s">
        <v>39</v>
      </c>
      <c r="N22" s="44"/>
      <c r="O22" s="45">
        <f>SUM(O7:O21)</f>
        <v>320389.88</v>
      </c>
      <c r="P22" s="94"/>
      <c r="Q22" s="112">
        <f>D23/C3</f>
        <v>9.70878424242424</v>
      </c>
      <c r="R22" s="3"/>
      <c r="S22" s="3"/>
      <c r="T22" s="113" t="s">
        <v>40</v>
      </c>
      <c r="U22" s="114"/>
      <c r="V22" s="114"/>
      <c r="W22" s="114"/>
      <c r="X22" s="115"/>
    </row>
    <row r="23" ht="26.1" customHeight="1" spans="1:17">
      <c r="A23" s="46" t="s">
        <v>41</v>
      </c>
      <c r="B23" s="46"/>
      <c r="C23" s="38" t="s">
        <v>42</v>
      </c>
      <c r="D23" s="135">
        <f>O7</f>
        <v>320389.88</v>
      </c>
      <c r="E23" s="135"/>
      <c r="F23" s="135"/>
      <c r="G23" s="135"/>
      <c r="H23" s="136" t="s">
        <v>43</v>
      </c>
      <c r="I23" s="136"/>
      <c r="J23" s="18" t="s">
        <v>44</v>
      </c>
      <c r="K23" s="18"/>
      <c r="L23" s="18"/>
      <c r="M23" s="18"/>
      <c r="N23" s="18"/>
      <c r="O23" s="18"/>
      <c r="P23" s="70"/>
      <c r="Q23" s="116" t="s">
        <v>45</v>
      </c>
    </row>
    <row r="24" ht="26.1" customHeight="1" spans="1:18">
      <c r="A24" s="46"/>
      <c r="B24" s="46"/>
      <c r="C24" s="137" t="s">
        <v>46</v>
      </c>
      <c r="D24" s="138">
        <f>D23</f>
        <v>320389.88</v>
      </c>
      <c r="E24" s="138"/>
      <c r="F24" s="138"/>
      <c r="G24" s="138"/>
      <c r="H24" s="139"/>
      <c r="I24" s="139"/>
      <c r="J24" s="32" t="s">
        <v>47</v>
      </c>
      <c r="K24" s="32"/>
      <c r="L24" s="32"/>
      <c r="M24" s="32"/>
      <c r="N24" s="32"/>
      <c r="O24" s="32"/>
      <c r="P24" s="70"/>
      <c r="R24" s="1"/>
    </row>
    <row r="25" ht="45" customHeight="1" spans="1:20">
      <c r="A25" s="24" t="s">
        <v>48</v>
      </c>
      <c r="B25" s="140"/>
      <c r="C25" s="141" t="s">
        <v>49</v>
      </c>
      <c r="D25" s="142" t="s">
        <v>50</v>
      </c>
      <c r="E25" s="142"/>
      <c r="F25" s="142"/>
      <c r="G25" s="142"/>
      <c r="H25" s="142"/>
      <c r="I25" s="142"/>
      <c r="J25" s="142" t="s">
        <v>51</v>
      </c>
      <c r="K25" s="142"/>
      <c r="L25" s="142"/>
      <c r="M25" s="142"/>
      <c r="N25" s="142"/>
      <c r="O25" s="149"/>
      <c r="P25" s="70"/>
      <c r="R25" s="154"/>
      <c r="S25" s="155"/>
      <c r="T25" s="155"/>
    </row>
    <row r="26" ht="45" customHeight="1" spans="1:16">
      <c r="A26" s="7" t="s">
        <v>52</v>
      </c>
      <c r="B26" s="7"/>
      <c r="C26" s="143" t="s">
        <v>53</v>
      </c>
      <c r="D26" s="144"/>
      <c r="E26" s="144"/>
      <c r="F26" s="144"/>
      <c r="G26" s="144"/>
      <c r="H26" s="144"/>
      <c r="I26" s="144"/>
      <c r="J26" s="150"/>
      <c r="K26" s="150"/>
      <c r="L26" s="150"/>
      <c r="M26" s="150"/>
      <c r="N26" s="150"/>
      <c r="O26" s="151"/>
      <c r="P26" s="70"/>
    </row>
    <row r="27" ht="45" customHeight="1" spans="1:16">
      <c r="A27" s="7" t="s">
        <v>54</v>
      </c>
      <c r="B27" s="7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52"/>
      <c r="P27" s="70"/>
    </row>
    <row r="28" ht="45" customHeight="1" spans="1:20">
      <c r="A28" s="7" t="s">
        <v>55</v>
      </c>
      <c r="B28" s="7"/>
      <c r="C28" s="147" t="s">
        <v>56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53"/>
      <c r="P28" s="70"/>
      <c r="T28" s="154"/>
    </row>
    <row r="29" ht="42" customHeight="1" spans="1:16">
      <c r="A29" s="7" t="s">
        <v>57</v>
      </c>
      <c r="B29" s="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70"/>
    </row>
    <row r="33" spans="2:22">
      <c r="B33" s="1"/>
      <c r="D33" s="1"/>
      <c r="E33" s="1"/>
      <c r="F33" s="1"/>
      <c r="G33" s="1"/>
      <c r="I33" s="1"/>
      <c r="K33" s="1"/>
      <c r="L33" s="1"/>
      <c r="O33" s="1"/>
      <c r="Q33" s="3"/>
      <c r="U33" s="3"/>
      <c r="V33" s="3"/>
    </row>
    <row r="34" s="3" customFormat="1"/>
    <row r="35" s="3" customFormat="1"/>
    <row r="36" s="3" customFormat="1" spans="17:22">
      <c r="Q36" s="1"/>
      <c r="U36" s="1"/>
      <c r="V36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T21:X21"/>
    <mergeCell ref="A22:B22"/>
    <mergeCell ref="T22:X22"/>
    <mergeCell ref="D23:G23"/>
    <mergeCell ref="J23:O23"/>
    <mergeCell ref="D24:G24"/>
    <mergeCell ref="J24:O24"/>
    <mergeCell ref="A25:B25"/>
    <mergeCell ref="D25:I25"/>
    <mergeCell ref="J25:O25"/>
    <mergeCell ref="A26:B26"/>
    <mergeCell ref="C26:O26"/>
    <mergeCell ref="A27:B27"/>
    <mergeCell ref="C27:O27"/>
    <mergeCell ref="A28:B28"/>
    <mergeCell ref="C28:O28"/>
    <mergeCell ref="A29:B29"/>
    <mergeCell ref="C29:O29"/>
    <mergeCell ref="A5:A6"/>
    <mergeCell ref="A23:B24"/>
    <mergeCell ref="H23:I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5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2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9"/>
      <c r="Q1" s="98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0"/>
      <c r="L2" s="61" t="s">
        <v>4</v>
      </c>
      <c r="M2" s="62"/>
      <c r="N2" s="63" t="s">
        <v>5</v>
      </c>
      <c r="O2" s="64"/>
      <c r="P2" s="65"/>
      <c r="Q2" s="65"/>
      <c r="R2" s="99"/>
      <c r="S2" s="99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ht="24.95" customHeight="1" spans="1:36">
      <c r="A3" s="7" t="s">
        <v>6</v>
      </c>
      <c r="B3" s="7"/>
      <c r="C3" s="10" t="s">
        <v>58</v>
      </c>
      <c r="D3" s="11"/>
      <c r="E3" s="11"/>
      <c r="F3" s="12"/>
      <c r="G3" s="13" t="s">
        <v>7</v>
      </c>
      <c r="H3" s="14" t="s">
        <v>8</v>
      </c>
      <c r="I3" s="66"/>
      <c r="J3" s="66"/>
      <c r="K3" s="67"/>
      <c r="L3" s="7" t="s">
        <v>9</v>
      </c>
      <c r="M3" s="7"/>
      <c r="N3" s="68" t="s">
        <v>10</v>
      </c>
      <c r="O3" s="69"/>
      <c r="P3" s="70"/>
      <c r="Q3" s="100" t="s">
        <v>5</v>
      </c>
      <c r="R3" s="101">
        <v>152</v>
      </c>
      <c r="S3" s="101">
        <v>6078</v>
      </c>
      <c r="T3" s="102" t="s">
        <v>3</v>
      </c>
      <c r="U3" s="103" t="s">
        <v>8</v>
      </c>
      <c r="V3" s="104">
        <v>33000</v>
      </c>
      <c r="W3" s="105"/>
      <c r="X3" s="105" t="s">
        <v>11</v>
      </c>
      <c r="Y3" s="117" t="s">
        <v>12</v>
      </c>
      <c r="Z3" s="117" t="s">
        <v>13</v>
      </c>
      <c r="AA3" s="118" t="s">
        <v>10</v>
      </c>
      <c r="AB3" s="119" t="s">
        <v>14</v>
      </c>
      <c r="AC3" s="120" t="s">
        <v>15</v>
      </c>
      <c r="AD3" s="121"/>
      <c r="AE3" s="70"/>
      <c r="AF3" s="70"/>
      <c r="AG3" s="70"/>
      <c r="AH3" s="70"/>
      <c r="AI3" s="70"/>
      <c r="AJ3" s="70"/>
    </row>
    <row r="4" ht="24.95" customHeight="1" spans="1:20">
      <c r="A4" s="7" t="s">
        <v>16</v>
      </c>
      <c r="B4" s="7"/>
      <c r="C4" s="10">
        <v>578150.35</v>
      </c>
      <c r="D4" s="11"/>
      <c r="E4" s="11"/>
      <c r="F4" s="12"/>
      <c r="G4" s="13" t="s">
        <v>17</v>
      </c>
      <c r="H4" s="15"/>
      <c r="I4" s="71"/>
      <c r="J4" s="71"/>
      <c r="K4" s="72"/>
      <c r="L4" s="7" t="s">
        <v>18</v>
      </c>
      <c r="M4" s="7"/>
      <c r="N4" s="73">
        <v>6078</v>
      </c>
      <c r="O4" s="74"/>
      <c r="P4" s="70"/>
      <c r="Q4" s="106"/>
      <c r="R4" s="1"/>
      <c r="S4" s="1"/>
      <c r="T4" s="1"/>
    </row>
    <row r="5" ht="24.95" customHeight="1" spans="1:32">
      <c r="A5" s="7" t="s">
        <v>19</v>
      </c>
      <c r="B5" s="7" t="s">
        <v>20</v>
      </c>
      <c r="C5" s="7"/>
      <c r="D5" s="7"/>
      <c r="E5" s="7" t="s">
        <v>21</v>
      </c>
      <c r="F5" s="7"/>
      <c r="G5" s="16" t="s">
        <v>22</v>
      </c>
      <c r="H5" s="7" t="s">
        <v>23</v>
      </c>
      <c r="I5" s="7"/>
      <c r="J5" s="7" t="s">
        <v>24</v>
      </c>
      <c r="K5" s="7"/>
      <c r="L5" s="7" t="s">
        <v>25</v>
      </c>
      <c r="M5" s="7"/>
      <c r="N5" s="75" t="s">
        <v>26</v>
      </c>
      <c r="O5" s="75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ht="24.95" customHeight="1" spans="1:32">
      <c r="A6" s="7"/>
      <c r="B6" s="17" t="s">
        <v>27</v>
      </c>
      <c r="C6" s="7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7" t="s">
        <v>30</v>
      </c>
      <c r="I6" s="16" t="s">
        <v>29</v>
      </c>
      <c r="J6" s="7" t="s">
        <v>31</v>
      </c>
      <c r="K6" s="13" t="s">
        <v>29</v>
      </c>
      <c r="L6" s="16" t="s">
        <v>29</v>
      </c>
      <c r="M6" s="7" t="s">
        <v>32</v>
      </c>
      <c r="N6" s="75" t="s">
        <v>33</v>
      </c>
      <c r="O6" s="75" t="s">
        <v>29</v>
      </c>
      <c r="P6" s="70"/>
      <c r="Q6" s="31">
        <v>67000</v>
      </c>
      <c r="R6" s="107" t="s">
        <v>59</v>
      </c>
      <c r="S6" s="107"/>
      <c r="T6" s="107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ht="51" customHeight="1" spans="1:32">
      <c r="A7" s="32">
        <v>1</v>
      </c>
      <c r="B7" s="33">
        <v>42760</v>
      </c>
      <c r="C7" s="34" t="s">
        <v>34</v>
      </c>
      <c r="D7" s="35">
        <v>345000</v>
      </c>
      <c r="E7" s="36">
        <v>42757</v>
      </c>
      <c r="F7" s="35">
        <v>345000</v>
      </c>
      <c r="G7" s="35"/>
      <c r="H7" s="37"/>
      <c r="I7" s="89">
        <v>0</v>
      </c>
      <c r="J7" s="123" t="s">
        <v>35</v>
      </c>
      <c r="K7" s="89">
        <v>23110.12</v>
      </c>
      <c r="L7" s="41">
        <v>1500</v>
      </c>
      <c r="M7" s="43"/>
      <c r="N7" s="43"/>
      <c r="O7" s="91">
        <f>ROUNDUP(D7-I7-K7-L7,2)</f>
        <v>320389.88</v>
      </c>
      <c r="P7" s="70"/>
      <c r="Q7" s="31">
        <v>50000</v>
      </c>
      <c r="R7" s="107" t="s">
        <v>60</v>
      </c>
      <c r="S7" s="107"/>
      <c r="T7" s="107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ht="24.95" customHeight="1" spans="1:32">
      <c r="A8" s="38"/>
      <c r="B8" s="39"/>
      <c r="C8" s="40"/>
      <c r="D8" s="41"/>
      <c r="E8" s="42"/>
      <c r="F8" s="41"/>
      <c r="G8" s="41"/>
      <c r="H8" s="37"/>
      <c r="I8" s="89"/>
      <c r="J8" s="38"/>
      <c r="K8" s="89"/>
      <c r="L8" s="41"/>
      <c r="M8" s="93" t="s">
        <v>36</v>
      </c>
      <c r="N8" s="124"/>
      <c r="O8" s="91"/>
      <c r="P8" s="70"/>
      <c r="Q8" s="31">
        <v>191000</v>
      </c>
      <c r="R8" s="107" t="s">
        <v>61</v>
      </c>
      <c r="S8" s="107"/>
      <c r="T8" s="107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ht="24.95" customHeight="1" spans="1:32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1"/>
      <c r="M9" s="43"/>
      <c r="N9" s="43"/>
      <c r="O9" s="91"/>
      <c r="P9" s="70"/>
      <c r="Q9" s="31">
        <v>34000</v>
      </c>
      <c r="R9" s="107" t="s">
        <v>62</v>
      </c>
      <c r="S9" s="107"/>
      <c r="T9" s="107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ht="24.95" customHeight="1" spans="1:32">
      <c r="A10" s="32"/>
      <c r="B10" s="33"/>
      <c r="C10" s="34"/>
      <c r="D10" s="35"/>
      <c r="E10" s="36"/>
      <c r="F10" s="35"/>
      <c r="G10" s="35"/>
      <c r="H10" s="37"/>
      <c r="I10" s="89"/>
      <c r="J10" s="90"/>
      <c r="K10" s="89"/>
      <c r="L10" s="41"/>
      <c r="M10" s="43"/>
      <c r="N10" s="43"/>
      <c r="O10" s="91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ht="24.95" customHeight="1" spans="1:32">
      <c r="A11" s="32"/>
      <c r="B11" s="33"/>
      <c r="C11" s="34"/>
      <c r="D11" s="35"/>
      <c r="E11" s="36"/>
      <c r="F11" s="35"/>
      <c r="G11" s="35"/>
      <c r="H11" s="37"/>
      <c r="I11" s="89"/>
      <c r="J11" s="90"/>
      <c r="K11" s="89"/>
      <c r="L11" s="41"/>
      <c r="M11" s="43"/>
      <c r="N11" s="43"/>
      <c r="O11" s="91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</row>
    <row r="12" ht="24.95" customHeight="1" spans="1:32">
      <c r="A12" s="32"/>
      <c r="B12" s="33"/>
      <c r="C12" s="34"/>
      <c r="D12" s="35"/>
      <c r="E12" s="36"/>
      <c r="F12" s="35"/>
      <c r="G12" s="35"/>
      <c r="H12" s="37"/>
      <c r="I12" s="89"/>
      <c r="J12" s="90"/>
      <c r="K12" s="89"/>
      <c r="L12" s="41"/>
      <c r="M12" s="43"/>
      <c r="N12" s="43"/>
      <c r="O12" s="91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ht="24.95" customHeight="1" spans="1:32">
      <c r="A13" s="32"/>
      <c r="B13" s="33"/>
      <c r="C13" s="34"/>
      <c r="D13" s="35"/>
      <c r="E13" s="36"/>
      <c r="F13" s="35"/>
      <c r="G13" s="35"/>
      <c r="H13" s="37"/>
      <c r="I13" s="89"/>
      <c r="J13" s="90"/>
      <c r="K13" s="89"/>
      <c r="L13" s="41"/>
      <c r="M13" s="43"/>
      <c r="N13" s="43"/>
      <c r="O13" s="91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</row>
    <row r="14" ht="24.95" customHeight="1" spans="1:32">
      <c r="A14" s="32"/>
      <c r="B14" s="98" t="s">
        <v>1</v>
      </c>
      <c r="C14" s="34"/>
      <c r="D14" s="35"/>
      <c r="E14" s="36"/>
      <c r="F14" s="35"/>
      <c r="G14" s="35"/>
      <c r="H14" s="37"/>
      <c r="I14" s="89"/>
      <c r="J14" s="90"/>
      <c r="K14" s="89"/>
      <c r="L14" s="41"/>
      <c r="M14" s="43"/>
      <c r="N14" s="43"/>
      <c r="O14" s="91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ht="39" customHeight="1" spans="1:32">
      <c r="A15" s="32">
        <v>2</v>
      </c>
      <c r="B15" s="33">
        <v>43453</v>
      </c>
      <c r="C15" s="34" t="s">
        <v>34</v>
      </c>
      <c r="D15" s="35">
        <v>191000</v>
      </c>
      <c r="E15" s="36">
        <v>43432</v>
      </c>
      <c r="F15" s="35">
        <v>191000</v>
      </c>
      <c r="G15" s="35"/>
      <c r="H15" s="37" t="s">
        <v>63</v>
      </c>
      <c r="I15" s="89">
        <v>0</v>
      </c>
      <c r="J15" s="123" t="s">
        <v>35</v>
      </c>
      <c r="K15" s="89">
        <v>15280</v>
      </c>
      <c r="L15" s="125">
        <v>2000</v>
      </c>
      <c r="M15" s="126" t="s">
        <v>64</v>
      </c>
      <c r="N15" s="127" t="s">
        <v>65</v>
      </c>
      <c r="O15" s="128">
        <f>ROUNDUP(D15-I15-K15-L15-L16,2)</f>
        <v>173220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ht="36" customHeight="1" spans="1:32">
      <c r="A16" s="32"/>
      <c r="B16" s="33"/>
      <c r="C16" s="122" t="s">
        <v>66</v>
      </c>
      <c r="D16" s="35"/>
      <c r="E16" s="36"/>
      <c r="F16" s="31"/>
      <c r="G16" s="35"/>
      <c r="H16" s="37"/>
      <c r="I16" s="89"/>
      <c r="J16" s="93" t="s">
        <v>67</v>
      </c>
      <c r="K16" s="89"/>
      <c r="L16" s="41">
        <v>500</v>
      </c>
      <c r="M16" s="43" t="s">
        <v>68</v>
      </c>
      <c r="N16" s="129"/>
      <c r="O16" s="13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ht="20" customHeight="1" spans="1:32">
      <c r="A17" s="32"/>
      <c r="B17" s="33"/>
      <c r="C17" s="34"/>
      <c r="D17" s="35"/>
      <c r="E17" s="36"/>
      <c r="F17" s="35"/>
      <c r="G17" s="35"/>
      <c r="H17" s="37"/>
      <c r="I17" s="89"/>
      <c r="J17" s="90"/>
      <c r="K17" s="89"/>
      <c r="L17" s="41"/>
      <c r="M17" s="43"/>
      <c r="N17" s="43"/>
      <c r="O17" s="91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ht="20" customHeight="1" spans="1:32">
      <c r="A18" s="38"/>
      <c r="B18" s="39"/>
      <c r="C18" s="40"/>
      <c r="D18" s="41"/>
      <c r="E18" s="42"/>
      <c r="F18" s="41"/>
      <c r="G18" s="41"/>
      <c r="H18" s="43"/>
      <c r="I18" s="89"/>
      <c r="J18" s="38"/>
      <c r="K18" s="89"/>
      <c r="L18" s="41"/>
      <c r="M18" s="93"/>
      <c r="N18" s="93"/>
      <c r="O18" s="89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ht="20" customHeight="1" spans="1:18">
      <c r="A19" s="38"/>
      <c r="B19" s="39"/>
      <c r="C19" s="40"/>
      <c r="D19" s="41"/>
      <c r="E19" s="42"/>
      <c r="F19" s="41"/>
      <c r="G19" s="41"/>
      <c r="H19" s="43"/>
      <c r="I19" s="89"/>
      <c r="J19" s="38"/>
      <c r="K19" s="89"/>
      <c r="L19" s="41"/>
      <c r="M19" s="43"/>
      <c r="N19" s="43"/>
      <c r="O19" s="89"/>
      <c r="P19" s="70"/>
      <c r="Q19" s="108"/>
      <c r="R19" s="108"/>
    </row>
    <row r="20" ht="20" customHeight="1" spans="1:16">
      <c r="A20" s="38"/>
      <c r="B20" s="39"/>
      <c r="C20" s="40"/>
      <c r="D20" s="41"/>
      <c r="E20" s="42"/>
      <c r="F20" s="41"/>
      <c r="G20" s="41"/>
      <c r="H20" s="43"/>
      <c r="I20" s="89"/>
      <c r="J20" s="38"/>
      <c r="K20" s="89"/>
      <c r="L20" s="41"/>
      <c r="M20" s="43"/>
      <c r="N20" s="43"/>
      <c r="O20" s="89"/>
      <c r="P20" s="70"/>
    </row>
    <row r="21" ht="20" customHeight="1" spans="1:24">
      <c r="A21" s="38"/>
      <c r="B21" s="39"/>
      <c r="C21" s="40"/>
      <c r="D21" s="41"/>
      <c r="E21" s="42"/>
      <c r="F21" s="41"/>
      <c r="G21" s="41"/>
      <c r="H21" s="43"/>
      <c r="I21" s="89"/>
      <c r="J21" s="38"/>
      <c r="K21" s="89"/>
      <c r="L21" s="41"/>
      <c r="M21" s="43"/>
      <c r="N21" s="43"/>
      <c r="O21" s="89"/>
      <c r="P21" s="70"/>
      <c r="T21" s="109" t="s">
        <v>37</v>
      </c>
      <c r="U21" s="110"/>
      <c r="V21" s="110"/>
      <c r="W21" s="110"/>
      <c r="X21" s="111"/>
    </row>
    <row r="22" s="2" customFormat="1" ht="35" customHeight="1" spans="1:24">
      <c r="A22" s="7" t="s">
        <v>38</v>
      </c>
      <c r="B22" s="7"/>
      <c r="C22" s="44" t="s">
        <v>39</v>
      </c>
      <c r="D22" s="45">
        <f t="shared" ref="D22:G22" si="0">SUM(D7:D21)</f>
        <v>536000</v>
      </c>
      <c r="E22" s="44" t="s">
        <v>39</v>
      </c>
      <c r="F22" s="45">
        <f t="shared" si="0"/>
        <v>536000</v>
      </c>
      <c r="G22" s="45">
        <f t="shared" si="0"/>
        <v>0</v>
      </c>
      <c r="H22" s="44" t="s">
        <v>39</v>
      </c>
      <c r="I22" s="45">
        <f>SUM(I7:I21)</f>
        <v>0</v>
      </c>
      <c r="J22" s="44" t="s">
        <v>39</v>
      </c>
      <c r="K22" s="45">
        <f>SUM(K7:K21)</f>
        <v>38390.12</v>
      </c>
      <c r="L22" s="45"/>
      <c r="M22" s="44" t="s">
        <v>39</v>
      </c>
      <c r="N22" s="44"/>
      <c r="O22" s="45">
        <f>SUM(O7:O21)</f>
        <v>493609.88</v>
      </c>
      <c r="P22" s="94"/>
      <c r="Q22" s="112" t="e">
        <f>#REF!/C3</f>
        <v>#REF!</v>
      </c>
      <c r="R22" s="3"/>
      <c r="S22" s="3"/>
      <c r="T22" s="113" t="s">
        <v>40</v>
      </c>
      <c r="U22" s="114"/>
      <c r="V22" s="114"/>
      <c r="W22" s="114"/>
      <c r="X22" s="115"/>
    </row>
    <row r="23" s="1" customFormat="1" ht="26.1" customHeight="1" spans="1:20">
      <c r="A23" s="46" t="s">
        <v>41</v>
      </c>
      <c r="B23" s="46"/>
      <c r="C23" s="47">
        <f>F23+F24</f>
        <v>173220</v>
      </c>
      <c r="D23" s="48"/>
      <c r="E23" s="49"/>
      <c r="F23" s="50">
        <v>0</v>
      </c>
      <c r="G23" s="51"/>
      <c r="H23" s="52"/>
      <c r="I23" s="95" t="s">
        <v>69</v>
      </c>
      <c r="J23" s="96"/>
      <c r="K23" s="96"/>
      <c r="L23" s="96"/>
      <c r="M23" s="96"/>
      <c r="N23" s="96"/>
      <c r="O23" s="97"/>
      <c r="P23" s="70"/>
      <c r="Q23" s="116" t="s">
        <v>45</v>
      </c>
      <c r="R23" s="3"/>
      <c r="S23" s="3"/>
      <c r="T23" s="3"/>
    </row>
    <row r="24" s="1" customFormat="1" ht="26.1" customHeight="1" spans="1:20">
      <c r="A24" s="46"/>
      <c r="B24" s="46"/>
      <c r="C24" s="53"/>
      <c r="D24" s="54"/>
      <c r="E24" s="55"/>
      <c r="F24" s="50">
        <f>O15</f>
        <v>173220</v>
      </c>
      <c r="G24" s="51"/>
      <c r="H24" s="52"/>
      <c r="I24" s="95" t="s">
        <v>70</v>
      </c>
      <c r="J24" s="96"/>
      <c r="K24" s="96"/>
      <c r="L24" s="96"/>
      <c r="M24" s="96"/>
      <c r="N24" s="96"/>
      <c r="O24" s="97"/>
      <c r="P24" s="70"/>
      <c r="S24" s="3"/>
      <c r="T24" s="3"/>
    </row>
    <row r="25" s="1" customFormat="1" ht="55" customHeight="1" spans="1:20">
      <c r="A25" s="56" t="s">
        <v>48</v>
      </c>
      <c r="B25" s="56"/>
      <c r="C25" s="57" t="s">
        <v>71</v>
      </c>
      <c r="D25" s="57"/>
      <c r="E25" s="57"/>
      <c r="F25" s="57"/>
      <c r="G25" s="57"/>
      <c r="H25" s="57"/>
      <c r="I25" s="56" t="s">
        <v>52</v>
      </c>
      <c r="J25" s="56"/>
      <c r="K25" s="56"/>
      <c r="L25" s="56"/>
      <c r="M25" s="56"/>
      <c r="N25" s="56"/>
      <c r="O25" s="56"/>
      <c r="R25" s="3"/>
      <c r="S25" s="3"/>
      <c r="T25" s="3"/>
    </row>
    <row r="26" s="1" customFormat="1" ht="55" customHeight="1" spans="1:20">
      <c r="A26" s="56" t="s">
        <v>72</v>
      </c>
      <c r="B26" s="56"/>
      <c r="C26" s="24"/>
      <c r="D26" s="24"/>
      <c r="E26" s="24"/>
      <c r="F26" s="24"/>
      <c r="G26" s="24"/>
      <c r="H26" s="24"/>
      <c r="I26" s="56" t="s">
        <v>54</v>
      </c>
      <c r="J26" s="56"/>
      <c r="K26" s="56" t="s">
        <v>53</v>
      </c>
      <c r="L26" s="56"/>
      <c r="M26" s="56"/>
      <c r="N26" s="56"/>
      <c r="O26" s="56"/>
      <c r="R26" s="3"/>
      <c r="S26" s="3"/>
      <c r="T26" s="3"/>
    </row>
    <row r="27" s="1" customFormat="1" ht="55" customHeight="1" spans="1:20">
      <c r="A27" s="56" t="s">
        <v>73</v>
      </c>
      <c r="B27" s="56"/>
      <c r="C27" s="58"/>
      <c r="D27" s="58"/>
      <c r="E27" s="58"/>
      <c r="F27" s="58"/>
      <c r="G27" s="58"/>
      <c r="H27" s="58"/>
      <c r="I27" s="56" t="s">
        <v>55</v>
      </c>
      <c r="J27" s="56"/>
      <c r="K27" s="58"/>
      <c r="L27" s="58"/>
      <c r="M27" s="58"/>
      <c r="N27" s="58"/>
      <c r="O27" s="58"/>
      <c r="R27" s="3"/>
      <c r="S27" s="3"/>
      <c r="T27" s="3"/>
    </row>
    <row r="28" s="1" customFormat="1" ht="55" customHeight="1" spans="1:22">
      <c r="A28" s="56" t="s">
        <v>57</v>
      </c>
      <c r="B28" s="56"/>
      <c r="C28" s="58"/>
      <c r="D28" s="58"/>
      <c r="E28" s="58"/>
      <c r="F28" s="58"/>
      <c r="G28" s="58"/>
      <c r="H28" s="58"/>
      <c r="I28" s="56" t="s">
        <v>74</v>
      </c>
      <c r="J28" s="56"/>
      <c r="K28" s="58"/>
      <c r="L28" s="58"/>
      <c r="M28" s="58"/>
      <c r="N28" s="58"/>
      <c r="O28" s="58"/>
      <c r="Q28" s="3"/>
      <c r="R28" s="3"/>
      <c r="S28" s="3"/>
      <c r="T28" s="3"/>
      <c r="U28" s="3"/>
      <c r="V28" s="3"/>
    </row>
    <row r="32" spans="2:22">
      <c r="B32" s="1"/>
      <c r="D32" s="1"/>
      <c r="E32" s="1"/>
      <c r="F32" s="1"/>
      <c r="G32" s="1"/>
      <c r="I32" s="1"/>
      <c r="K32" s="1"/>
      <c r="L32" s="1"/>
      <c r="O32" s="1"/>
      <c r="Q32" s="3"/>
      <c r="U32" s="3"/>
      <c r="V32" s="3"/>
    </row>
    <row r="33" s="3" customFormat="1"/>
    <row r="34" s="3" customFormat="1"/>
    <row r="35" s="3" customFormat="1" spans="17:22">
      <c r="Q35" s="1"/>
      <c r="U35" s="1"/>
      <c r="V35" s="1"/>
    </row>
  </sheetData>
  <mergeCells count="5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6:T6"/>
    <mergeCell ref="R7:T7"/>
    <mergeCell ref="R8:T8"/>
    <mergeCell ref="R9:T9"/>
    <mergeCell ref="T21:X21"/>
    <mergeCell ref="A22:B22"/>
    <mergeCell ref="T22:X22"/>
    <mergeCell ref="F23:H23"/>
    <mergeCell ref="I23:O23"/>
    <mergeCell ref="F24:H24"/>
    <mergeCell ref="I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N15:N16"/>
    <mergeCell ref="O15:O16"/>
    <mergeCell ref="A23:B24"/>
    <mergeCell ref="C23:E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5"/>
  <sheetViews>
    <sheetView tabSelected="1" topLeftCell="A10" workbookViewId="0">
      <selection activeCell="K25" sqref="K25:O2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2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9"/>
      <c r="Q1" s="98" t="s">
        <v>1</v>
      </c>
      <c r="R1" s="3"/>
      <c r="S1" s="3"/>
      <c r="T1" s="3"/>
    </row>
    <row r="2" s="1" customFormat="1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0"/>
      <c r="L2" s="61" t="s">
        <v>4</v>
      </c>
      <c r="M2" s="62"/>
      <c r="N2" s="63" t="s">
        <v>5</v>
      </c>
      <c r="O2" s="64"/>
      <c r="P2" s="65"/>
      <c r="Q2" s="65"/>
      <c r="R2" s="99"/>
      <c r="S2" s="99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s="1" customFormat="1" ht="24.95" customHeight="1" spans="1:36">
      <c r="A3" s="7" t="s">
        <v>6</v>
      </c>
      <c r="B3" s="7"/>
      <c r="C3" s="10" t="s">
        <v>58</v>
      </c>
      <c r="D3" s="11"/>
      <c r="E3" s="11"/>
      <c r="F3" s="12"/>
      <c r="G3" s="13" t="s">
        <v>7</v>
      </c>
      <c r="H3" s="14" t="s">
        <v>8</v>
      </c>
      <c r="I3" s="66"/>
      <c r="J3" s="66"/>
      <c r="K3" s="67"/>
      <c r="L3" s="7" t="s">
        <v>9</v>
      </c>
      <c r="M3" s="7"/>
      <c r="N3" s="68" t="s">
        <v>10</v>
      </c>
      <c r="O3" s="69"/>
      <c r="P3" s="70"/>
      <c r="Q3" s="100" t="s">
        <v>5</v>
      </c>
      <c r="R3" s="101">
        <v>152</v>
      </c>
      <c r="S3" s="101">
        <v>6078</v>
      </c>
      <c r="T3" s="102" t="s">
        <v>3</v>
      </c>
      <c r="U3" s="103" t="s">
        <v>8</v>
      </c>
      <c r="V3" s="104">
        <v>33000</v>
      </c>
      <c r="W3" s="105"/>
      <c r="X3" s="105" t="s">
        <v>11</v>
      </c>
      <c r="Y3" s="117" t="s">
        <v>12</v>
      </c>
      <c r="Z3" s="117" t="s">
        <v>13</v>
      </c>
      <c r="AA3" s="118" t="s">
        <v>10</v>
      </c>
      <c r="AB3" s="119" t="s">
        <v>14</v>
      </c>
      <c r="AC3" s="120" t="s">
        <v>15</v>
      </c>
      <c r="AD3" s="121"/>
      <c r="AE3" s="70"/>
      <c r="AF3" s="70"/>
      <c r="AG3" s="70"/>
      <c r="AH3" s="70"/>
      <c r="AI3" s="70"/>
      <c r="AJ3" s="70"/>
    </row>
    <row r="4" s="1" customFormat="1" ht="24.95" customHeight="1" spans="1:17">
      <c r="A4" s="7" t="s">
        <v>16</v>
      </c>
      <c r="B4" s="7"/>
      <c r="C4" s="10">
        <v>578150.35</v>
      </c>
      <c r="D4" s="11"/>
      <c r="E4" s="11"/>
      <c r="F4" s="12"/>
      <c r="G4" s="13" t="s">
        <v>17</v>
      </c>
      <c r="H4" s="15"/>
      <c r="I4" s="71"/>
      <c r="J4" s="71"/>
      <c r="K4" s="72"/>
      <c r="L4" s="7" t="s">
        <v>18</v>
      </c>
      <c r="M4" s="7"/>
      <c r="N4" s="73">
        <v>6078</v>
      </c>
      <c r="O4" s="74"/>
      <c r="P4" s="70"/>
      <c r="Q4" s="106"/>
    </row>
    <row r="5" s="1" customFormat="1" ht="24.95" customHeight="1" spans="1:32">
      <c r="A5" s="7" t="s">
        <v>19</v>
      </c>
      <c r="B5" s="7" t="s">
        <v>20</v>
      </c>
      <c r="C5" s="7"/>
      <c r="D5" s="7"/>
      <c r="E5" s="7" t="s">
        <v>21</v>
      </c>
      <c r="F5" s="7"/>
      <c r="G5" s="16" t="s">
        <v>22</v>
      </c>
      <c r="H5" s="7" t="s">
        <v>23</v>
      </c>
      <c r="I5" s="7"/>
      <c r="J5" s="7" t="s">
        <v>24</v>
      </c>
      <c r="K5" s="7"/>
      <c r="L5" s="7" t="s">
        <v>25</v>
      </c>
      <c r="M5" s="7"/>
      <c r="N5" s="75" t="s">
        <v>26</v>
      </c>
      <c r="O5" s="75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="1" customFormat="1" ht="24.95" customHeight="1" spans="1:32">
      <c r="A6" s="7"/>
      <c r="B6" s="17" t="s">
        <v>27</v>
      </c>
      <c r="C6" s="7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7" t="s">
        <v>30</v>
      </c>
      <c r="I6" s="16" t="s">
        <v>29</v>
      </c>
      <c r="J6" s="7" t="s">
        <v>31</v>
      </c>
      <c r="K6" s="13" t="s">
        <v>29</v>
      </c>
      <c r="L6" s="16" t="s">
        <v>29</v>
      </c>
      <c r="M6" s="7" t="s">
        <v>32</v>
      </c>
      <c r="N6" s="75" t="s">
        <v>33</v>
      </c>
      <c r="O6" s="75" t="s">
        <v>29</v>
      </c>
      <c r="P6" s="70"/>
      <c r="Q6" s="31">
        <v>67000</v>
      </c>
      <c r="R6" s="107" t="s">
        <v>59</v>
      </c>
      <c r="S6" s="107"/>
      <c r="T6" s="107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="1" customFormat="1" ht="51" customHeight="1" spans="1:32">
      <c r="A7" s="18">
        <v>1</v>
      </c>
      <c r="B7" s="19">
        <v>42760</v>
      </c>
      <c r="C7" s="20" t="s">
        <v>34</v>
      </c>
      <c r="D7" s="21">
        <v>345000</v>
      </c>
      <c r="E7" s="22">
        <v>42757</v>
      </c>
      <c r="F7" s="21">
        <v>345000</v>
      </c>
      <c r="G7" s="21"/>
      <c r="H7" s="23"/>
      <c r="I7" s="76">
        <v>0</v>
      </c>
      <c r="J7" s="77" t="s">
        <v>35</v>
      </c>
      <c r="K7" s="76">
        <v>23110.12</v>
      </c>
      <c r="L7" s="27">
        <v>1500</v>
      </c>
      <c r="M7" s="78"/>
      <c r="N7" s="78"/>
      <c r="O7" s="79">
        <f>ROUNDUP(D7-I7-K7-L7,2)</f>
        <v>320389.88</v>
      </c>
      <c r="P7" s="70"/>
      <c r="Q7" s="31">
        <v>50000</v>
      </c>
      <c r="R7" s="107" t="s">
        <v>60</v>
      </c>
      <c r="S7" s="107"/>
      <c r="T7" s="107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="1" customFormat="1" ht="24.95" customHeight="1" spans="1:32">
      <c r="A8" s="24"/>
      <c r="B8" s="25"/>
      <c r="C8" s="26"/>
      <c r="D8" s="27"/>
      <c r="E8" s="28"/>
      <c r="F8" s="27"/>
      <c r="G8" s="27"/>
      <c r="H8" s="23"/>
      <c r="I8" s="76"/>
      <c r="J8" s="24"/>
      <c r="K8" s="76"/>
      <c r="L8" s="27"/>
      <c r="M8" s="80" t="s">
        <v>36</v>
      </c>
      <c r="N8" s="81"/>
      <c r="O8" s="79"/>
      <c r="P8" s="70"/>
      <c r="Q8" s="31">
        <v>191000</v>
      </c>
      <c r="R8" s="107" t="s">
        <v>61</v>
      </c>
      <c r="S8" s="107"/>
      <c r="T8" s="107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s="1" customFormat="1" ht="24.95" customHeight="1" spans="1:32">
      <c r="A9" s="18"/>
      <c r="B9" s="19"/>
      <c r="C9" s="20"/>
      <c r="D9" s="21"/>
      <c r="E9" s="22"/>
      <c r="F9" s="21"/>
      <c r="G9" s="21"/>
      <c r="H9" s="23"/>
      <c r="I9" s="76"/>
      <c r="J9" s="82"/>
      <c r="K9" s="76"/>
      <c r="L9" s="27"/>
      <c r="M9" s="78"/>
      <c r="N9" s="78"/>
      <c r="O9" s="79"/>
      <c r="P9" s="70"/>
      <c r="Q9" s="31">
        <v>34000</v>
      </c>
      <c r="R9" s="107" t="s">
        <v>62</v>
      </c>
      <c r="S9" s="107"/>
      <c r="T9" s="107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s="1" customFormat="1" ht="24.95" customHeight="1" spans="1:32">
      <c r="A10" s="18"/>
      <c r="B10" s="19"/>
      <c r="C10" s="20"/>
      <c r="D10" s="21"/>
      <c r="E10" s="22"/>
      <c r="F10" s="21"/>
      <c r="G10" s="21"/>
      <c r="H10" s="23"/>
      <c r="I10" s="76"/>
      <c r="J10" s="82"/>
      <c r="K10" s="76"/>
      <c r="L10" s="27"/>
      <c r="M10" s="78"/>
      <c r="N10" s="78"/>
      <c r="O10" s="79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s="1" customFormat="1" ht="24.95" customHeight="1" spans="1:32">
      <c r="A11" s="18"/>
      <c r="B11" s="19"/>
      <c r="C11" s="20"/>
      <c r="D11" s="21"/>
      <c r="E11" s="22"/>
      <c r="F11" s="21"/>
      <c r="G11" s="21"/>
      <c r="H11" s="23"/>
      <c r="I11" s="76"/>
      <c r="J11" s="82"/>
      <c r="K11" s="76"/>
      <c r="L11" s="27"/>
      <c r="M11" s="78"/>
      <c r="N11" s="78"/>
      <c r="O11" s="79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</row>
    <row r="12" s="1" customFormat="1" ht="24.95" customHeight="1" spans="1:32">
      <c r="A12" s="18"/>
      <c r="B12" s="19"/>
      <c r="C12" s="20"/>
      <c r="D12" s="21"/>
      <c r="E12" s="22"/>
      <c r="F12" s="21"/>
      <c r="G12" s="21"/>
      <c r="H12" s="23"/>
      <c r="I12" s="76"/>
      <c r="J12" s="82"/>
      <c r="K12" s="76"/>
      <c r="L12" s="27"/>
      <c r="M12" s="78"/>
      <c r="N12" s="78"/>
      <c r="O12" s="79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="1" customFormat="1" ht="24.95" customHeight="1" spans="1:32">
      <c r="A13" s="18"/>
      <c r="B13" s="19"/>
      <c r="C13" s="20"/>
      <c r="D13" s="21"/>
      <c r="E13" s="22"/>
      <c r="F13" s="21"/>
      <c r="G13" s="21"/>
      <c r="H13" s="23"/>
      <c r="I13" s="76"/>
      <c r="J13" s="82"/>
      <c r="K13" s="76"/>
      <c r="L13" s="27"/>
      <c r="M13" s="78"/>
      <c r="N13" s="78"/>
      <c r="O13" s="79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</row>
    <row r="14" s="1" customFormat="1" ht="24.95" customHeight="1" spans="1:32">
      <c r="A14" s="18"/>
      <c r="B14" s="29"/>
      <c r="C14" s="20"/>
      <c r="D14" s="21"/>
      <c r="E14" s="22"/>
      <c r="F14" s="21"/>
      <c r="G14" s="21"/>
      <c r="H14" s="23"/>
      <c r="I14" s="76"/>
      <c r="J14" s="82"/>
      <c r="K14" s="76"/>
      <c r="L14" s="27"/>
      <c r="M14" s="78"/>
      <c r="N14" s="78"/>
      <c r="O14" s="79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="1" customFormat="1" ht="39" customHeight="1" spans="1:32">
      <c r="A15" s="18">
        <v>2</v>
      </c>
      <c r="B15" s="19">
        <v>43453</v>
      </c>
      <c r="C15" s="20" t="s">
        <v>34</v>
      </c>
      <c r="D15" s="21">
        <v>191000</v>
      </c>
      <c r="E15" s="22">
        <v>43432</v>
      </c>
      <c r="F15" s="21">
        <v>191000</v>
      </c>
      <c r="G15" s="21"/>
      <c r="H15" s="23" t="s">
        <v>63</v>
      </c>
      <c r="I15" s="76">
        <v>0</v>
      </c>
      <c r="J15" s="77" t="s">
        <v>35</v>
      </c>
      <c r="K15" s="76">
        <v>15280</v>
      </c>
      <c r="L15" s="83">
        <v>2000</v>
      </c>
      <c r="M15" s="84" t="s">
        <v>64</v>
      </c>
      <c r="N15" s="85" t="s">
        <v>65</v>
      </c>
      <c r="O15" s="86">
        <f>ROUNDUP(D15-I15-K15-L15-L16,2)</f>
        <v>173220</v>
      </c>
      <c r="P15" s="70"/>
      <c r="Q15" t="s">
        <v>75</v>
      </c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s="1" customFormat="1" ht="36" customHeight="1" spans="1:32">
      <c r="A16" s="18"/>
      <c r="B16" s="19"/>
      <c r="C16" s="30" t="s">
        <v>66</v>
      </c>
      <c r="D16" s="21"/>
      <c r="E16" s="22"/>
      <c r="F16" s="31"/>
      <c r="G16" s="21"/>
      <c r="H16" s="23"/>
      <c r="I16" s="76"/>
      <c r="J16" s="80" t="s">
        <v>67</v>
      </c>
      <c r="K16" s="76"/>
      <c r="L16" s="27">
        <v>500</v>
      </c>
      <c r="M16" s="78" t="s">
        <v>68</v>
      </c>
      <c r="N16" s="87"/>
      <c r="O16" s="88"/>
      <c r="P16" s="70"/>
      <c r="Q16" t="s">
        <v>76</v>
      </c>
      <c r="R16" s="3"/>
      <c r="S16" s="3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="1" customFormat="1" ht="20" customHeight="1" spans="1:32">
      <c r="A17" s="32"/>
      <c r="B17" s="33"/>
      <c r="C17" s="34"/>
      <c r="D17" s="35"/>
      <c r="E17" s="36"/>
      <c r="F17" s="35"/>
      <c r="G17" s="35"/>
      <c r="H17" s="37"/>
      <c r="I17" s="89"/>
      <c r="J17" s="90"/>
      <c r="K17" s="89"/>
      <c r="L17" s="41"/>
      <c r="M17" s="43"/>
      <c r="N17" s="43"/>
      <c r="O17" s="91"/>
      <c r="P17" s="70"/>
      <c r="Q17" t="s">
        <v>77</v>
      </c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="1" customFormat="1" ht="24" customHeight="1" spans="1:32">
      <c r="A18" s="38">
        <v>3</v>
      </c>
      <c r="B18" s="39">
        <v>44230</v>
      </c>
      <c r="C18" s="40" t="s">
        <v>34</v>
      </c>
      <c r="D18" s="41">
        <v>19569</v>
      </c>
      <c r="E18" s="42"/>
      <c r="F18" s="41"/>
      <c r="G18" s="41"/>
      <c r="H18" s="43" t="s">
        <v>63</v>
      </c>
      <c r="I18" s="89">
        <v>0</v>
      </c>
      <c r="J18" s="38"/>
      <c r="K18" s="89">
        <v>1826.32</v>
      </c>
      <c r="L18" s="41">
        <v>-2000</v>
      </c>
      <c r="M18" s="92" t="s">
        <v>78</v>
      </c>
      <c r="N18" s="93"/>
      <c r="O18" s="89">
        <f>D18-K18-L18-L19</f>
        <v>19692.68</v>
      </c>
      <c r="P18" s="70"/>
      <c r="Q18" t="s">
        <v>79</v>
      </c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="1" customFormat="1" ht="20" customHeight="1" spans="1:20">
      <c r="A19" s="38"/>
      <c r="B19" s="39"/>
      <c r="C19" s="40"/>
      <c r="D19" s="41"/>
      <c r="E19" s="42"/>
      <c r="F19" s="41"/>
      <c r="G19" s="41"/>
      <c r="H19" s="43"/>
      <c r="I19" s="89"/>
      <c r="J19" s="38"/>
      <c r="K19" s="89"/>
      <c r="L19" s="41">
        <v>50</v>
      </c>
      <c r="M19" s="43" t="s">
        <v>80</v>
      </c>
      <c r="N19" s="43"/>
      <c r="O19" s="89"/>
      <c r="P19" s="70"/>
      <c r="Q19" s="108"/>
      <c r="R19" s="108"/>
      <c r="S19" s="3"/>
      <c r="T19" s="3"/>
    </row>
    <row r="20" s="1" customFormat="1" ht="20" customHeight="1" spans="1:20">
      <c r="A20" s="38"/>
      <c r="B20" s="39"/>
      <c r="C20" s="40"/>
      <c r="D20" s="41"/>
      <c r="E20" s="42"/>
      <c r="F20" s="41"/>
      <c r="G20" s="41"/>
      <c r="H20" s="43"/>
      <c r="I20" s="89"/>
      <c r="J20" s="38"/>
      <c r="K20" s="89"/>
      <c r="L20" s="41"/>
      <c r="M20" s="43"/>
      <c r="N20" s="43"/>
      <c r="O20" s="89"/>
      <c r="P20" s="70">
        <f>D22/C4</f>
        <v>0.96094208020457</v>
      </c>
      <c r="R20" s="3"/>
      <c r="S20" s="3"/>
      <c r="T20" s="3"/>
    </row>
    <row r="21" s="1" customFormat="1" ht="20" customHeight="1" spans="1:24">
      <c r="A21" s="38"/>
      <c r="B21" s="39"/>
      <c r="C21" s="40"/>
      <c r="D21" s="41"/>
      <c r="E21" s="42"/>
      <c r="F21" s="41"/>
      <c r="G21" s="41"/>
      <c r="H21" s="43"/>
      <c r="I21" s="89"/>
      <c r="J21" s="38"/>
      <c r="K21" s="89"/>
      <c r="L21" s="41"/>
      <c r="M21" s="43"/>
      <c r="N21" s="43"/>
      <c r="O21" s="89"/>
      <c r="P21" s="70"/>
      <c r="R21" s="3"/>
      <c r="S21" s="3"/>
      <c r="T21" s="109" t="s">
        <v>37</v>
      </c>
      <c r="U21" s="110"/>
      <c r="V21" s="110"/>
      <c r="W21" s="110"/>
      <c r="X21" s="111"/>
    </row>
    <row r="22" s="2" customFormat="1" ht="35" customHeight="1" spans="1:24">
      <c r="A22" s="7" t="s">
        <v>38</v>
      </c>
      <c r="B22" s="7"/>
      <c r="C22" s="44" t="s">
        <v>39</v>
      </c>
      <c r="D22" s="45">
        <f t="shared" ref="D22:G22" si="0">SUM(D7:D21)</f>
        <v>555569</v>
      </c>
      <c r="E22" s="44" t="s">
        <v>39</v>
      </c>
      <c r="F22" s="45">
        <f t="shared" si="0"/>
        <v>536000</v>
      </c>
      <c r="G22" s="45">
        <f t="shared" si="0"/>
        <v>0</v>
      </c>
      <c r="H22" s="44" t="s">
        <v>39</v>
      </c>
      <c r="I22" s="45">
        <f>SUM(I7:I21)</f>
        <v>0</v>
      </c>
      <c r="J22" s="44" t="s">
        <v>39</v>
      </c>
      <c r="K22" s="45">
        <f>SUM(K7:K21)</f>
        <v>40216.44</v>
      </c>
      <c r="L22" s="45"/>
      <c r="M22" s="44" t="s">
        <v>39</v>
      </c>
      <c r="N22" s="44"/>
      <c r="O22" s="45">
        <f>SUM(O7:O21)</f>
        <v>513302.56</v>
      </c>
      <c r="P22" s="94"/>
      <c r="Q22" s="112" t="e">
        <f>#REF!/C3</f>
        <v>#REF!</v>
      </c>
      <c r="R22" s="3"/>
      <c r="S22" s="3"/>
      <c r="T22" s="113" t="s">
        <v>40</v>
      </c>
      <c r="U22" s="114"/>
      <c r="V22" s="114"/>
      <c r="W22" s="114"/>
      <c r="X22" s="115"/>
    </row>
    <row r="23" s="1" customFormat="1" ht="26.1" customHeight="1" spans="1:20">
      <c r="A23" s="46" t="s">
        <v>41</v>
      </c>
      <c r="B23" s="46"/>
      <c r="C23" s="47">
        <v>19692.68</v>
      </c>
      <c r="D23" s="48"/>
      <c r="E23" s="49"/>
      <c r="F23" s="50">
        <v>0</v>
      </c>
      <c r="G23" s="51"/>
      <c r="H23" s="52"/>
      <c r="I23" s="95" t="s">
        <v>69</v>
      </c>
      <c r="J23" s="96"/>
      <c r="K23" s="96"/>
      <c r="L23" s="96"/>
      <c r="M23" s="96"/>
      <c r="N23" s="96"/>
      <c r="O23" s="97"/>
      <c r="P23" s="70"/>
      <c r="Q23" s="116" t="s">
        <v>45</v>
      </c>
      <c r="R23" s="3"/>
      <c r="S23" s="3"/>
      <c r="T23" s="3"/>
    </row>
    <row r="24" s="1" customFormat="1" ht="26.1" customHeight="1" spans="1:20">
      <c r="A24" s="46"/>
      <c r="B24" s="46"/>
      <c r="C24" s="53"/>
      <c r="D24" s="54"/>
      <c r="E24" s="55"/>
      <c r="F24" s="50">
        <v>0</v>
      </c>
      <c r="G24" s="51"/>
      <c r="H24" s="52"/>
      <c r="I24" s="95" t="s">
        <v>70</v>
      </c>
      <c r="J24" s="96"/>
      <c r="K24" s="96"/>
      <c r="L24" s="96"/>
      <c r="M24" s="96"/>
      <c r="N24" s="96"/>
      <c r="O24" s="97"/>
      <c r="P24" s="70"/>
      <c r="S24" s="3"/>
      <c r="T24" s="3"/>
    </row>
    <row r="25" s="1" customFormat="1" ht="55" customHeight="1" spans="1:20">
      <c r="A25" s="56" t="s">
        <v>48</v>
      </c>
      <c r="B25" s="56"/>
      <c r="C25" s="57" t="s">
        <v>81</v>
      </c>
      <c r="D25" s="57"/>
      <c r="E25" s="57"/>
      <c r="F25" s="57"/>
      <c r="G25" s="57"/>
      <c r="H25" s="57"/>
      <c r="I25" s="56" t="s">
        <v>52</v>
      </c>
      <c r="J25" s="56"/>
      <c r="K25" s="56"/>
      <c r="L25" s="56"/>
      <c r="M25" s="56"/>
      <c r="N25" s="56"/>
      <c r="O25" s="56"/>
      <c r="R25" s="3"/>
      <c r="S25" s="3"/>
      <c r="T25" s="3"/>
    </row>
    <row r="26" s="1" customFormat="1" ht="55" customHeight="1" spans="1:20">
      <c r="A26" s="56" t="s">
        <v>72</v>
      </c>
      <c r="B26" s="56"/>
      <c r="C26" s="24"/>
      <c r="D26" s="24"/>
      <c r="E26" s="24"/>
      <c r="F26" s="24"/>
      <c r="G26" s="24"/>
      <c r="H26" s="24"/>
      <c r="I26" s="56" t="s">
        <v>54</v>
      </c>
      <c r="J26" s="56"/>
      <c r="K26" s="56"/>
      <c r="L26" s="56"/>
      <c r="M26" s="56"/>
      <c r="N26" s="56"/>
      <c r="O26" s="56"/>
      <c r="R26" s="3"/>
      <c r="S26" s="3"/>
      <c r="T26" s="3"/>
    </row>
    <row r="27" s="1" customFormat="1" ht="55" customHeight="1" spans="1:20">
      <c r="A27" s="56" t="s">
        <v>73</v>
      </c>
      <c r="B27" s="56"/>
      <c r="C27" s="58"/>
      <c r="D27" s="58"/>
      <c r="E27" s="58"/>
      <c r="F27" s="58"/>
      <c r="G27" s="58"/>
      <c r="H27" s="58"/>
      <c r="I27" s="56" t="s">
        <v>55</v>
      </c>
      <c r="J27" s="56"/>
      <c r="K27" s="58"/>
      <c r="L27" s="58"/>
      <c r="M27" s="58"/>
      <c r="N27" s="58"/>
      <c r="O27" s="58"/>
      <c r="R27" s="3"/>
      <c r="S27" s="3"/>
      <c r="T27" s="3"/>
    </row>
    <row r="28" s="1" customFormat="1" ht="55" customHeight="1" spans="1:22">
      <c r="A28" s="56" t="s">
        <v>57</v>
      </c>
      <c r="B28" s="56"/>
      <c r="C28" s="58"/>
      <c r="D28" s="58"/>
      <c r="E28" s="58"/>
      <c r="F28" s="58"/>
      <c r="G28" s="58"/>
      <c r="H28" s="58"/>
      <c r="I28" s="56" t="s">
        <v>74</v>
      </c>
      <c r="J28" s="56"/>
      <c r="K28" s="58"/>
      <c r="L28" s="58"/>
      <c r="M28" s="58"/>
      <c r="N28" s="58"/>
      <c r="O28" s="58"/>
      <c r="Q28" s="3"/>
      <c r="R28" s="3"/>
      <c r="S28" s="3"/>
      <c r="T28" s="3"/>
      <c r="U28" s="3"/>
      <c r="V28" s="3"/>
    </row>
    <row r="29" s="1" customFormat="1" spans="2:20">
      <c r="B29" s="4"/>
      <c r="D29" s="5"/>
      <c r="E29" s="4"/>
      <c r="F29" s="5"/>
      <c r="G29" s="5"/>
      <c r="I29" s="5"/>
      <c r="K29" s="5"/>
      <c r="L29" s="5"/>
      <c r="O29" s="5"/>
      <c r="R29" s="3"/>
      <c r="S29" s="3"/>
      <c r="T29" s="3"/>
    </row>
    <row r="30" s="1" customFormat="1" spans="2:20">
      <c r="B30" s="4"/>
      <c r="D30" s="5"/>
      <c r="E30" s="4"/>
      <c r="F30" s="5"/>
      <c r="G30" s="5"/>
      <c r="I30" s="5"/>
      <c r="K30" s="5"/>
      <c r="L30" s="5"/>
      <c r="O30" s="5"/>
      <c r="R30" s="3"/>
      <c r="S30" s="3"/>
      <c r="T30" s="3"/>
    </row>
    <row r="31" s="1" customFormat="1" spans="2:20">
      <c r="B31" s="4"/>
      <c r="D31" s="5"/>
      <c r="E31" s="4"/>
      <c r="F31" s="5"/>
      <c r="G31" s="5"/>
      <c r="I31" s="5"/>
      <c r="K31" s="5"/>
      <c r="L31" s="5"/>
      <c r="O31" s="5"/>
      <c r="R31" s="3"/>
      <c r="S31" s="3"/>
      <c r="T31" s="3"/>
    </row>
    <row r="32" s="1" customFormat="1" spans="17:22">
      <c r="Q32" s="3"/>
      <c r="R32" s="3"/>
      <c r="S32" s="3"/>
      <c r="T32" s="3"/>
      <c r="U32" s="3"/>
      <c r="V32" s="3"/>
    </row>
    <row r="33" s="3" customFormat="1"/>
    <row r="34" s="3" customFormat="1"/>
    <row r="35" s="3" customFormat="1" spans="17:22">
      <c r="Q35" s="1"/>
      <c r="U35" s="1"/>
      <c r="V35" s="1"/>
    </row>
  </sheetData>
  <mergeCells count="5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6:T6"/>
    <mergeCell ref="R7:T7"/>
    <mergeCell ref="R8:T8"/>
    <mergeCell ref="R9:T9"/>
    <mergeCell ref="T21:X21"/>
    <mergeCell ref="A22:B22"/>
    <mergeCell ref="T22:X22"/>
    <mergeCell ref="F23:H23"/>
    <mergeCell ref="I23:O23"/>
    <mergeCell ref="F24:H24"/>
    <mergeCell ref="I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N15:N16"/>
    <mergeCell ref="O15:O16"/>
    <mergeCell ref="A23:B24"/>
    <mergeCell ref="C23:E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6078-1</vt:lpstr>
      <vt:lpstr>6078-2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2017-01-23T10:23:00Z</dcterms:created>
  <cp:lastPrinted>2017-01-25T12:26:00Z</cp:lastPrinted>
  <dcterms:modified xsi:type="dcterms:W3CDTF">2021-05-10T01:27:04Z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0897419DABAA4347852904014278B735</vt:lpwstr>
  </property>
</Properties>
</file>