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5946-1" sheetId="1" r:id="rId1"/>
    <sheet name="5946- (2)" sheetId="2" r:id="rId2"/>
    <sheet name="5946- (3)" sheetId="3" r:id="rId3"/>
    <sheet name="5946- (4)" sheetId="4" r:id="rId4"/>
    <sheet name="4-2" sheetId="5" r:id="rId5"/>
  </sheets>
  <calcPr calcId="144525"/>
</workbook>
</file>

<file path=xl/sharedStrings.xml><?xml version="1.0" encoding="utf-8"?>
<sst xmlns="http://schemas.openxmlformats.org/spreadsheetml/2006/main" count="398" uniqueCount="75">
  <si>
    <t xml:space="preserve"> 工程款支付证书  </t>
  </si>
  <si>
    <t>本次</t>
  </si>
  <si>
    <t>工程名称</t>
  </si>
  <si>
    <t>宿松县C532彭召路老村道路加宽工程</t>
  </si>
  <si>
    <t>档案编号</t>
  </si>
  <si>
    <t>CD2016-132-2</t>
  </si>
  <si>
    <t>合同金额</t>
  </si>
  <si>
    <t>中标日期</t>
  </si>
  <si>
    <t>2016.10.18</t>
  </si>
  <si>
    <t>合作单位</t>
  </si>
  <si>
    <t>吴瑞祥13966985199</t>
  </si>
  <si>
    <t>沙 建</t>
  </si>
  <si>
    <t>60日历天</t>
  </si>
  <si>
    <t>宿松县</t>
  </si>
  <si>
    <t>宿松公司吴瑞祥13966985199</t>
  </si>
  <si>
    <t>议标项目，施工合同原件在庐江</t>
  </si>
  <si>
    <t>√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</si>
  <si>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</si>
  <si>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</si>
  <si>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</si>
  <si>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</si>
  <si>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</si>
  <si>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</si>
  <si>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</si>
  <si>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</si>
  <si>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</si>
  <si>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</si>
  <si>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</si>
  <si>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</si>
  <si>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</si>
  <si>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</si>
  <si>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</si>
  <si>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</si>
  <si>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</si>
  <si>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</si>
  <si>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</si>
  <si>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分公司</t>
  </si>
  <si>
    <t>增值税及附加</t>
  </si>
  <si>
    <t>1、</t>
  </si>
  <si>
    <r>
      <rPr>
        <sz val="9"/>
        <color rgb="FF00B050"/>
        <rFont val="宋体"/>
        <charset val="134"/>
      </rPr>
      <t>中标通知书、施工合同原件在合肥</t>
    </r>
    <r>
      <rPr>
        <sz val="9"/>
        <color rgb="FFFF0000"/>
        <rFont val="宋体"/>
        <charset val="134"/>
      </rPr>
      <t>；竣工验收报告原件在庐江</t>
    </r>
  </si>
  <si>
    <t xml:space="preserve"> 2、此次借条已提供 。？</t>
  </si>
  <si>
    <t>合计</t>
  </si>
  <si>
    <t>-</t>
  </si>
  <si>
    <t>本次支付金额</t>
  </si>
  <si>
    <t>小写</t>
  </si>
  <si>
    <t>支付账号</t>
  </si>
  <si>
    <t>吴瑞祥   建设银行宿松孚玉支行</t>
  </si>
  <si>
    <t>完工证明？</t>
  </si>
  <si>
    <t>大写</t>
  </si>
  <si>
    <t>6236  6816  8000  0895  689</t>
  </si>
  <si>
    <t>申请部门
意见</t>
  </si>
  <si>
    <t xml:space="preserve"> 2、此次借条已提供 。</t>
  </si>
  <si>
    <t>项目管理
意见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</si>
  <si>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</si>
  <si>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</si>
  <si>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</si>
  <si>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</si>
  <si>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2018.1.16办理涉税事项报告表费用500</t>
  </si>
  <si>
    <t>吴瑞祥</t>
  </si>
  <si>
    <t>暂扣6万</t>
  </si>
  <si>
    <t>董事长审批</t>
  </si>
  <si>
    <t>本次  申请支付上次暂扣的6万，</t>
  </si>
  <si>
    <t>退</t>
  </si>
  <si>
    <t>材料</t>
  </si>
  <si>
    <t>吴瑞祥 建设银行宿松孚玉支行   6236 6816 8000 0895 689</t>
  </si>
  <si>
    <t>详见报销单据</t>
  </si>
  <si>
    <t xml:space="preserve">本次 </t>
  </si>
  <si>
    <t>损失准备金</t>
  </si>
  <si>
    <t>无中标通知书；施工合同和审计报告原件及交工证书扫描彩打件在庐江；无项目印章，所需资料用章均在宿松办事处盖的公章</t>
  </si>
  <si>
    <t>何总、朱总已同意支付（附表背面截图）。</t>
  </si>
  <si>
    <t>财务初审
意见</t>
  </si>
  <si>
    <t>质安初审
意见</t>
  </si>
  <si>
    <t>退损失准备金</t>
  </si>
  <si>
    <t>手续费</t>
  </si>
  <si>
    <t>无中标通知书；施工合同和审计报告原件及交工证书扫描彩打件、终结结算在合肥；无项目印章，所需资料用章均在宿松办事处盖的公章</t>
  </si>
</sst>
</file>

<file path=xl/styles.xml><?xml version="1.0" encoding="utf-8"?>
<styleSheet xmlns="http://schemas.openxmlformats.org/spreadsheetml/2006/main">
  <numFmts count="9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/m/d;@"/>
    <numFmt numFmtId="178" formatCode="m/d;@"/>
    <numFmt numFmtId="179" formatCode="0.00_ "/>
    <numFmt numFmtId="180" formatCode="[DBNum2][$-804]General"/>
  </numFmts>
  <fonts count="52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12"/>
      <name val="宋体"/>
      <charset val="134"/>
    </font>
    <font>
      <sz val="9"/>
      <color theme="1"/>
      <name val="Arial"/>
      <charset val="134"/>
    </font>
    <font>
      <b/>
      <sz val="9"/>
      <color rgb="FFFF0000"/>
      <name val="宋体"/>
      <charset val="134"/>
    </font>
    <font>
      <b/>
      <sz val="9"/>
      <name val="宋体"/>
      <charset val="134"/>
    </font>
    <font>
      <sz val="9"/>
      <color rgb="FF00B050"/>
      <name val="宋体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134"/>
    </font>
    <font>
      <b/>
      <sz val="9"/>
      <color rgb="FFFFC000"/>
      <name val="宋体"/>
      <charset val="134"/>
    </font>
    <font>
      <b/>
      <sz val="10"/>
      <name val="宋体"/>
      <charset val="134"/>
    </font>
    <font>
      <b/>
      <sz val="9"/>
      <color rgb="FF7030A0"/>
      <name val="宋体"/>
      <charset val="134"/>
    </font>
    <font>
      <b/>
      <sz val="10"/>
      <color rgb="FF7030A0"/>
      <name val="宋体"/>
      <charset val="134"/>
    </font>
    <font>
      <sz val="9"/>
      <color theme="1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Arial"/>
      <charset val="134"/>
    </font>
    <font>
      <b/>
      <sz val="9"/>
      <color theme="1"/>
      <name val="宋体"/>
      <charset val="134"/>
    </font>
    <font>
      <sz val="9"/>
      <color rgb="FF7030A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6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17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3" fillId="23" borderId="18" applyNumberFormat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46" fillId="25" borderId="19" applyNumberForma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0" fillId="0" borderId="0"/>
    <xf numFmtId="0" fontId="32" fillId="1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 applyFill="1" applyBorder="1" applyAlignment="1">
      <alignment horizontal="center" vertical="center"/>
    </xf>
    <xf numFmtId="0" fontId="4" fillId="0" borderId="0" xfId="55" applyFont="1">
      <alignment vertical="center"/>
    </xf>
    <xf numFmtId="177" fontId="1" fillId="0" borderId="0" xfId="55" applyNumberFormat="1" applyFont="1" applyFill="1" applyBorder="1" applyAlignment="1">
      <alignment horizontal="center" vertical="center"/>
    </xf>
    <xf numFmtId="176" fontId="1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6" fontId="5" fillId="0" borderId="2" xfId="55" applyNumberFormat="1" applyFont="1" applyFill="1" applyBorder="1" applyAlignment="1">
      <alignment horizontal="center" vertical="center" wrapText="1"/>
    </xf>
    <xf numFmtId="176" fontId="5" fillId="0" borderId="3" xfId="55" applyNumberFormat="1" applyFont="1" applyFill="1" applyBorder="1" applyAlignment="1">
      <alignment horizontal="center" vertical="center" wrapText="1"/>
    </xf>
    <xf numFmtId="176" fontId="5" fillId="0" borderId="4" xfId="55" applyNumberFormat="1" applyFont="1" applyFill="1" applyBorder="1" applyAlignment="1">
      <alignment horizontal="center" vertical="center" wrapText="1"/>
    </xf>
    <xf numFmtId="176" fontId="3" fillId="0" borderId="1" xfId="55" applyNumberFormat="1" applyFont="1" applyFill="1" applyBorder="1" applyAlignment="1">
      <alignment horizontal="center" vertical="center" shrinkToFit="1"/>
    </xf>
    <xf numFmtId="0" fontId="7" fillId="0" borderId="2" xfId="55" applyFont="1" applyFill="1" applyBorder="1" applyAlignment="1">
      <alignment horizontal="center" vertical="center"/>
    </xf>
    <xf numFmtId="176" fontId="8" fillId="0" borderId="2" xfId="55" applyNumberFormat="1" applyFont="1" applyFill="1" applyBorder="1" applyAlignment="1">
      <alignment horizontal="center" vertical="center" wrapText="1"/>
    </xf>
    <xf numFmtId="176" fontId="8" fillId="0" borderId="3" xfId="55" applyNumberFormat="1" applyFont="1" applyFill="1" applyBorder="1" applyAlignment="1">
      <alignment horizontal="center" vertical="center" wrapText="1"/>
    </xf>
    <xf numFmtId="176" fontId="8" fillId="0" borderId="4" xfId="55" applyNumberFormat="1" applyFont="1" applyFill="1" applyBorder="1" applyAlignment="1">
      <alignment horizontal="center" vertical="center" wrapText="1"/>
    </xf>
    <xf numFmtId="176" fontId="3" fillId="0" borderId="1" xfId="55" applyNumberFormat="1" applyFont="1" applyFill="1" applyBorder="1" applyAlignment="1">
      <alignment horizontal="center" vertical="center" wrapText="1"/>
    </xf>
    <xf numFmtId="177" fontId="3" fillId="0" borderId="1" xfId="55" applyNumberFormat="1" applyFont="1" applyFill="1" applyBorder="1" applyAlignment="1">
      <alignment horizontal="center" vertical="center" wrapText="1"/>
    </xf>
    <xf numFmtId="0" fontId="2" fillId="2" borderId="1" xfId="55" applyFont="1" applyFill="1" applyBorder="1" applyAlignment="1">
      <alignment horizontal="center" vertical="center" wrapText="1"/>
    </xf>
    <xf numFmtId="177" fontId="9" fillId="2" borderId="1" xfId="55" applyNumberFormat="1" applyFont="1" applyFill="1" applyBorder="1" applyAlignment="1">
      <alignment horizontal="center" vertical="center" shrinkToFit="1"/>
    </xf>
    <xf numFmtId="14" fontId="2" fillId="2" borderId="1" xfId="55" applyNumberFormat="1" applyFont="1" applyFill="1" applyBorder="1" applyAlignment="1">
      <alignment horizontal="center" vertical="center" wrapText="1"/>
    </xf>
    <xf numFmtId="176" fontId="2" fillId="2" borderId="1" xfId="55" applyNumberFormat="1" applyFont="1" applyFill="1" applyBorder="1" applyAlignment="1">
      <alignment horizontal="right" vertical="center" shrinkToFit="1"/>
    </xf>
    <xf numFmtId="178" fontId="2" fillId="2" borderId="1" xfId="55" applyNumberFormat="1" applyFont="1" applyFill="1" applyBorder="1" applyAlignment="1">
      <alignment horizontal="center" vertical="center" wrapText="1"/>
    </xf>
    <xf numFmtId="9" fontId="2" fillId="0" borderId="1" xfId="2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Border="1" applyAlignment="1">
      <alignment horizontal="center" vertical="center" wrapText="1"/>
    </xf>
    <xf numFmtId="14" fontId="1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right" vertical="center" shrinkToFit="1"/>
    </xf>
    <xf numFmtId="178" fontId="1" fillId="0" borderId="1" xfId="55" applyNumberFormat="1" applyFont="1" applyFill="1" applyBorder="1" applyAlignment="1">
      <alignment horizontal="center" vertical="center" wrapText="1"/>
    </xf>
    <xf numFmtId="9" fontId="1" fillId="0" borderId="1" xfId="21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 wrapText="1"/>
    </xf>
    <xf numFmtId="177" fontId="10" fillId="2" borderId="1" xfId="55" applyNumberFormat="1" applyFont="1" applyFill="1" applyBorder="1" applyAlignment="1">
      <alignment horizontal="center" vertical="center" shrinkToFit="1"/>
    </xf>
    <xf numFmtId="14" fontId="1" fillId="2" borderId="1" xfId="55" applyNumberFormat="1" applyFont="1" applyFill="1" applyBorder="1" applyAlignment="1">
      <alignment horizontal="center" vertical="center" wrapText="1"/>
    </xf>
    <xf numFmtId="176" fontId="1" fillId="2" borderId="1" xfId="55" applyNumberFormat="1" applyFont="1" applyFill="1" applyBorder="1" applyAlignment="1">
      <alignment horizontal="right" vertical="center" shrinkToFit="1"/>
    </xf>
    <xf numFmtId="178" fontId="1" fillId="2" borderId="1" xfId="55" applyNumberFormat="1" applyFont="1" applyFill="1" applyBorder="1" applyAlignment="1">
      <alignment horizontal="center" vertical="center" wrapText="1"/>
    </xf>
    <xf numFmtId="14" fontId="11" fillId="0" borderId="1" xfId="55" applyNumberFormat="1" applyFont="1" applyBorder="1" applyAlignment="1">
      <alignment horizontal="left" vertical="center"/>
    </xf>
    <xf numFmtId="14" fontId="8" fillId="0" borderId="1" xfId="55" applyNumberFormat="1" applyFont="1" applyBorder="1" applyAlignment="1">
      <alignment horizontal="left" vertical="center"/>
    </xf>
    <xf numFmtId="177" fontId="10" fillId="0" borderId="1" xfId="55" applyNumberFormat="1" applyFont="1" applyFill="1" applyBorder="1" applyAlignment="1">
      <alignment horizontal="center" vertical="center" shrinkToFit="1"/>
    </xf>
    <xf numFmtId="176" fontId="1" fillId="0" borderId="1" xfId="55" applyNumberFormat="1" applyFont="1" applyFill="1" applyBorder="1" applyAlignment="1">
      <alignment horizontal="center" vertical="center" wrapText="1"/>
    </xf>
    <xf numFmtId="0" fontId="3" fillId="3" borderId="1" xfId="55" applyFont="1" applyFill="1" applyBorder="1" applyAlignment="1">
      <alignment horizontal="center" vertical="center" shrinkToFit="1"/>
    </xf>
    <xf numFmtId="176" fontId="12" fillId="3" borderId="1" xfId="55" applyNumberFormat="1" applyFont="1" applyFill="1" applyBorder="1" applyAlignment="1">
      <alignment horizontal="right" vertical="center" shrinkToFit="1"/>
    </xf>
    <xf numFmtId="0" fontId="8" fillId="0" borderId="1" xfId="55" applyFont="1" applyFill="1" applyBorder="1" applyAlignment="1">
      <alignment horizontal="center" vertical="center" wrapText="1"/>
    </xf>
    <xf numFmtId="176" fontId="8" fillId="2" borderId="5" xfId="55" applyNumberFormat="1" applyFont="1" applyFill="1" applyBorder="1" applyAlignment="1">
      <alignment horizontal="center" vertical="center" wrapText="1"/>
    </xf>
    <xf numFmtId="176" fontId="8" fillId="2" borderId="6" xfId="55" applyNumberFormat="1" applyFont="1" applyFill="1" applyBorder="1" applyAlignment="1">
      <alignment horizontal="center" vertical="center" wrapText="1"/>
    </xf>
    <xf numFmtId="176" fontId="8" fillId="2" borderId="7" xfId="55" applyNumberFormat="1" applyFont="1" applyFill="1" applyBorder="1" applyAlignment="1">
      <alignment horizontal="center" vertical="center" wrapText="1"/>
    </xf>
    <xf numFmtId="176" fontId="13" fillId="0" borderId="2" xfId="55" applyNumberFormat="1" applyFont="1" applyFill="1" applyBorder="1" applyAlignment="1">
      <alignment horizontal="center" vertical="center" shrinkToFit="1"/>
    </xf>
    <xf numFmtId="176" fontId="13" fillId="0" borderId="3" xfId="55" applyNumberFormat="1" applyFont="1" applyFill="1" applyBorder="1" applyAlignment="1">
      <alignment horizontal="center" vertical="center" shrinkToFit="1"/>
    </xf>
    <xf numFmtId="176" fontId="13" fillId="0" borderId="4" xfId="55" applyNumberFormat="1" applyFont="1" applyFill="1" applyBorder="1" applyAlignment="1">
      <alignment horizontal="center" vertical="center" shrinkToFit="1"/>
    </xf>
    <xf numFmtId="176" fontId="8" fillId="2" borderId="8" xfId="55" applyNumberFormat="1" applyFont="1" applyFill="1" applyBorder="1" applyAlignment="1">
      <alignment horizontal="center" vertical="center" wrapText="1"/>
    </xf>
    <xf numFmtId="176" fontId="8" fillId="2" borderId="0" xfId="55" applyNumberFormat="1" applyFont="1" applyFill="1" applyAlignment="1">
      <alignment horizontal="center" vertical="center" wrapText="1"/>
    </xf>
    <xf numFmtId="176" fontId="8" fillId="2" borderId="9" xfId="55" applyNumberFormat="1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left" vertical="center" wrapText="1"/>
    </xf>
    <xf numFmtId="0" fontId="2" fillId="0" borderId="3" xfId="55" applyFont="1" applyFill="1" applyBorder="1" applyAlignment="1">
      <alignment horizontal="left" vertical="center" wrapText="1"/>
    </xf>
    <xf numFmtId="0" fontId="14" fillId="0" borderId="2" xfId="55" applyFont="1" applyFill="1" applyBorder="1" applyAlignment="1">
      <alignment horizontal="center" vertical="center" wrapText="1"/>
    </xf>
    <xf numFmtId="0" fontId="15" fillId="2" borderId="2" xfId="55" applyFont="1" applyFill="1" applyBorder="1" applyAlignment="1">
      <alignment horizontal="center" vertical="center" wrapText="1"/>
    </xf>
    <xf numFmtId="0" fontId="15" fillId="2" borderId="3" xfId="55" applyFont="1" applyFill="1" applyBorder="1" applyAlignment="1">
      <alignment horizontal="center" vertical="center" wrapText="1"/>
    </xf>
    <xf numFmtId="0" fontId="16" fillId="0" borderId="0" xfId="55" applyFont="1" applyBorder="1" applyAlignment="1">
      <alignment vertical="center"/>
    </xf>
    <xf numFmtId="0" fontId="6" fillId="0" borderId="4" xfId="55" applyFont="1" applyFill="1" applyBorder="1" applyAlignment="1">
      <alignment horizontal="center" vertical="center" shrinkToFit="1"/>
    </xf>
    <xf numFmtId="0" fontId="3" fillId="0" borderId="2" xfId="55" applyFont="1" applyFill="1" applyBorder="1" applyAlignment="1">
      <alignment horizontal="center" vertical="center" wrapText="1"/>
    </xf>
    <xf numFmtId="0" fontId="3" fillId="0" borderId="4" xfId="55" applyFont="1" applyFill="1" applyBorder="1" applyAlignment="1">
      <alignment horizontal="center" vertical="center" wrapText="1"/>
    </xf>
    <xf numFmtId="176" fontId="6" fillId="0" borderId="2" xfId="55" applyNumberFormat="1" applyFont="1" applyFill="1" applyBorder="1" applyAlignment="1">
      <alignment horizontal="center" vertical="center" shrinkToFit="1"/>
    </xf>
    <xf numFmtId="176" fontId="6" fillId="0" borderId="4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shrinkToFit="1"/>
    </xf>
    <xf numFmtId="0" fontId="7" fillId="0" borderId="3" xfId="55" applyFont="1" applyFill="1" applyBorder="1" applyAlignment="1">
      <alignment horizontal="center" vertical="center"/>
    </xf>
    <xf numFmtId="0" fontId="7" fillId="0" borderId="4" xfId="55" applyFont="1" applyFill="1" applyBorder="1" applyAlignment="1">
      <alignment horizontal="center" vertical="center"/>
    </xf>
    <xf numFmtId="176" fontId="17" fillId="0" borderId="2" xfId="55" applyNumberFormat="1" applyFont="1" applyFill="1" applyBorder="1" applyAlignment="1">
      <alignment horizontal="center" vertical="center" wrapText="1"/>
    </xf>
    <xf numFmtId="176" fontId="17" fillId="0" borderId="4" xfId="55" applyNumberFormat="1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6" fillId="0" borderId="4" xfId="55" applyFont="1" applyBorder="1" applyAlignment="1">
      <alignment horizontal="center" vertical="center" wrapText="1"/>
    </xf>
    <xf numFmtId="176" fontId="14" fillId="0" borderId="1" xfId="55" applyNumberFormat="1" applyFont="1" applyFill="1" applyBorder="1" applyAlignment="1">
      <alignment horizontal="center" vertical="center" wrapText="1"/>
    </xf>
    <xf numFmtId="176" fontId="2" fillId="3" borderId="1" xfId="55" applyNumberFormat="1" applyFont="1" applyFill="1" applyBorder="1" applyAlignment="1">
      <alignment horizontal="right" vertical="center" shrinkToFit="1"/>
    </xf>
    <xf numFmtId="9" fontId="9" fillId="0" borderId="1" xfId="55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right" vertical="center" shrinkToFit="1"/>
    </xf>
    <xf numFmtId="176" fontId="2" fillId="0" borderId="1" xfId="55" applyNumberFormat="1" applyFont="1" applyFill="1" applyBorder="1" applyAlignment="1">
      <alignment horizontal="center" vertical="center" wrapText="1"/>
    </xf>
    <xf numFmtId="176" fontId="2" fillId="3" borderId="1" xfId="55" applyNumberFormat="1" applyFont="1" applyFill="1" applyBorder="1" applyAlignment="1">
      <alignment horizontal="center" vertical="center" shrinkToFit="1"/>
    </xf>
    <xf numFmtId="0" fontId="2" fillId="0" borderId="0" xfId="55" applyFont="1" applyFill="1" applyBorder="1" applyAlignment="1">
      <alignment horizontal="center" vertical="center" wrapText="1"/>
    </xf>
    <xf numFmtId="176" fontId="1" fillId="3" borderId="1" xfId="55" applyNumberFormat="1" applyFont="1" applyFill="1" applyBorder="1" applyAlignment="1">
      <alignment horizontal="right" vertical="center" shrinkToFit="1"/>
    </xf>
    <xf numFmtId="176" fontId="1" fillId="0" borderId="1" xfId="55" applyNumberFormat="1" applyFont="1" applyFill="1" applyBorder="1" applyAlignment="1">
      <alignment horizontal="right" vertical="center"/>
    </xf>
    <xf numFmtId="176" fontId="1" fillId="0" borderId="1" xfId="55" applyNumberFormat="1" applyFont="1" applyFill="1" applyBorder="1" applyAlignment="1">
      <alignment vertical="center" wrapText="1"/>
    </xf>
    <xf numFmtId="176" fontId="1" fillId="3" borderId="1" xfId="55" applyNumberFormat="1" applyFont="1" applyFill="1" applyBorder="1" applyAlignment="1">
      <alignment horizontal="center" vertical="center" shrinkToFit="1"/>
    </xf>
    <xf numFmtId="176" fontId="2" fillId="0" borderId="10" xfId="55" applyNumberFormat="1" applyFont="1" applyFill="1" applyBorder="1" applyAlignment="1">
      <alignment horizontal="center" vertical="center" wrapText="1"/>
    </xf>
    <xf numFmtId="176" fontId="2" fillId="3" borderId="10" xfId="55" applyNumberFormat="1" applyFont="1" applyFill="1" applyBorder="1" applyAlignment="1">
      <alignment horizontal="center" vertical="center" shrinkToFit="1"/>
    </xf>
    <xf numFmtId="9" fontId="1" fillId="0" borderId="1" xfId="55" applyNumberFormat="1" applyFont="1" applyFill="1" applyBorder="1" applyAlignment="1">
      <alignment horizontal="center" vertical="center" wrapText="1"/>
    </xf>
    <xf numFmtId="176" fontId="18" fillId="0" borderId="1" xfId="55" applyNumberFormat="1" applyFont="1" applyFill="1" applyBorder="1" applyAlignment="1">
      <alignment horizontal="right" vertical="center" shrinkToFit="1"/>
    </xf>
    <xf numFmtId="176" fontId="18" fillId="0" borderId="1" xfId="55" applyNumberFormat="1" applyFont="1" applyFill="1" applyBorder="1" applyAlignment="1">
      <alignment horizontal="center" vertical="center" wrapText="1"/>
    </xf>
    <xf numFmtId="176" fontId="2" fillId="0" borderId="11" xfId="55" applyNumberFormat="1" applyFont="1" applyFill="1" applyBorder="1" applyAlignment="1">
      <alignment horizontal="center" vertical="center" wrapText="1"/>
    </xf>
    <xf numFmtId="176" fontId="2" fillId="3" borderId="11" xfId="55" applyNumberFormat="1" applyFont="1" applyFill="1" applyBorder="1" applyAlignment="1">
      <alignment horizontal="center" vertical="center" shrinkToFit="1"/>
    </xf>
    <xf numFmtId="176" fontId="2" fillId="0" borderId="1" xfId="55" applyNumberFormat="1" applyFont="1" applyFill="1" applyBorder="1" applyAlignment="1">
      <alignment horizontal="center" vertical="center" shrinkToFit="1"/>
    </xf>
    <xf numFmtId="176" fontId="14" fillId="0" borderId="1" xfId="55" applyNumberFormat="1" applyFont="1" applyFill="1" applyBorder="1" applyAlignment="1">
      <alignment horizontal="right" vertical="center" shrinkToFit="1"/>
    </xf>
    <xf numFmtId="176" fontId="19" fillId="2" borderId="1" xfId="55" applyNumberFormat="1" applyFont="1" applyFill="1" applyBorder="1" applyAlignment="1">
      <alignment vertical="center" wrapText="1"/>
    </xf>
    <xf numFmtId="176" fontId="20" fillId="0" borderId="1" xfId="55" applyNumberFormat="1" applyFont="1" applyFill="1" applyBorder="1" applyAlignment="1">
      <alignment horizontal="right" vertical="center" shrinkToFit="1"/>
    </xf>
    <xf numFmtId="176" fontId="21" fillId="2" borderId="1" xfId="55" applyNumberFormat="1" applyFont="1" applyFill="1" applyBorder="1" applyAlignment="1">
      <alignment vertical="center" wrapText="1"/>
    </xf>
    <xf numFmtId="176" fontId="12" fillId="0" borderId="0" xfId="55" applyNumberFormat="1" applyFont="1" applyFill="1" applyBorder="1" applyAlignment="1">
      <alignment horizontal="center" vertical="center" wrapText="1"/>
    </xf>
    <xf numFmtId="0" fontId="2" fillId="2" borderId="2" xfId="55" applyFont="1" applyFill="1" applyBorder="1" applyAlignment="1">
      <alignment horizontal="center" vertical="center" wrapText="1"/>
    </xf>
    <xf numFmtId="0" fontId="2" fillId="2" borderId="3" xfId="55" applyFont="1" applyFill="1" applyBorder="1" applyAlignment="1">
      <alignment horizontal="center" vertical="center" wrapText="1"/>
    </xf>
    <xf numFmtId="0" fontId="2" fillId="2" borderId="4" xfId="55" applyFont="1" applyFill="1" applyBorder="1" applyAlignment="1">
      <alignment horizontal="center" vertical="center" wrapText="1"/>
    </xf>
    <xf numFmtId="0" fontId="14" fillId="0" borderId="4" xfId="55" applyFont="1" applyFill="1" applyBorder="1" applyAlignment="1">
      <alignment horizontal="center" vertical="center" wrapText="1"/>
    </xf>
    <xf numFmtId="0" fontId="14" fillId="2" borderId="3" xfId="55" applyFont="1" applyFill="1" applyBorder="1" applyAlignment="1">
      <alignment horizontal="center" vertical="center" wrapText="1"/>
    </xf>
    <xf numFmtId="0" fontId="14" fillId="2" borderId="4" xfId="55" applyFont="1" applyFill="1" applyBorder="1" applyAlignment="1">
      <alignment horizontal="center" vertical="center" wrapText="1"/>
    </xf>
    <xf numFmtId="0" fontId="15" fillId="2" borderId="4" xfId="55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left" vertical="center" shrinkToFit="1"/>
    </xf>
    <xf numFmtId="0" fontId="22" fillId="2" borderId="1" xfId="14" applyFont="1" applyFill="1" applyBorder="1" applyAlignment="1">
      <alignment horizontal="left" vertical="center"/>
    </xf>
    <xf numFmtId="0" fontId="23" fillId="0" borderId="1" xfId="14" applyFont="1" applyBorder="1" applyAlignment="1">
      <alignment horizontal="center" vertical="center"/>
    </xf>
    <xf numFmtId="0" fontId="24" fillId="0" borderId="1" xfId="14" applyFont="1" applyBorder="1" applyAlignment="1">
      <alignment horizontal="center" vertical="center"/>
    </xf>
    <xf numFmtId="0" fontId="24" fillId="0" borderId="1" xfId="14" applyFont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/>
    </xf>
    <xf numFmtId="179" fontId="25" fillId="2" borderId="1" xfId="14" applyNumberFormat="1" applyFont="1" applyFill="1" applyBorder="1" applyAlignment="1">
      <alignment horizontal="center" vertical="center" wrapText="1"/>
    </xf>
    <xf numFmtId="179" fontId="24" fillId="2" borderId="1" xfId="14" applyNumberFormat="1" applyFont="1" applyFill="1" applyBorder="1" applyAlignment="1">
      <alignment horizontal="center" vertical="center"/>
    </xf>
    <xf numFmtId="0" fontId="24" fillId="2" borderId="1" xfId="14" applyFont="1" applyFill="1" applyBorder="1" applyAlignment="1">
      <alignment horizontal="center" vertical="center"/>
    </xf>
    <xf numFmtId="0" fontId="26" fillId="4" borderId="1" xfId="55" applyFont="1" applyFill="1" applyBorder="1" applyAlignment="1">
      <alignment horizontal="left" vertical="center"/>
    </xf>
    <xf numFmtId="10" fontId="4" fillId="4" borderId="0" xfId="55" applyNumberFormat="1" applyFont="1" applyFill="1">
      <alignment vertical="center"/>
    </xf>
    <xf numFmtId="180" fontId="1" fillId="4" borderId="0" xfId="55" applyNumberFormat="1" applyFont="1" applyFill="1" applyBorder="1" applyAlignment="1">
      <alignment horizontal="center" vertical="center"/>
    </xf>
    <xf numFmtId="0" fontId="4" fillId="0" borderId="0" xfId="55" applyFont="1" applyAlignment="1">
      <alignment horizontal="center" vertical="center"/>
    </xf>
    <xf numFmtId="0" fontId="4" fillId="0" borderId="0" xfId="55" applyFont="1" applyAlignment="1">
      <alignment horizontal="left" vertical="center"/>
    </xf>
    <xf numFmtId="0" fontId="27" fillId="0" borderId="0" xfId="55">
      <alignment vertical="center"/>
    </xf>
    <xf numFmtId="0" fontId="24" fillId="0" borderId="1" xfId="14" applyFont="1" applyBorder="1" applyAlignment="1">
      <alignment horizontal="center" vertical="center" wrapText="1"/>
    </xf>
    <xf numFmtId="0" fontId="24" fillId="2" borderId="1" xfId="14" applyFont="1" applyFill="1" applyBorder="1" applyAlignment="1">
      <alignment horizontal="center" vertical="center" wrapText="1"/>
    </xf>
    <xf numFmtId="0" fontId="25" fillId="0" borderId="1" xfId="14" applyFont="1" applyFill="1" applyBorder="1" applyAlignment="1">
      <alignment horizontal="left" vertical="center"/>
    </xf>
    <xf numFmtId="0" fontId="28" fillId="0" borderId="0" xfId="14" applyFont="1" applyAlignment="1">
      <alignment horizontal="center" vertical="center"/>
    </xf>
    <xf numFmtId="0" fontId="24" fillId="0" borderId="1" xfId="14" applyFont="1" applyBorder="1" applyAlignment="1">
      <alignment horizontal="left" vertical="center" wrapText="1"/>
    </xf>
    <xf numFmtId="0" fontId="1" fillId="2" borderId="3" xfId="55" applyFont="1" applyFill="1" applyBorder="1" applyAlignment="1">
      <alignment horizontal="left" vertical="center" wrapText="1"/>
    </xf>
    <xf numFmtId="0" fontId="1" fillId="2" borderId="4" xfId="55" applyFont="1" applyFill="1" applyBorder="1" applyAlignment="1">
      <alignment horizontal="left" vertical="center" wrapText="1"/>
    </xf>
    <xf numFmtId="9" fontId="10" fillId="0" borderId="1" xfId="55" applyNumberFormat="1" applyFont="1" applyFill="1" applyBorder="1" applyAlignment="1">
      <alignment horizontal="center" vertical="center" wrapText="1"/>
    </xf>
    <xf numFmtId="0" fontId="3" fillId="0" borderId="3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vertical="center" wrapText="1"/>
    </xf>
    <xf numFmtId="0" fontId="15" fillId="2" borderId="3" xfId="55" applyFont="1" applyFill="1" applyBorder="1" applyAlignment="1">
      <alignment horizontal="left" vertical="center" wrapText="1"/>
    </xf>
    <xf numFmtId="0" fontId="29" fillId="0" borderId="12" xfId="55" applyFont="1" applyFill="1" applyBorder="1" applyAlignment="1">
      <alignment horizontal="left" vertical="center" wrapText="1"/>
    </xf>
    <xf numFmtId="0" fontId="29" fillId="0" borderId="13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3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top" wrapText="1"/>
    </xf>
    <xf numFmtId="0" fontId="1" fillId="0" borderId="3" xfId="55" applyFont="1" applyFill="1" applyBorder="1" applyAlignment="1">
      <alignment horizontal="left" vertical="top" wrapText="1"/>
    </xf>
    <xf numFmtId="0" fontId="2" fillId="0" borderId="1" xfId="55" applyFont="1" applyFill="1" applyBorder="1" applyAlignment="1">
      <alignment horizontal="center" vertical="top" wrapText="1"/>
    </xf>
    <xf numFmtId="176" fontId="20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center" vertical="center" shrinkToFit="1"/>
    </xf>
    <xf numFmtId="0" fontId="15" fillId="2" borderId="4" xfId="55" applyFont="1" applyFill="1" applyBorder="1" applyAlignment="1">
      <alignment horizontal="left" vertical="center" wrapText="1"/>
    </xf>
    <xf numFmtId="0" fontId="29" fillId="0" borderId="3" xfId="55" applyFont="1" applyFill="1" applyBorder="1" applyAlignment="1">
      <alignment horizontal="left" vertical="center" wrapText="1"/>
    </xf>
    <xf numFmtId="0" fontId="29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top" wrapText="1"/>
    </xf>
    <xf numFmtId="176" fontId="8" fillId="2" borderId="1" xfId="55" applyNumberFormat="1" applyFont="1" applyFill="1" applyBorder="1" applyAlignment="1">
      <alignment horizontal="center" vertical="center" wrapText="1"/>
    </xf>
    <xf numFmtId="176" fontId="1" fillId="2" borderId="1" xfId="55" applyNumberFormat="1" applyFont="1" applyFill="1" applyBorder="1" applyAlignment="1">
      <alignment horizontal="center" vertical="center" wrapText="1"/>
    </xf>
    <xf numFmtId="0" fontId="1" fillId="0" borderId="10" xfId="55" applyFont="1" applyFill="1" applyBorder="1" applyAlignment="1">
      <alignment horizontal="center" vertical="center" wrapText="1"/>
    </xf>
    <xf numFmtId="180" fontId="8" fillId="2" borderId="10" xfId="55" applyNumberFormat="1" applyFont="1" applyFill="1" applyBorder="1" applyAlignment="1">
      <alignment horizontal="center" vertical="center" wrapText="1"/>
    </xf>
    <xf numFmtId="176" fontId="1" fillId="2" borderId="10" xfId="55" applyNumberFormat="1" applyFont="1" applyFill="1" applyBorder="1" applyAlignment="1">
      <alignment horizontal="center" vertical="center" wrapText="1"/>
    </xf>
    <xf numFmtId="176" fontId="1" fillId="0" borderId="10" xfId="55" applyNumberFormat="1" applyFont="1" applyFill="1" applyBorder="1" applyAlignment="1">
      <alignment horizontal="center" vertical="center" wrapText="1"/>
    </xf>
    <xf numFmtId="176" fontId="1" fillId="3" borderId="10" xfId="55" applyNumberFormat="1" applyFont="1" applyFill="1" applyBorder="1" applyAlignment="1">
      <alignment horizontal="center" vertical="center" shrinkToFit="1"/>
    </xf>
    <xf numFmtId="176" fontId="1" fillId="0" borderId="11" xfId="55" applyNumberFormat="1" applyFont="1" applyFill="1" applyBorder="1" applyAlignment="1">
      <alignment horizontal="center" vertical="center" wrapText="1"/>
    </xf>
    <xf numFmtId="176" fontId="1" fillId="3" borderId="11" xfId="55" applyNumberFormat="1" applyFont="1" applyFill="1" applyBorder="1" applyAlignment="1">
      <alignment horizontal="center" vertical="center" shrinkToFit="1"/>
    </xf>
    <xf numFmtId="176" fontId="30" fillId="0" borderId="1" xfId="55" applyNumberFormat="1" applyFont="1" applyFill="1" applyBorder="1" applyAlignment="1">
      <alignment horizontal="right" vertical="center" shrinkToFit="1"/>
    </xf>
    <xf numFmtId="176" fontId="30" fillId="0" borderId="1" xfId="55" applyNumberFormat="1" applyFont="1" applyFill="1" applyBorder="1" applyAlignment="1">
      <alignment horizontal="center" vertical="center" wrapText="1"/>
    </xf>
    <xf numFmtId="0" fontId="1" fillId="5" borderId="3" xfId="55" applyFont="1" applyFill="1" applyBorder="1" applyAlignment="1">
      <alignment horizontal="left" vertical="center" wrapText="1"/>
    </xf>
    <xf numFmtId="180" fontId="1" fillId="0" borderId="0" xfId="55" applyNumberFormat="1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10675" y="768413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19</xdr:col>
      <xdr:colOff>485775</xdr:colOff>
      <xdr:row>2</xdr:row>
      <xdr:rowOff>276225</xdr:rowOff>
    </xdr:from>
    <xdr:to>
      <xdr:col>26</xdr:col>
      <xdr:colOff>1913523</xdr:colOff>
      <xdr:row>20</xdr:row>
      <xdr:rowOff>85127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25250" y="909955"/>
          <a:ext cx="8018780" cy="4885055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6</xdr:row>
      <xdr:rowOff>161925</xdr:rowOff>
    </xdr:from>
    <xdr:to>
      <xdr:col>20</xdr:col>
      <xdr:colOff>695325</xdr:colOff>
      <xdr:row>8</xdr:row>
      <xdr:rowOff>38100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0" y="2063115"/>
          <a:ext cx="4305300" cy="621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76200</xdr:colOff>
      <xdr:row>4</xdr:row>
      <xdr:rowOff>266700</xdr:rowOff>
    </xdr:from>
    <xdr:to>
      <xdr:col>19</xdr:col>
      <xdr:colOff>352425</xdr:colOff>
      <xdr:row>8</xdr:row>
      <xdr:rowOff>142875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4375" y="1534160"/>
          <a:ext cx="3057525" cy="1255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457200</xdr:colOff>
      <xdr:row>25</xdr:row>
      <xdr:rowOff>285750</xdr:rowOff>
    </xdr:from>
    <xdr:to>
      <xdr:col>19</xdr:col>
      <xdr:colOff>1485900</xdr:colOff>
      <xdr:row>28</xdr:row>
      <xdr:rowOff>457200</xdr:rowOff>
    </xdr:to>
    <xdr:pic>
      <xdr:nvPicPr>
        <xdr:cNvPr id="8" name="图片 7" descr="C:\Users\Administrator\AppData\Roaming\Tencent\Users\501232853\QQ\WinTemp\RichOle\O97N90D@}FCNW(}}I4[BT)F.pn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5375" y="7409815"/>
          <a:ext cx="3810000" cy="164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485775</xdr:colOff>
      <xdr:row>7</xdr:row>
      <xdr:rowOff>38100</xdr:rowOff>
    </xdr:from>
    <xdr:to>
      <xdr:col>8</xdr:col>
      <xdr:colOff>485775</xdr:colOff>
      <xdr:row>12</xdr:row>
      <xdr:rowOff>114300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3050" y="2367915"/>
          <a:ext cx="3238500" cy="1414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53550" y="802068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15</xdr:col>
      <xdr:colOff>457200</xdr:colOff>
      <xdr:row>25</xdr:row>
      <xdr:rowOff>285750</xdr:rowOff>
    </xdr:from>
    <xdr:to>
      <xdr:col>19</xdr:col>
      <xdr:colOff>1485900</xdr:colOff>
      <xdr:row>28</xdr:row>
      <xdr:rowOff>457200</xdr:rowOff>
    </xdr:to>
    <xdr:pic>
      <xdr:nvPicPr>
        <xdr:cNvPr id="6" name="图片 5" descr="C:\Users\Administrator\AppData\Roaming\Tencent\Users\501232853\QQ\WinTemp\RichOle\O97N90D@}FCNW(}}I4[BT)F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58250" y="7746365"/>
          <a:ext cx="3810000" cy="164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4</xdr:row>
      <xdr:rowOff>6985</xdr:rowOff>
    </xdr:from>
    <xdr:to>
      <xdr:col>25</xdr:col>
      <xdr:colOff>179705</xdr:colOff>
      <xdr:row>21</xdr:row>
      <xdr:rowOff>209550</xdr:rowOff>
    </xdr:to>
    <xdr:pic>
      <xdr:nvPicPr>
        <xdr:cNvPr id="9" name="图片 8" descr="]3QU31WRJ4R}I$VJI157Z]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58300" y="1274445"/>
          <a:ext cx="7837805" cy="523938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41</xdr:row>
      <xdr:rowOff>114300</xdr:rowOff>
    </xdr:from>
    <xdr:to>
      <xdr:col>13</xdr:col>
      <xdr:colOff>391160</xdr:colOff>
      <xdr:row>78</xdr:row>
      <xdr:rowOff>170815</xdr:rowOff>
    </xdr:to>
    <xdr:pic>
      <xdr:nvPicPr>
        <xdr:cNvPr id="3" name="图片 2" descr="6R4DZ)05E}BO3]F8%YT0UU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050" y="12440285"/>
          <a:ext cx="7649210" cy="6400165"/>
        </a:xfrm>
        <a:prstGeom prst="rect">
          <a:avLst/>
        </a:prstGeom>
      </xdr:spPr>
    </xdr:pic>
    <xdr:clientData/>
  </xdr:twoCellAnchor>
  <xdr:twoCellAnchor editAs="oneCell">
    <xdr:from>
      <xdr:col>15</xdr:col>
      <xdr:colOff>523875</xdr:colOff>
      <xdr:row>8</xdr:row>
      <xdr:rowOff>171450</xdr:rowOff>
    </xdr:from>
    <xdr:to>
      <xdr:col>25</xdr:col>
      <xdr:colOff>732155</xdr:colOff>
      <xdr:row>23</xdr:row>
      <xdr:rowOff>121920</xdr:rowOff>
    </xdr:to>
    <xdr:pic>
      <xdr:nvPicPr>
        <xdr:cNvPr id="4" name="图片 3" descr="8155DGO}K(X0]@SGUOHN8X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24925" y="2818130"/>
          <a:ext cx="8723630" cy="41160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27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53550" y="821182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523875</xdr:colOff>
      <xdr:row>26</xdr:row>
      <xdr:rowOff>238125</xdr:rowOff>
    </xdr:from>
    <xdr:to>
      <xdr:col>20</xdr:col>
      <xdr:colOff>590550</xdr:colOff>
      <xdr:row>29</xdr:row>
      <xdr:rowOff>409575</xdr:rowOff>
    </xdr:to>
    <xdr:pic>
      <xdr:nvPicPr>
        <xdr:cNvPr id="3" name="图片 2" descr="C:\Users\Administrator\AppData\Roaming\Tencent\Users\501232853\QQ\WinTemp\RichOle\O97N90D@}FCNW(}}I4[BT)F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2650" y="7889875"/>
          <a:ext cx="3810000" cy="164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4</xdr:row>
      <xdr:rowOff>6985</xdr:rowOff>
    </xdr:from>
    <xdr:to>
      <xdr:col>25</xdr:col>
      <xdr:colOff>179705</xdr:colOff>
      <xdr:row>21</xdr:row>
      <xdr:rowOff>209550</xdr:rowOff>
    </xdr:to>
    <xdr:pic>
      <xdr:nvPicPr>
        <xdr:cNvPr id="4" name="图片 3" descr="]3QU31WRJ4R}I$VJI157Z]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58300" y="1274445"/>
          <a:ext cx="7837805" cy="5239385"/>
        </a:xfrm>
        <a:prstGeom prst="rect">
          <a:avLst/>
        </a:prstGeom>
      </xdr:spPr>
    </xdr:pic>
    <xdr:clientData/>
  </xdr:twoCellAnchor>
  <xdr:twoCellAnchor editAs="oneCell">
    <xdr:from>
      <xdr:col>15</xdr:col>
      <xdr:colOff>523875</xdr:colOff>
      <xdr:row>8</xdr:row>
      <xdr:rowOff>171450</xdr:rowOff>
    </xdr:from>
    <xdr:to>
      <xdr:col>25</xdr:col>
      <xdr:colOff>732155</xdr:colOff>
      <xdr:row>23</xdr:row>
      <xdr:rowOff>121920</xdr:rowOff>
    </xdr:to>
    <xdr:pic>
      <xdr:nvPicPr>
        <xdr:cNvPr id="6" name="图片 5" descr="8155DGO}K(X0]@SGUOHN8X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24925" y="2818130"/>
          <a:ext cx="8723630" cy="411607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37</xdr:row>
      <xdr:rowOff>9525</xdr:rowOff>
    </xdr:from>
    <xdr:to>
      <xdr:col>13</xdr:col>
      <xdr:colOff>275590</xdr:colOff>
      <xdr:row>68</xdr:row>
      <xdr:rowOff>46990</xdr:rowOff>
    </xdr:to>
    <xdr:pic>
      <xdr:nvPicPr>
        <xdr:cNvPr id="8" name="图片 7" descr="RZX{6SJ[IOJ[)}M0@$SQ_T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0575" y="11669395"/>
          <a:ext cx="6762115" cy="53524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27</xdr:row>
      <xdr:rowOff>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53550" y="827532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523875</xdr:colOff>
      <xdr:row>26</xdr:row>
      <xdr:rowOff>0</xdr:rowOff>
    </xdr:from>
    <xdr:to>
      <xdr:col>20</xdr:col>
      <xdr:colOff>590550</xdr:colOff>
      <xdr:row>29</xdr:row>
      <xdr:rowOff>171450</xdr:rowOff>
    </xdr:to>
    <xdr:pic>
      <xdr:nvPicPr>
        <xdr:cNvPr id="3" name="图片 2" descr="C:\Users\Administrator\AppData\Roaming\Tencent\Users\501232853\QQ\WinTemp\RichOle\O97N90D@}FCNW(}}I4[BT)F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2650" y="7943850"/>
          <a:ext cx="3810000" cy="164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76200</xdr:colOff>
      <xdr:row>10</xdr:row>
      <xdr:rowOff>0</xdr:rowOff>
    </xdr:from>
    <xdr:to>
      <xdr:col>25</xdr:col>
      <xdr:colOff>313055</xdr:colOff>
      <xdr:row>27</xdr:row>
      <xdr:rowOff>399415</xdr:rowOff>
    </xdr:to>
    <xdr:pic>
      <xdr:nvPicPr>
        <xdr:cNvPr id="7" name="图片 6" descr="A%(K4NJZ1)V7R93M(_E`9U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975" y="3510280"/>
          <a:ext cx="7904480" cy="5164455"/>
        </a:xfrm>
        <a:prstGeom prst="rect">
          <a:avLst/>
        </a:prstGeom>
      </xdr:spPr>
    </xdr:pic>
    <xdr:clientData/>
  </xdr:twoCellAnchor>
  <xdr:twoCellAnchor editAs="oneCell">
    <xdr:from>
      <xdr:col>15</xdr:col>
      <xdr:colOff>819150</xdr:colOff>
      <xdr:row>4</xdr:row>
      <xdr:rowOff>66675</xdr:rowOff>
    </xdr:from>
    <xdr:to>
      <xdr:col>21</xdr:col>
      <xdr:colOff>199390</xdr:colOff>
      <xdr:row>7</xdr:row>
      <xdr:rowOff>232410</xdr:rowOff>
    </xdr:to>
    <xdr:pic>
      <xdr:nvPicPr>
        <xdr:cNvPr id="4" name="图片 3" descr="D%F%G_T}U0I45IIQ}APCHUU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20200" y="1334135"/>
          <a:ext cx="4771390" cy="122809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35</xdr:row>
      <xdr:rowOff>104775</xdr:rowOff>
    </xdr:from>
    <xdr:to>
      <xdr:col>11</xdr:col>
      <xdr:colOff>475615</xdr:colOff>
      <xdr:row>67</xdr:row>
      <xdr:rowOff>66040</xdr:rowOff>
    </xdr:to>
    <xdr:pic>
      <xdr:nvPicPr>
        <xdr:cNvPr id="5" name="图片 4" descr="8$((_(LC8NMLFXA0%IF26`L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9100" y="11351895"/>
          <a:ext cx="6123940" cy="54476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27</xdr:row>
      <xdr:rowOff>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53550" y="827532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523875</xdr:colOff>
      <xdr:row>26</xdr:row>
      <xdr:rowOff>0</xdr:rowOff>
    </xdr:from>
    <xdr:to>
      <xdr:col>20</xdr:col>
      <xdr:colOff>590550</xdr:colOff>
      <xdr:row>29</xdr:row>
      <xdr:rowOff>171450</xdr:rowOff>
    </xdr:to>
    <xdr:pic>
      <xdr:nvPicPr>
        <xdr:cNvPr id="3" name="图片 2" descr="C:\Users\Administrator\AppData\Roaming\Tencent\Users\501232853\QQ\WinTemp\RichOle\O97N90D@}FCNW(}}I4[BT)F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2650" y="7943850"/>
          <a:ext cx="3810000" cy="164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76200</xdr:colOff>
      <xdr:row>10</xdr:row>
      <xdr:rowOff>0</xdr:rowOff>
    </xdr:from>
    <xdr:to>
      <xdr:col>25</xdr:col>
      <xdr:colOff>313055</xdr:colOff>
      <xdr:row>27</xdr:row>
      <xdr:rowOff>399415</xdr:rowOff>
    </xdr:to>
    <xdr:pic>
      <xdr:nvPicPr>
        <xdr:cNvPr id="4" name="图片 3" descr="A%(K4NJZ1)V7R93M(_E`9U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975" y="3510280"/>
          <a:ext cx="7904480" cy="5164455"/>
        </a:xfrm>
        <a:prstGeom prst="rect">
          <a:avLst/>
        </a:prstGeom>
      </xdr:spPr>
    </xdr:pic>
    <xdr:clientData/>
  </xdr:twoCellAnchor>
  <xdr:twoCellAnchor editAs="oneCell">
    <xdr:from>
      <xdr:col>15</xdr:col>
      <xdr:colOff>819150</xdr:colOff>
      <xdr:row>4</xdr:row>
      <xdr:rowOff>66675</xdr:rowOff>
    </xdr:from>
    <xdr:to>
      <xdr:col>21</xdr:col>
      <xdr:colOff>199390</xdr:colOff>
      <xdr:row>7</xdr:row>
      <xdr:rowOff>232410</xdr:rowOff>
    </xdr:to>
    <xdr:pic>
      <xdr:nvPicPr>
        <xdr:cNvPr id="5" name="图片 4" descr="D%F%G_T}U0I45IIQ}APCHUU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20200" y="1334135"/>
          <a:ext cx="4771390" cy="122809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35</xdr:row>
      <xdr:rowOff>104775</xdr:rowOff>
    </xdr:from>
    <xdr:to>
      <xdr:col>11</xdr:col>
      <xdr:colOff>475615</xdr:colOff>
      <xdr:row>67</xdr:row>
      <xdr:rowOff>66040</xdr:rowOff>
    </xdr:to>
    <xdr:pic>
      <xdr:nvPicPr>
        <xdr:cNvPr id="6" name="图片 5" descr="8$((_(LC8NMLFXA0%IF26`L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9100" y="11351895"/>
          <a:ext cx="6123940" cy="5447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workbookViewId="0">
      <selection activeCell="L11" sqref="L11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9.375" style="6" customWidth="1"/>
    <col min="12" max="12" width="8.5" style="6" customWidth="1"/>
    <col min="13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0"/>
      <c r="Q1" s="28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61"/>
      <c r="L2" s="62" t="s">
        <v>4</v>
      </c>
      <c r="M2" s="63"/>
      <c r="N2" s="64" t="s">
        <v>5</v>
      </c>
      <c r="O2" s="65"/>
      <c r="P2" s="66"/>
      <c r="Q2" s="66"/>
      <c r="R2" s="105"/>
      <c r="S2" s="105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</row>
    <row r="3" ht="24.95" customHeight="1" spans="1:36">
      <c r="A3" s="8" t="s">
        <v>6</v>
      </c>
      <c r="B3" s="8"/>
      <c r="C3" s="11">
        <v>412384</v>
      </c>
      <c r="D3" s="12"/>
      <c r="E3" s="12"/>
      <c r="F3" s="13"/>
      <c r="G3" s="14" t="s">
        <v>7</v>
      </c>
      <c r="H3" s="15" t="s">
        <v>8</v>
      </c>
      <c r="I3" s="67"/>
      <c r="J3" s="67"/>
      <c r="K3" s="68"/>
      <c r="L3" s="8" t="s">
        <v>9</v>
      </c>
      <c r="M3" s="8"/>
      <c r="N3" s="69" t="s">
        <v>10</v>
      </c>
      <c r="O3" s="70"/>
      <c r="P3" s="71"/>
      <c r="Q3" s="106" t="s">
        <v>5</v>
      </c>
      <c r="R3" s="107">
        <v>143</v>
      </c>
      <c r="S3" s="108">
        <v>5946</v>
      </c>
      <c r="T3" s="109" t="s">
        <v>3</v>
      </c>
      <c r="U3" s="110" t="s">
        <v>8</v>
      </c>
      <c r="V3" s="111">
        <v>412384</v>
      </c>
      <c r="W3" s="112" t="s">
        <v>11</v>
      </c>
      <c r="X3" s="113" t="s">
        <v>12</v>
      </c>
      <c r="Y3" s="120" t="s">
        <v>13</v>
      </c>
      <c r="Z3" s="121" t="s">
        <v>14</v>
      </c>
      <c r="AA3" s="121" t="s">
        <v>10</v>
      </c>
      <c r="AB3" s="122" t="s">
        <v>15</v>
      </c>
      <c r="AC3" s="123" t="s">
        <v>16</v>
      </c>
      <c r="AD3" s="124"/>
      <c r="AE3" s="71"/>
      <c r="AF3" s="71"/>
      <c r="AG3" s="71"/>
      <c r="AH3" s="71"/>
      <c r="AI3" s="71"/>
      <c r="AJ3" s="71"/>
    </row>
    <row r="4" ht="24.95" customHeight="1" spans="1:20">
      <c r="A4" s="8" t="s">
        <v>17</v>
      </c>
      <c r="B4" s="8"/>
      <c r="C4" s="62"/>
      <c r="D4" s="128"/>
      <c r="E4" s="128"/>
      <c r="F4" s="63"/>
      <c r="G4" s="14" t="s">
        <v>18</v>
      </c>
      <c r="H4" s="11"/>
      <c r="I4" s="12"/>
      <c r="J4" s="12"/>
      <c r="K4" s="13"/>
      <c r="L4" s="8" t="s">
        <v>19</v>
      </c>
      <c r="M4" s="8"/>
      <c r="N4" s="72">
        <v>5946</v>
      </c>
      <c r="O4" s="73"/>
      <c r="P4" s="71"/>
      <c r="Q4" s="114"/>
      <c r="R4" s="1"/>
      <c r="S4" s="1"/>
      <c r="T4" s="1"/>
    </row>
    <row r="5" ht="24.95" customHeight="1" spans="1:32">
      <c r="A5" s="8" t="s">
        <v>20</v>
      </c>
      <c r="B5" s="8" t="s">
        <v>21</v>
      </c>
      <c r="C5" s="8"/>
      <c r="D5" s="8"/>
      <c r="E5" s="8" t="s">
        <v>22</v>
      </c>
      <c r="F5" s="8"/>
      <c r="G5" s="19" t="s">
        <v>23</v>
      </c>
      <c r="H5" s="8" t="s">
        <v>24</v>
      </c>
      <c r="I5" s="8"/>
      <c r="J5" s="8" t="s">
        <v>25</v>
      </c>
      <c r="K5" s="8"/>
      <c r="L5" s="8" t="s">
        <v>26</v>
      </c>
      <c r="M5" s="8"/>
      <c r="N5" s="74" t="s">
        <v>27</v>
      </c>
      <c r="O5" s="74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</row>
    <row r="6" ht="24.95" customHeight="1" spans="1:32">
      <c r="A6" s="8"/>
      <c r="B6" s="20" t="s">
        <v>28</v>
      </c>
      <c r="C6" s="8" t="s">
        <v>29</v>
      </c>
      <c r="D6" s="19" t="s">
        <v>30</v>
      </c>
      <c r="E6" s="20" t="s">
        <v>28</v>
      </c>
      <c r="F6" s="19" t="s">
        <v>30</v>
      </c>
      <c r="G6" s="19" t="s">
        <v>30</v>
      </c>
      <c r="H6" s="8" t="s">
        <v>31</v>
      </c>
      <c r="I6" s="19" t="s">
        <v>30</v>
      </c>
      <c r="J6" s="8" t="s">
        <v>32</v>
      </c>
      <c r="K6" s="14" t="s">
        <v>30</v>
      </c>
      <c r="L6" s="19" t="s">
        <v>30</v>
      </c>
      <c r="M6" s="8" t="s">
        <v>33</v>
      </c>
      <c r="N6" s="74" t="s">
        <v>34</v>
      </c>
      <c r="O6" s="74" t="s">
        <v>30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</row>
    <row r="7" ht="33.75" customHeight="1" spans="1:32">
      <c r="A7" s="33">
        <v>1</v>
      </c>
      <c r="B7" s="34">
        <v>42758</v>
      </c>
      <c r="C7" s="35" t="s">
        <v>35</v>
      </c>
      <c r="D7" s="36">
        <v>247400</v>
      </c>
      <c r="E7" s="37">
        <v>42755</v>
      </c>
      <c r="F7" s="36">
        <v>247400</v>
      </c>
      <c r="G7" s="36">
        <v>0</v>
      </c>
      <c r="H7" s="32" t="s">
        <v>36</v>
      </c>
      <c r="I7" s="81">
        <v>0</v>
      </c>
      <c r="J7" s="127" t="s">
        <v>37</v>
      </c>
      <c r="K7" s="81">
        <v>3851.51</v>
      </c>
      <c r="L7" s="30">
        <v>0</v>
      </c>
      <c r="M7" s="41"/>
      <c r="N7" s="41"/>
      <c r="O7" s="84">
        <f>ROUNDUP(D7-I7-K7-L7,2)</f>
        <v>243548.49</v>
      </c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</row>
    <row r="8" ht="24.95" customHeight="1" spans="1:32">
      <c r="A8" s="27"/>
      <c r="B8" s="40"/>
      <c r="C8" s="29"/>
      <c r="D8" s="30"/>
      <c r="E8" s="31"/>
      <c r="F8" s="30"/>
      <c r="G8" s="30"/>
      <c r="H8" s="32"/>
      <c r="I8" s="81"/>
      <c r="J8" s="27"/>
      <c r="K8" s="81"/>
      <c r="L8" s="30"/>
      <c r="M8" s="82"/>
      <c r="N8" s="83"/>
      <c r="O8" s="84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</row>
    <row r="9" ht="20.1" customHeight="1" spans="1:32">
      <c r="A9" s="33"/>
      <c r="B9" s="34"/>
      <c r="C9" s="35"/>
      <c r="D9" s="36"/>
      <c r="E9" s="37"/>
      <c r="F9" s="36"/>
      <c r="G9" s="36"/>
      <c r="H9" s="32"/>
      <c r="I9" s="81"/>
      <c r="J9" s="87"/>
      <c r="K9" s="81"/>
      <c r="L9" s="30"/>
      <c r="M9" s="41"/>
      <c r="N9" s="41"/>
      <c r="O9" s="84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</row>
    <row r="10" ht="20.1" customHeight="1" spans="1:32">
      <c r="A10" s="33"/>
      <c r="B10" s="34"/>
      <c r="C10" s="35"/>
      <c r="D10" s="36"/>
      <c r="E10" s="37"/>
      <c r="F10" s="36"/>
      <c r="G10" s="36"/>
      <c r="H10" s="32"/>
      <c r="I10" s="81"/>
      <c r="J10" s="87"/>
      <c r="K10" s="81"/>
      <c r="L10" s="30"/>
      <c r="M10" s="41"/>
      <c r="N10" s="41"/>
      <c r="O10" s="84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</row>
    <row r="11" ht="20.1" customHeight="1" spans="1:32">
      <c r="A11" s="33"/>
      <c r="B11" s="34"/>
      <c r="C11" s="35"/>
      <c r="D11" s="36"/>
      <c r="E11" s="37"/>
      <c r="F11" s="36"/>
      <c r="G11" s="36"/>
      <c r="H11" s="32"/>
      <c r="I11" s="81"/>
      <c r="J11" s="87"/>
      <c r="K11" s="81"/>
      <c r="L11" s="30"/>
      <c r="M11" s="41"/>
      <c r="N11" s="41"/>
      <c r="O11" s="84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</row>
    <row r="12" ht="20.1" customHeight="1" spans="1:32">
      <c r="A12" s="33"/>
      <c r="B12" s="34"/>
      <c r="C12" s="35"/>
      <c r="D12" s="36"/>
      <c r="E12" s="37"/>
      <c r="F12" s="36"/>
      <c r="G12" s="36"/>
      <c r="H12" s="32"/>
      <c r="I12" s="81"/>
      <c r="J12" s="87"/>
      <c r="K12" s="81"/>
      <c r="L12" s="30"/>
      <c r="M12" s="41"/>
      <c r="N12" s="41"/>
      <c r="O12" s="84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</row>
    <row r="13" ht="20.1" customHeight="1" spans="1:32">
      <c r="A13" s="33"/>
      <c r="B13" s="34"/>
      <c r="C13" s="35"/>
      <c r="D13" s="36"/>
      <c r="E13" s="37"/>
      <c r="F13" s="36"/>
      <c r="G13" s="36"/>
      <c r="H13" s="32"/>
      <c r="I13" s="81"/>
      <c r="J13" s="87"/>
      <c r="K13" s="81"/>
      <c r="L13" s="30"/>
      <c r="M13" s="41"/>
      <c r="N13" s="41"/>
      <c r="O13" s="84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</row>
    <row r="14" ht="20.1" customHeight="1" spans="1:32">
      <c r="A14" s="33"/>
      <c r="B14" s="34"/>
      <c r="C14" s="35"/>
      <c r="D14" s="36"/>
      <c r="E14" s="37"/>
      <c r="F14" s="36"/>
      <c r="G14" s="36"/>
      <c r="H14" s="32"/>
      <c r="I14" s="81"/>
      <c r="J14" s="87"/>
      <c r="K14" s="81"/>
      <c r="L14" s="30"/>
      <c r="M14" s="41"/>
      <c r="N14" s="41"/>
      <c r="O14" s="84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</row>
    <row r="15" ht="20.1" customHeight="1" spans="1:32">
      <c r="A15" s="33"/>
      <c r="B15" s="34"/>
      <c r="C15" s="35"/>
      <c r="D15" s="36"/>
      <c r="E15" s="37"/>
      <c r="F15" s="36"/>
      <c r="G15" s="36"/>
      <c r="H15" s="32"/>
      <c r="I15" s="81"/>
      <c r="J15" s="87"/>
      <c r="K15" s="81"/>
      <c r="L15" s="30"/>
      <c r="M15" s="41"/>
      <c r="N15" s="41"/>
      <c r="O15" s="84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</row>
    <row r="16" ht="20.1" customHeight="1" spans="1:32">
      <c r="A16" s="33"/>
      <c r="B16" s="34"/>
      <c r="C16" s="35"/>
      <c r="D16" s="36"/>
      <c r="E16" s="37"/>
      <c r="F16" s="36"/>
      <c r="G16" s="36"/>
      <c r="H16" s="32"/>
      <c r="I16" s="81"/>
      <c r="J16" s="87"/>
      <c r="K16" s="81"/>
      <c r="L16" s="30"/>
      <c r="M16" s="41"/>
      <c r="N16" s="41"/>
      <c r="O16" s="84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</row>
    <row r="17" ht="20.1" customHeight="1" spans="1:32">
      <c r="A17" s="33"/>
      <c r="B17" s="34"/>
      <c r="C17" s="35"/>
      <c r="D17" s="36"/>
      <c r="E17" s="37"/>
      <c r="F17" s="36"/>
      <c r="G17" s="36"/>
      <c r="H17" s="32"/>
      <c r="I17" s="81"/>
      <c r="J17" s="87"/>
      <c r="K17" s="81"/>
      <c r="L17" s="30"/>
      <c r="M17" s="41"/>
      <c r="N17" s="41"/>
      <c r="O17" s="84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</row>
    <row r="18" ht="20.1" customHeight="1" spans="1:18">
      <c r="A18" s="33"/>
      <c r="B18" s="34"/>
      <c r="C18" s="35"/>
      <c r="D18" s="36"/>
      <c r="E18" s="37"/>
      <c r="F18" s="36"/>
      <c r="G18" s="36"/>
      <c r="H18" s="32"/>
      <c r="I18" s="81"/>
      <c r="J18" s="87"/>
      <c r="K18" s="81"/>
      <c r="L18" s="30"/>
      <c r="M18" s="41"/>
      <c r="N18" s="41"/>
      <c r="O18" s="84"/>
      <c r="P18" s="71"/>
      <c r="R18" s="1"/>
    </row>
    <row r="19" ht="20.1" customHeight="1" spans="1:29">
      <c r="A19" s="33"/>
      <c r="B19" s="34"/>
      <c r="C19" s="35"/>
      <c r="D19" s="36"/>
      <c r="E19" s="37"/>
      <c r="F19" s="36"/>
      <c r="G19" s="36"/>
      <c r="H19" s="32"/>
      <c r="I19" s="81"/>
      <c r="J19" s="87"/>
      <c r="K19" s="81"/>
      <c r="L19" s="30"/>
      <c r="M19" s="41"/>
      <c r="N19" s="41"/>
      <c r="O19" s="84"/>
      <c r="P19" s="71"/>
      <c r="Q19" s="131" t="s">
        <v>38</v>
      </c>
      <c r="R19" s="158" t="s">
        <v>39</v>
      </c>
      <c r="S19" s="158"/>
      <c r="T19" s="158"/>
      <c r="U19" s="158"/>
      <c r="V19" s="158"/>
      <c r="W19" s="158"/>
      <c r="X19" s="125" t="s">
        <v>40</v>
      </c>
      <c r="Y19" s="125"/>
      <c r="Z19" s="125"/>
      <c r="AA19" s="125"/>
      <c r="AB19" s="125"/>
      <c r="AC19" s="126"/>
    </row>
    <row r="20" ht="20.1" customHeight="1" spans="1:16">
      <c r="A20" s="27"/>
      <c r="B20" s="40"/>
      <c r="C20" s="29"/>
      <c r="D20" s="30"/>
      <c r="E20" s="31"/>
      <c r="F20" s="30"/>
      <c r="G20" s="30"/>
      <c r="H20" s="41"/>
      <c r="I20" s="81"/>
      <c r="J20" s="27"/>
      <c r="K20" s="81"/>
      <c r="L20" s="30"/>
      <c r="M20" s="82"/>
      <c r="N20" s="82"/>
      <c r="O20" s="81"/>
      <c r="P20" s="71"/>
    </row>
    <row r="21" ht="20.1" customHeight="1" spans="1:18">
      <c r="A21" s="27"/>
      <c r="B21" s="40"/>
      <c r="C21" s="29"/>
      <c r="D21" s="30"/>
      <c r="E21" s="31"/>
      <c r="F21" s="30"/>
      <c r="G21" s="30"/>
      <c r="H21" s="41"/>
      <c r="I21" s="81"/>
      <c r="J21" s="27"/>
      <c r="K21" s="81"/>
      <c r="L21" s="30"/>
      <c r="M21" s="41"/>
      <c r="N21" s="41"/>
      <c r="O21" s="81"/>
      <c r="P21" s="71"/>
      <c r="Q21" s="159"/>
      <c r="R21" s="159"/>
    </row>
    <row r="22" ht="20.1" customHeight="1" spans="1:16">
      <c r="A22" s="27"/>
      <c r="B22" s="40"/>
      <c r="C22" s="29"/>
      <c r="D22" s="30"/>
      <c r="E22" s="31"/>
      <c r="F22" s="30"/>
      <c r="G22" s="30"/>
      <c r="H22" s="41"/>
      <c r="I22" s="81"/>
      <c r="J22" s="27"/>
      <c r="K22" s="81"/>
      <c r="L22" s="30"/>
      <c r="M22" s="41"/>
      <c r="N22" s="41"/>
      <c r="O22" s="81"/>
      <c r="P22" s="71"/>
    </row>
    <row r="23" ht="20.1" customHeight="1" spans="1:20">
      <c r="A23" s="27"/>
      <c r="B23" s="40"/>
      <c r="C23" s="29"/>
      <c r="D23" s="30"/>
      <c r="E23" s="31"/>
      <c r="F23" s="30"/>
      <c r="G23" s="30"/>
      <c r="H23" s="41"/>
      <c r="I23" s="81"/>
      <c r="J23" s="27"/>
      <c r="K23" s="81"/>
      <c r="L23" s="30"/>
      <c r="M23" s="41"/>
      <c r="N23" s="41"/>
      <c r="O23" s="81"/>
      <c r="P23" s="71"/>
      <c r="T23" s="1"/>
    </row>
    <row r="24" s="3" customFormat="1" ht="24.95" customHeight="1" spans="1:19">
      <c r="A24" s="8" t="s">
        <v>41</v>
      </c>
      <c r="B24" s="8"/>
      <c r="C24" s="42" t="s">
        <v>42</v>
      </c>
      <c r="D24" s="43">
        <f>SUM(D7:D23)</f>
        <v>247400</v>
      </c>
      <c r="E24" s="42" t="s">
        <v>42</v>
      </c>
      <c r="F24" s="43">
        <f>SUM(F7:F23)</f>
        <v>247400</v>
      </c>
      <c r="G24" s="43">
        <f>SUM(G7:G23)</f>
        <v>0</v>
      </c>
      <c r="H24" s="42" t="s">
        <v>42</v>
      </c>
      <c r="I24" s="43">
        <f>SUM(I7:I23)</f>
        <v>0</v>
      </c>
      <c r="J24" s="42" t="s">
        <v>42</v>
      </c>
      <c r="K24" s="43">
        <f>SUM(K7:K23)</f>
        <v>3851.51</v>
      </c>
      <c r="L24" s="43"/>
      <c r="M24" s="42" t="s">
        <v>42</v>
      </c>
      <c r="N24" s="42"/>
      <c r="O24" s="43">
        <f>SUM(O7:O23)</f>
        <v>243548.49</v>
      </c>
      <c r="P24" s="97"/>
      <c r="Q24" s="115">
        <f>D25/C3</f>
        <v>0.590586661946147</v>
      </c>
      <c r="R24" s="4"/>
      <c r="S24" s="4"/>
    </row>
    <row r="25" ht="26.1" customHeight="1" spans="1:17">
      <c r="A25" s="44" t="s">
        <v>43</v>
      </c>
      <c r="B25" s="44"/>
      <c r="C25" s="27" t="s">
        <v>44</v>
      </c>
      <c r="D25" s="147">
        <f>O7</f>
        <v>243548.49</v>
      </c>
      <c r="E25" s="147"/>
      <c r="F25" s="147"/>
      <c r="G25" s="147"/>
      <c r="H25" s="148" t="s">
        <v>45</v>
      </c>
      <c r="I25" s="148"/>
      <c r="J25" s="21" t="s">
        <v>46</v>
      </c>
      <c r="K25" s="21"/>
      <c r="L25" s="21"/>
      <c r="M25" s="21"/>
      <c r="N25" s="21"/>
      <c r="O25" s="21"/>
      <c r="P25" s="71"/>
      <c r="Q25" s="116" t="s">
        <v>47</v>
      </c>
    </row>
    <row r="26" ht="26.1" customHeight="1" spans="1:18">
      <c r="A26" s="44"/>
      <c r="B26" s="44"/>
      <c r="C26" s="149" t="s">
        <v>48</v>
      </c>
      <c r="D26" s="150">
        <f>D25</f>
        <v>243548.49</v>
      </c>
      <c r="E26" s="150"/>
      <c r="F26" s="150"/>
      <c r="G26" s="150"/>
      <c r="H26" s="151"/>
      <c r="I26" s="151"/>
      <c r="J26" s="33" t="s">
        <v>49</v>
      </c>
      <c r="K26" s="33"/>
      <c r="L26" s="33"/>
      <c r="M26" s="33"/>
      <c r="N26" s="33"/>
      <c r="O26" s="33"/>
      <c r="P26" s="71"/>
      <c r="R26" s="1"/>
    </row>
    <row r="27" ht="45" customHeight="1" spans="1:20">
      <c r="A27" s="129" t="s">
        <v>50</v>
      </c>
      <c r="B27" s="130"/>
      <c r="C27" s="131" t="s">
        <v>38</v>
      </c>
      <c r="D27" s="132" t="s">
        <v>15</v>
      </c>
      <c r="E27" s="132"/>
      <c r="F27" s="132"/>
      <c r="G27" s="132"/>
      <c r="H27" s="132"/>
      <c r="I27" s="132"/>
      <c r="J27" s="132" t="s">
        <v>51</v>
      </c>
      <c r="K27" s="132"/>
      <c r="L27" s="132"/>
      <c r="M27" s="132"/>
      <c r="N27" s="132"/>
      <c r="O27" s="142"/>
      <c r="P27"/>
      <c r="R27" s="117"/>
      <c r="S27" s="118"/>
      <c r="T27" s="118"/>
    </row>
    <row r="28" ht="45" customHeight="1" spans="1:16">
      <c r="A28" s="8" t="s">
        <v>52</v>
      </c>
      <c r="B28" s="8"/>
      <c r="C28" s="133"/>
      <c r="D28" s="134"/>
      <c r="E28" s="134"/>
      <c r="F28" s="134"/>
      <c r="G28" s="134"/>
      <c r="H28" s="134"/>
      <c r="I28" s="134"/>
      <c r="J28" s="143"/>
      <c r="K28" s="143"/>
      <c r="L28" s="143"/>
      <c r="M28" s="143"/>
      <c r="N28" s="143"/>
      <c r="O28" s="144"/>
      <c r="P28"/>
    </row>
    <row r="29" ht="45" customHeight="1" spans="1:16">
      <c r="A29" s="8" t="s">
        <v>53</v>
      </c>
      <c r="B29" s="8"/>
      <c r="C29" s="135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45"/>
      <c r="P29" s="71"/>
    </row>
    <row r="30" ht="45" customHeight="1" spans="1:20">
      <c r="A30" s="8" t="s">
        <v>54</v>
      </c>
      <c r="B30" s="8"/>
      <c r="C30" s="137" t="s">
        <v>55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46"/>
      <c r="P30" s="71"/>
      <c r="T30" s="117"/>
    </row>
    <row r="31" ht="42" customHeight="1" spans="1:16">
      <c r="A31" s="8" t="s">
        <v>56</v>
      </c>
      <c r="B31" s="8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71"/>
    </row>
    <row r="35" spans="2:22">
      <c r="B35" s="1"/>
      <c r="D35" s="1"/>
      <c r="E35" s="1"/>
      <c r="F35" s="1"/>
      <c r="G35" s="1"/>
      <c r="I35" s="1"/>
      <c r="K35" s="1"/>
      <c r="L35" s="1"/>
      <c r="O35" s="1"/>
      <c r="Q35" s="4"/>
      <c r="U35" s="4"/>
      <c r="V35" s="4"/>
    </row>
    <row r="36" s="4" customFormat="1"/>
    <row r="37" s="4" customFormat="1"/>
    <row r="38" s="4" customFormat="1" spans="17:22">
      <c r="Q38" s="1"/>
      <c r="U38" s="1"/>
      <c r="V38" s="1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workbookViewId="0">
      <selection activeCell="C2" sqref="C2:K2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9.375" style="6" customWidth="1"/>
    <col min="12" max="12" width="8.5" style="6" customWidth="1"/>
    <col min="13" max="13" width="7.375" style="1" customWidth="1"/>
    <col min="14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0"/>
      <c r="Q1" s="28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61"/>
      <c r="L2" s="62" t="s">
        <v>4</v>
      </c>
      <c r="M2" s="63"/>
      <c r="N2" s="64" t="s">
        <v>5</v>
      </c>
      <c r="O2" s="65"/>
      <c r="P2" s="66"/>
      <c r="Q2" s="66"/>
      <c r="R2" s="105"/>
      <c r="S2" s="105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</row>
    <row r="3" ht="24.95" customHeight="1" spans="1:36">
      <c r="A3" s="8" t="s">
        <v>6</v>
      </c>
      <c r="B3" s="8"/>
      <c r="C3" s="11">
        <v>412384</v>
      </c>
      <c r="D3" s="12"/>
      <c r="E3" s="12"/>
      <c r="F3" s="13"/>
      <c r="G3" s="14" t="s">
        <v>7</v>
      </c>
      <c r="H3" s="15" t="s">
        <v>8</v>
      </c>
      <c r="I3" s="67"/>
      <c r="J3" s="67"/>
      <c r="K3" s="68"/>
      <c r="L3" s="8" t="s">
        <v>9</v>
      </c>
      <c r="M3" s="8"/>
      <c r="N3" s="69" t="s">
        <v>10</v>
      </c>
      <c r="O3" s="70"/>
      <c r="P3" s="71"/>
      <c r="Q3" s="106" t="s">
        <v>5</v>
      </c>
      <c r="R3" s="107">
        <v>143</v>
      </c>
      <c r="S3" s="108">
        <v>5946</v>
      </c>
      <c r="T3" s="109" t="s">
        <v>3</v>
      </c>
      <c r="U3" s="110" t="s">
        <v>8</v>
      </c>
      <c r="V3" s="111">
        <v>412384</v>
      </c>
      <c r="W3" s="112" t="s">
        <v>11</v>
      </c>
      <c r="X3" s="113" t="s">
        <v>12</v>
      </c>
      <c r="Y3" s="120" t="s">
        <v>13</v>
      </c>
      <c r="Z3" s="121" t="s">
        <v>14</v>
      </c>
      <c r="AA3" s="121" t="s">
        <v>10</v>
      </c>
      <c r="AB3" s="122" t="s">
        <v>15</v>
      </c>
      <c r="AC3" s="123" t="s">
        <v>16</v>
      </c>
      <c r="AD3" s="124"/>
      <c r="AE3" s="71"/>
      <c r="AF3" s="71"/>
      <c r="AG3" s="71"/>
      <c r="AH3" s="71"/>
      <c r="AI3" s="71"/>
      <c r="AJ3" s="71"/>
    </row>
    <row r="4" ht="24.95" customHeight="1" spans="1:20">
      <c r="A4" s="8" t="s">
        <v>17</v>
      </c>
      <c r="B4" s="8"/>
      <c r="C4" s="62"/>
      <c r="D4" s="128"/>
      <c r="E4" s="128"/>
      <c r="F4" s="63"/>
      <c r="G4" s="14" t="s">
        <v>18</v>
      </c>
      <c r="H4" s="11"/>
      <c r="I4" s="12"/>
      <c r="J4" s="12"/>
      <c r="K4" s="13"/>
      <c r="L4" s="8" t="s">
        <v>19</v>
      </c>
      <c r="M4" s="8"/>
      <c r="N4" s="72">
        <v>5946</v>
      </c>
      <c r="O4" s="73"/>
      <c r="P4" s="71"/>
      <c r="Q4" s="114"/>
      <c r="R4" s="1"/>
      <c r="S4" s="1"/>
      <c r="T4" s="1"/>
    </row>
    <row r="5" ht="24.95" customHeight="1" spans="1:32">
      <c r="A5" s="8" t="s">
        <v>20</v>
      </c>
      <c r="B5" s="8" t="s">
        <v>21</v>
      </c>
      <c r="C5" s="8"/>
      <c r="D5" s="8"/>
      <c r="E5" s="8" t="s">
        <v>22</v>
      </c>
      <c r="F5" s="8"/>
      <c r="G5" s="19" t="s">
        <v>23</v>
      </c>
      <c r="H5" s="8" t="s">
        <v>24</v>
      </c>
      <c r="I5" s="8"/>
      <c r="J5" s="8" t="s">
        <v>25</v>
      </c>
      <c r="K5" s="8"/>
      <c r="L5" s="8" t="s">
        <v>26</v>
      </c>
      <c r="M5" s="8"/>
      <c r="N5" s="74" t="s">
        <v>27</v>
      </c>
      <c r="O5" s="74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</row>
    <row r="6" ht="24.95" customHeight="1" spans="1:32">
      <c r="A6" s="8"/>
      <c r="B6" s="20" t="s">
        <v>28</v>
      </c>
      <c r="C6" s="8" t="s">
        <v>29</v>
      </c>
      <c r="D6" s="19" t="s">
        <v>30</v>
      </c>
      <c r="E6" s="20" t="s">
        <v>28</v>
      </c>
      <c r="F6" s="19" t="s">
        <v>30</v>
      </c>
      <c r="G6" s="19" t="s">
        <v>30</v>
      </c>
      <c r="H6" s="8" t="s">
        <v>31</v>
      </c>
      <c r="I6" s="19" t="s">
        <v>30</v>
      </c>
      <c r="J6" s="8" t="s">
        <v>32</v>
      </c>
      <c r="K6" s="14" t="s">
        <v>30</v>
      </c>
      <c r="L6" s="19" t="s">
        <v>30</v>
      </c>
      <c r="M6" s="8" t="s">
        <v>33</v>
      </c>
      <c r="N6" s="74" t="s">
        <v>34</v>
      </c>
      <c r="O6" s="74" t="s">
        <v>30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</row>
    <row r="7" s="2" customFormat="1" ht="33.75" customHeight="1" spans="1:32">
      <c r="A7" s="21">
        <v>1</v>
      </c>
      <c r="B7" s="22">
        <v>42758</v>
      </c>
      <c r="C7" s="23" t="s">
        <v>35</v>
      </c>
      <c r="D7" s="24">
        <v>247400</v>
      </c>
      <c r="E7" s="25">
        <v>42755</v>
      </c>
      <c r="F7" s="24">
        <v>247400</v>
      </c>
      <c r="G7" s="24">
        <v>0</v>
      </c>
      <c r="H7" s="26" t="s">
        <v>36</v>
      </c>
      <c r="I7" s="75">
        <v>0</v>
      </c>
      <c r="J7" s="76" t="s">
        <v>37</v>
      </c>
      <c r="K7" s="75">
        <v>3851.51</v>
      </c>
      <c r="L7" s="77">
        <v>0</v>
      </c>
      <c r="M7" s="78"/>
      <c r="N7" s="78"/>
      <c r="O7" s="79">
        <f>ROUNDUP(D7-I7-K7-L7,2)</f>
        <v>243548.49</v>
      </c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ht="24.95" customHeight="1" spans="1:32">
      <c r="A8" s="27"/>
      <c r="B8" s="28" t="s">
        <v>1</v>
      </c>
      <c r="C8" s="29"/>
      <c r="D8" s="30"/>
      <c r="E8" s="31"/>
      <c r="F8" s="30"/>
      <c r="G8" s="30"/>
      <c r="H8" s="32"/>
      <c r="I8" s="81"/>
      <c r="J8" s="27"/>
      <c r="K8" s="81"/>
      <c r="L8" s="30"/>
      <c r="M8" s="82"/>
      <c r="N8" s="83"/>
      <c r="O8" s="84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</row>
    <row r="9" ht="48" customHeight="1" spans="1:32">
      <c r="A9" s="33">
        <v>2</v>
      </c>
      <c r="B9" s="34">
        <v>43144</v>
      </c>
      <c r="C9" s="35" t="s">
        <v>35</v>
      </c>
      <c r="D9" s="36">
        <v>102600</v>
      </c>
      <c r="E9" s="37">
        <v>43139</v>
      </c>
      <c r="F9" s="36">
        <v>102600</v>
      </c>
      <c r="G9" s="36">
        <v>0</v>
      </c>
      <c r="H9" s="32" t="s">
        <v>36</v>
      </c>
      <c r="I9" s="81">
        <v>0</v>
      </c>
      <c r="J9" s="127" t="s">
        <v>37</v>
      </c>
      <c r="K9" s="81">
        <v>9151</v>
      </c>
      <c r="L9" s="30">
        <v>500</v>
      </c>
      <c r="M9" s="41" t="s">
        <v>57</v>
      </c>
      <c r="N9" s="152" t="s">
        <v>58</v>
      </c>
      <c r="O9" s="153">
        <f>ROUNDUP(D9-I9-K9-L9-L10,2)</f>
        <v>32949</v>
      </c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</row>
    <row r="10" ht="20" customHeight="1" spans="1:32">
      <c r="A10" s="33"/>
      <c r="B10" s="34"/>
      <c r="C10" s="35"/>
      <c r="D10" s="36"/>
      <c r="E10" s="37"/>
      <c r="F10" s="36"/>
      <c r="G10" s="36"/>
      <c r="H10" s="32"/>
      <c r="I10" s="81"/>
      <c r="J10" s="87"/>
      <c r="K10" s="81"/>
      <c r="L10" s="95">
        <v>60000</v>
      </c>
      <c r="M10" s="140" t="s">
        <v>59</v>
      </c>
      <c r="N10" s="154"/>
      <c r="O10" s="155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</row>
    <row r="11" ht="20" customHeight="1" spans="1:32">
      <c r="A11" s="33"/>
      <c r="B11" s="34"/>
      <c r="C11" s="35"/>
      <c r="D11" s="36"/>
      <c r="E11" s="37"/>
      <c r="F11" s="36"/>
      <c r="G11" s="36"/>
      <c r="H11" s="32"/>
      <c r="I11" s="81"/>
      <c r="J11" s="87"/>
      <c r="K11" s="81"/>
      <c r="L11" s="156"/>
      <c r="M11" s="157"/>
      <c r="N11" s="41"/>
      <c r="O11" s="84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</row>
    <row r="12" ht="20" customHeight="1" spans="1:32">
      <c r="A12" s="33"/>
      <c r="B12" s="34"/>
      <c r="C12" s="35"/>
      <c r="D12" s="36"/>
      <c r="E12" s="37"/>
      <c r="F12" s="36"/>
      <c r="G12" s="36"/>
      <c r="H12" s="32"/>
      <c r="I12" s="81"/>
      <c r="J12" s="87"/>
      <c r="K12" s="81"/>
      <c r="L12" s="30"/>
      <c r="M12" s="41"/>
      <c r="N12" s="41"/>
      <c r="O12" s="84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</row>
    <row r="13" ht="20" customHeight="1" spans="1:32">
      <c r="A13" s="33"/>
      <c r="B13" s="34"/>
      <c r="C13" s="35"/>
      <c r="D13" s="36"/>
      <c r="E13" s="37"/>
      <c r="F13" s="36"/>
      <c r="G13" s="36"/>
      <c r="H13" s="32"/>
      <c r="I13" s="81"/>
      <c r="J13" s="87"/>
      <c r="K13" s="81"/>
      <c r="L13" s="30"/>
      <c r="M13" s="41"/>
      <c r="N13" s="41"/>
      <c r="O13" s="84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</row>
    <row r="14" ht="20" customHeight="1" spans="1:32">
      <c r="A14" s="33"/>
      <c r="B14" s="34"/>
      <c r="C14" s="35"/>
      <c r="D14" s="36"/>
      <c r="E14" s="37"/>
      <c r="F14" s="36"/>
      <c r="G14" s="36"/>
      <c r="H14" s="32"/>
      <c r="I14" s="81"/>
      <c r="J14" s="87"/>
      <c r="K14" s="81"/>
      <c r="L14" s="30"/>
      <c r="M14" s="41"/>
      <c r="N14" s="41"/>
      <c r="O14" s="84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</row>
    <row r="15" ht="20" customHeight="1" spans="1:32">
      <c r="A15" s="33"/>
      <c r="B15" s="34"/>
      <c r="C15" s="35"/>
      <c r="D15" s="36"/>
      <c r="E15" s="37"/>
      <c r="F15" s="36"/>
      <c r="G15" s="36"/>
      <c r="H15" s="32"/>
      <c r="I15" s="81"/>
      <c r="J15" s="87"/>
      <c r="K15" s="81"/>
      <c r="L15" s="30"/>
      <c r="M15" s="41"/>
      <c r="N15" s="41"/>
      <c r="O15" s="84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</row>
    <row r="16" ht="20" customHeight="1" spans="1:32">
      <c r="A16" s="33"/>
      <c r="B16" s="34"/>
      <c r="C16" s="35"/>
      <c r="D16" s="36"/>
      <c r="E16" s="37"/>
      <c r="F16" s="36"/>
      <c r="G16" s="36"/>
      <c r="H16" s="32"/>
      <c r="I16" s="81"/>
      <c r="J16" s="87"/>
      <c r="K16" s="81"/>
      <c r="L16" s="30"/>
      <c r="M16" s="41"/>
      <c r="N16" s="41"/>
      <c r="O16" s="84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</row>
    <row r="17" ht="20" customHeight="1" spans="1:32">
      <c r="A17" s="33"/>
      <c r="B17" s="34"/>
      <c r="C17" s="35"/>
      <c r="D17" s="36"/>
      <c r="E17" s="37"/>
      <c r="F17" s="36"/>
      <c r="G17" s="36"/>
      <c r="H17" s="32"/>
      <c r="I17" s="81"/>
      <c r="J17" s="87"/>
      <c r="K17" s="81"/>
      <c r="L17" s="30"/>
      <c r="M17" s="41"/>
      <c r="N17" s="41"/>
      <c r="O17" s="84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</row>
    <row r="18" ht="20" customHeight="1" spans="1:27">
      <c r="A18" s="33"/>
      <c r="B18" s="34"/>
      <c r="C18" s="35"/>
      <c r="D18" s="36"/>
      <c r="E18" s="37"/>
      <c r="F18" s="36"/>
      <c r="G18" s="36"/>
      <c r="H18" s="32"/>
      <c r="I18" s="81"/>
      <c r="J18" s="87"/>
      <c r="K18" s="81"/>
      <c r="L18" s="30"/>
      <c r="M18" s="41"/>
      <c r="N18" s="41"/>
      <c r="O18" s="84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ht="20" customHeight="1" spans="1:29">
      <c r="A19" s="33"/>
      <c r="B19" s="34"/>
      <c r="C19" s="35"/>
      <c r="D19" s="36"/>
      <c r="E19" s="37"/>
      <c r="F19" s="36"/>
      <c r="G19" s="36"/>
      <c r="H19" s="32"/>
      <c r="I19" s="81"/>
      <c r="J19" s="87"/>
      <c r="K19" s="81"/>
      <c r="L19" s="30"/>
      <c r="M19" s="41"/>
      <c r="N19" s="41"/>
      <c r="O19" s="84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125"/>
      <c r="AC19" s="126"/>
    </row>
    <row r="20" ht="20" customHeight="1" spans="1:27">
      <c r="A20" s="27"/>
      <c r="B20" s="40"/>
      <c r="C20" s="29"/>
      <c r="D20" s="30"/>
      <c r="E20" s="31"/>
      <c r="F20" s="30"/>
      <c r="G20" s="30"/>
      <c r="H20" s="41"/>
      <c r="I20" s="81"/>
      <c r="J20" s="27"/>
      <c r="K20" s="81"/>
      <c r="L20" s="30"/>
      <c r="M20" s="82"/>
      <c r="N20" s="82"/>
      <c r="O20" s="8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ht="20" customHeight="1" spans="1:27">
      <c r="A21" s="27"/>
      <c r="B21" s="40"/>
      <c r="C21" s="29"/>
      <c r="D21" s="30"/>
      <c r="E21" s="31"/>
      <c r="F21" s="30"/>
      <c r="G21" s="30"/>
      <c r="H21" s="41"/>
      <c r="I21" s="81"/>
      <c r="J21" s="27"/>
      <c r="K21" s="81"/>
      <c r="L21" s="30"/>
      <c r="M21" s="41"/>
      <c r="N21" s="41"/>
      <c r="O21" s="8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ht="20" customHeight="1" spans="1:16">
      <c r="A22" s="27"/>
      <c r="B22" s="40"/>
      <c r="C22" s="29"/>
      <c r="D22" s="30"/>
      <c r="E22" s="31"/>
      <c r="F22" s="30"/>
      <c r="G22" s="30"/>
      <c r="H22" s="41"/>
      <c r="I22" s="81"/>
      <c r="J22" s="27"/>
      <c r="K22" s="81"/>
      <c r="L22" s="30"/>
      <c r="M22" s="41"/>
      <c r="N22" s="41"/>
      <c r="O22" s="81"/>
      <c r="P22" s="71"/>
    </row>
    <row r="23" ht="20" customHeight="1" spans="1:20">
      <c r="A23" s="27"/>
      <c r="B23" s="40"/>
      <c r="C23" s="29"/>
      <c r="D23" s="30"/>
      <c r="E23" s="31"/>
      <c r="F23" s="30"/>
      <c r="G23" s="30"/>
      <c r="H23" s="41"/>
      <c r="I23" s="81"/>
      <c r="J23" s="27"/>
      <c r="K23" s="81"/>
      <c r="L23" s="30"/>
      <c r="M23" s="41"/>
      <c r="N23" s="41"/>
      <c r="O23" s="81"/>
      <c r="P23" s="71"/>
      <c r="T23" s="1"/>
    </row>
    <row r="24" s="3" customFormat="1" ht="24.95" customHeight="1" spans="1:19">
      <c r="A24" s="8" t="s">
        <v>41</v>
      </c>
      <c r="B24" s="8"/>
      <c r="C24" s="42" t="s">
        <v>42</v>
      </c>
      <c r="D24" s="43">
        <f t="shared" ref="D24:G24" si="0">SUM(D7:D23)</f>
        <v>350000</v>
      </c>
      <c r="E24" s="42" t="s">
        <v>42</v>
      </c>
      <c r="F24" s="43">
        <f t="shared" si="0"/>
        <v>350000</v>
      </c>
      <c r="G24" s="43">
        <f t="shared" si="0"/>
        <v>0</v>
      </c>
      <c r="H24" s="42" t="s">
        <v>42</v>
      </c>
      <c r="I24" s="43">
        <f>SUM(I7:I23)</f>
        <v>0</v>
      </c>
      <c r="J24" s="42" t="s">
        <v>42</v>
      </c>
      <c r="K24" s="43">
        <f>SUM(K7:K23)</f>
        <v>13002.51</v>
      </c>
      <c r="L24" s="43">
        <f>SUM(L7:L23)</f>
        <v>60500</v>
      </c>
      <c r="M24" s="42" t="s">
        <v>42</v>
      </c>
      <c r="N24" s="42"/>
      <c r="O24" s="43">
        <f>SUM(O7:O23)</f>
        <v>276497.49</v>
      </c>
      <c r="P24" s="97"/>
      <c r="Q24" s="115">
        <f>D25/C3</f>
        <v>0.0798988321564367</v>
      </c>
      <c r="R24" s="4"/>
      <c r="S24" s="4"/>
    </row>
    <row r="25" ht="26.1" customHeight="1" spans="1:17">
      <c r="A25" s="44" t="s">
        <v>43</v>
      </c>
      <c r="B25" s="44"/>
      <c r="C25" s="27" t="s">
        <v>44</v>
      </c>
      <c r="D25" s="147">
        <f>O9</f>
        <v>32949</v>
      </c>
      <c r="E25" s="147"/>
      <c r="F25" s="147"/>
      <c r="G25" s="147"/>
      <c r="H25" s="148" t="s">
        <v>45</v>
      </c>
      <c r="I25" s="148"/>
      <c r="J25" s="21" t="s">
        <v>46</v>
      </c>
      <c r="K25" s="21"/>
      <c r="L25" s="21"/>
      <c r="M25" s="21"/>
      <c r="N25" s="21"/>
      <c r="O25" s="21"/>
      <c r="P25" s="71"/>
      <c r="Q25" s="116" t="s">
        <v>47</v>
      </c>
    </row>
    <row r="26" ht="26.1" customHeight="1" spans="1:18">
      <c r="A26" s="44"/>
      <c r="B26" s="44"/>
      <c r="C26" s="149" t="s">
        <v>48</v>
      </c>
      <c r="D26" s="150">
        <f>D25</f>
        <v>32949</v>
      </c>
      <c r="E26" s="150"/>
      <c r="F26" s="150"/>
      <c r="G26" s="150"/>
      <c r="H26" s="151"/>
      <c r="I26" s="151"/>
      <c r="J26" s="33" t="s">
        <v>49</v>
      </c>
      <c r="K26" s="33"/>
      <c r="L26" s="33"/>
      <c r="M26" s="33"/>
      <c r="N26" s="33"/>
      <c r="O26" s="33"/>
      <c r="P26" s="71"/>
      <c r="R26" s="1"/>
    </row>
    <row r="27" ht="45" customHeight="1" spans="1:20">
      <c r="A27" s="129" t="s">
        <v>50</v>
      </c>
      <c r="B27" s="130"/>
      <c r="C27" s="131" t="s">
        <v>38</v>
      </c>
      <c r="D27" s="132" t="s">
        <v>15</v>
      </c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42"/>
      <c r="P27"/>
      <c r="R27" s="117"/>
      <c r="S27" s="118"/>
      <c r="T27" s="118"/>
    </row>
    <row r="28" ht="45" customHeight="1" spans="1:16">
      <c r="A28" s="8" t="s">
        <v>52</v>
      </c>
      <c r="B28" s="8"/>
      <c r="C28" s="133"/>
      <c r="D28" s="134"/>
      <c r="E28" s="134"/>
      <c r="F28" s="134"/>
      <c r="G28" s="134"/>
      <c r="H28" s="134"/>
      <c r="I28" s="134"/>
      <c r="J28" s="143"/>
      <c r="K28" s="143"/>
      <c r="L28" s="143"/>
      <c r="M28" s="143"/>
      <c r="N28" s="143"/>
      <c r="O28" s="144"/>
      <c r="P28"/>
    </row>
    <row r="29" ht="45" customHeight="1" spans="1:16">
      <c r="A29" s="8" t="s">
        <v>53</v>
      </c>
      <c r="B29" s="8"/>
      <c r="C29" s="135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45"/>
      <c r="P29" s="71"/>
    </row>
    <row r="30" ht="45" customHeight="1" spans="1:20">
      <c r="A30" s="8" t="s">
        <v>54</v>
      </c>
      <c r="B30" s="8"/>
      <c r="C30" s="137" t="s">
        <v>55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46"/>
      <c r="P30" s="71"/>
      <c r="T30" s="117"/>
    </row>
    <row r="31" ht="42" customHeight="1" spans="1:16">
      <c r="A31" s="129" t="s">
        <v>56</v>
      </c>
      <c r="B31" s="129"/>
      <c r="C31" s="139"/>
      <c r="D31" s="139"/>
      <c r="E31" s="139"/>
      <c r="F31" s="139"/>
      <c r="G31" s="139"/>
      <c r="H31" s="139"/>
      <c r="I31" s="129" t="s">
        <v>60</v>
      </c>
      <c r="J31" s="129"/>
      <c r="K31" s="139"/>
      <c r="L31" s="139"/>
      <c r="M31" s="139"/>
      <c r="N31" s="139"/>
      <c r="O31" s="139"/>
      <c r="P31" s="71"/>
    </row>
    <row r="35" spans="2:22">
      <c r="B35" s="1"/>
      <c r="D35" s="1"/>
      <c r="E35" s="1"/>
      <c r="F35" s="1"/>
      <c r="G35" s="1"/>
      <c r="I35" s="1"/>
      <c r="K35" s="1"/>
      <c r="L35" s="1"/>
      <c r="O35" s="1"/>
      <c r="Q35" s="4"/>
      <c r="U35" s="4"/>
      <c r="V35" s="4"/>
    </row>
    <row r="36" s="4" customFormat="1"/>
    <row r="37" s="4" customFormat="1"/>
    <row r="38" s="4" customFormat="1" spans="17:22">
      <c r="Q38" s="1"/>
      <c r="U38" s="1"/>
      <c r="V38" s="1"/>
    </row>
  </sheetData>
  <mergeCells count="45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H31"/>
    <mergeCell ref="I31:J31"/>
    <mergeCell ref="K31:O31"/>
    <mergeCell ref="A5:A6"/>
    <mergeCell ref="N9:N10"/>
    <mergeCell ref="O9:O10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9"/>
  <sheetViews>
    <sheetView workbookViewId="0">
      <selection activeCell="J21" sqref="J21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9.375" style="6" customWidth="1"/>
    <col min="12" max="12" width="8.5" style="6" customWidth="1"/>
    <col min="13" max="13" width="7.375" style="1" customWidth="1"/>
    <col min="14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0"/>
      <c r="Q1" s="28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61"/>
      <c r="L2" s="62" t="s">
        <v>4</v>
      </c>
      <c r="M2" s="63"/>
      <c r="N2" s="64" t="s">
        <v>5</v>
      </c>
      <c r="O2" s="65"/>
      <c r="P2" s="66"/>
      <c r="Q2" s="66"/>
      <c r="R2" s="105"/>
      <c r="S2" s="105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</row>
    <row r="3" ht="24.95" customHeight="1" spans="1:36">
      <c r="A3" s="8" t="s">
        <v>6</v>
      </c>
      <c r="B3" s="8"/>
      <c r="C3" s="11">
        <v>412384</v>
      </c>
      <c r="D3" s="12"/>
      <c r="E3" s="12"/>
      <c r="F3" s="13"/>
      <c r="G3" s="14" t="s">
        <v>7</v>
      </c>
      <c r="H3" s="15" t="s">
        <v>8</v>
      </c>
      <c r="I3" s="67"/>
      <c r="J3" s="67"/>
      <c r="K3" s="68"/>
      <c r="L3" s="8" t="s">
        <v>9</v>
      </c>
      <c r="M3" s="8"/>
      <c r="N3" s="69" t="s">
        <v>10</v>
      </c>
      <c r="O3" s="70"/>
      <c r="P3" s="71"/>
      <c r="Q3" s="106" t="s">
        <v>5</v>
      </c>
      <c r="R3" s="107">
        <v>143</v>
      </c>
      <c r="S3" s="108">
        <v>5946</v>
      </c>
      <c r="T3" s="109" t="s">
        <v>3</v>
      </c>
      <c r="U3" s="110" t="s">
        <v>8</v>
      </c>
      <c r="V3" s="111">
        <v>412384</v>
      </c>
      <c r="W3" s="112" t="s">
        <v>11</v>
      </c>
      <c r="X3" s="113" t="s">
        <v>12</v>
      </c>
      <c r="Y3" s="120" t="s">
        <v>13</v>
      </c>
      <c r="Z3" s="121" t="s">
        <v>14</v>
      </c>
      <c r="AA3" s="121" t="s">
        <v>10</v>
      </c>
      <c r="AB3" s="122" t="s">
        <v>15</v>
      </c>
      <c r="AC3" s="123" t="s">
        <v>16</v>
      </c>
      <c r="AD3" s="124"/>
      <c r="AE3" s="71"/>
      <c r="AF3" s="71"/>
      <c r="AG3" s="71"/>
      <c r="AH3" s="71"/>
      <c r="AI3" s="71"/>
      <c r="AJ3" s="71"/>
    </row>
    <row r="4" ht="24.95" customHeight="1" spans="1:20">
      <c r="A4" s="8" t="s">
        <v>17</v>
      </c>
      <c r="B4" s="8"/>
      <c r="C4" s="62"/>
      <c r="D4" s="128"/>
      <c r="E4" s="128"/>
      <c r="F4" s="63"/>
      <c r="G4" s="14" t="s">
        <v>18</v>
      </c>
      <c r="H4" s="11"/>
      <c r="I4" s="12"/>
      <c r="J4" s="12"/>
      <c r="K4" s="13"/>
      <c r="L4" s="8" t="s">
        <v>19</v>
      </c>
      <c r="M4" s="8"/>
      <c r="N4" s="72">
        <v>5946</v>
      </c>
      <c r="O4" s="73"/>
      <c r="P4" s="71"/>
      <c r="Q4" s="114"/>
      <c r="R4" s="1"/>
      <c r="S4" s="1"/>
      <c r="T4" s="1"/>
    </row>
    <row r="5" ht="24.95" customHeight="1" spans="1:32">
      <c r="A5" s="8" t="s">
        <v>20</v>
      </c>
      <c r="B5" s="8" t="s">
        <v>21</v>
      </c>
      <c r="C5" s="8"/>
      <c r="D5" s="8"/>
      <c r="E5" s="8" t="s">
        <v>22</v>
      </c>
      <c r="F5" s="8"/>
      <c r="G5" s="19" t="s">
        <v>23</v>
      </c>
      <c r="H5" s="8" t="s">
        <v>24</v>
      </c>
      <c r="I5" s="8"/>
      <c r="J5" s="8" t="s">
        <v>25</v>
      </c>
      <c r="K5" s="8"/>
      <c r="L5" s="8" t="s">
        <v>26</v>
      </c>
      <c r="M5" s="8"/>
      <c r="N5" s="74" t="s">
        <v>27</v>
      </c>
      <c r="O5" s="74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</row>
    <row r="6" ht="24.95" customHeight="1" spans="1:32">
      <c r="A6" s="8"/>
      <c r="B6" s="20" t="s">
        <v>28</v>
      </c>
      <c r="C6" s="8" t="s">
        <v>29</v>
      </c>
      <c r="D6" s="19" t="s">
        <v>30</v>
      </c>
      <c r="E6" s="20" t="s">
        <v>28</v>
      </c>
      <c r="F6" s="19" t="s">
        <v>30</v>
      </c>
      <c r="G6" s="19" t="s">
        <v>30</v>
      </c>
      <c r="H6" s="8" t="s">
        <v>31</v>
      </c>
      <c r="I6" s="19" t="s">
        <v>30</v>
      </c>
      <c r="J6" s="8" t="s">
        <v>32</v>
      </c>
      <c r="K6" s="14" t="s">
        <v>30</v>
      </c>
      <c r="L6" s="19" t="s">
        <v>30</v>
      </c>
      <c r="M6" s="8" t="s">
        <v>33</v>
      </c>
      <c r="N6" s="74" t="s">
        <v>34</v>
      </c>
      <c r="O6" s="74" t="s">
        <v>30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</row>
    <row r="7" s="2" customFormat="1" ht="33.75" customHeight="1" spans="1:32">
      <c r="A7" s="21">
        <v>1</v>
      </c>
      <c r="B7" s="22">
        <v>42758</v>
      </c>
      <c r="C7" s="23" t="s">
        <v>35</v>
      </c>
      <c r="D7" s="24">
        <v>247400</v>
      </c>
      <c r="E7" s="25">
        <v>42755</v>
      </c>
      <c r="F7" s="24">
        <v>247400</v>
      </c>
      <c r="G7" s="24">
        <v>0</v>
      </c>
      <c r="H7" s="26" t="s">
        <v>36</v>
      </c>
      <c r="I7" s="75">
        <v>0</v>
      </c>
      <c r="J7" s="76" t="s">
        <v>37</v>
      </c>
      <c r="K7" s="75">
        <v>3851.51</v>
      </c>
      <c r="L7" s="77">
        <v>0</v>
      </c>
      <c r="M7" s="78"/>
      <c r="N7" s="78"/>
      <c r="O7" s="79">
        <f>ROUNDUP(D7-I7-K7-L7,2)</f>
        <v>243548.49</v>
      </c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ht="24.95" customHeight="1" spans="1:32">
      <c r="A8" s="27"/>
      <c r="B8" s="28"/>
      <c r="C8" s="29"/>
      <c r="D8" s="30"/>
      <c r="E8" s="31"/>
      <c r="F8" s="30"/>
      <c r="G8" s="30"/>
      <c r="H8" s="32"/>
      <c r="I8" s="81"/>
      <c r="J8" s="27"/>
      <c r="K8" s="81"/>
      <c r="L8" s="30"/>
      <c r="M8" s="82"/>
      <c r="N8" s="83"/>
      <c r="O8" s="84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</row>
    <row r="9" ht="48" customHeight="1" spans="1:32">
      <c r="A9" s="21">
        <v>2</v>
      </c>
      <c r="B9" s="22">
        <v>43144</v>
      </c>
      <c r="C9" s="23" t="s">
        <v>35</v>
      </c>
      <c r="D9" s="24">
        <v>102600</v>
      </c>
      <c r="E9" s="25">
        <v>43139</v>
      </c>
      <c r="F9" s="24">
        <v>102600</v>
      </c>
      <c r="G9" s="24">
        <v>529053.68</v>
      </c>
      <c r="H9" s="26" t="s">
        <v>36</v>
      </c>
      <c r="I9" s="75">
        <v>0</v>
      </c>
      <c r="J9" s="76" t="s">
        <v>37</v>
      </c>
      <c r="K9" s="75">
        <v>9151</v>
      </c>
      <c r="L9" s="77">
        <v>500</v>
      </c>
      <c r="M9" s="78" t="s">
        <v>57</v>
      </c>
      <c r="N9" s="85" t="s">
        <v>58</v>
      </c>
      <c r="O9" s="86">
        <f>ROUNDUP(D9-I9-K9-L9-L10,2)</f>
        <v>32949</v>
      </c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</row>
    <row r="10" ht="20" customHeight="1" spans="1:32">
      <c r="A10" s="33"/>
      <c r="B10" s="34"/>
      <c r="C10" s="35"/>
      <c r="D10" s="36"/>
      <c r="E10" s="37"/>
      <c r="F10" s="36"/>
      <c r="G10" s="36"/>
      <c r="H10" s="32"/>
      <c r="I10" s="81"/>
      <c r="J10" s="87"/>
      <c r="K10" s="81"/>
      <c r="L10" s="95">
        <v>60000</v>
      </c>
      <c r="M10" s="140" t="s">
        <v>59</v>
      </c>
      <c r="N10" s="90"/>
      <c r="O10" s="9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</row>
    <row r="11" ht="20" customHeight="1" spans="1:32">
      <c r="A11" s="33"/>
      <c r="B11" s="34"/>
      <c r="C11" s="35"/>
      <c r="D11" s="36"/>
      <c r="E11" s="37"/>
      <c r="F11" s="36"/>
      <c r="G11" s="36"/>
      <c r="H11" s="32"/>
      <c r="I11" s="81"/>
      <c r="J11" s="87"/>
      <c r="K11" s="81"/>
      <c r="L11" s="95"/>
      <c r="M11" s="140"/>
      <c r="N11" s="90"/>
      <c r="O11" s="9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</row>
    <row r="12" ht="20" customHeight="1" spans="1:32">
      <c r="A12" s="33">
        <v>3</v>
      </c>
      <c r="B12" s="39" t="s">
        <v>61</v>
      </c>
      <c r="C12" s="35"/>
      <c r="D12" s="36"/>
      <c r="E12" s="37"/>
      <c r="F12" s="36"/>
      <c r="G12" s="36"/>
      <c r="H12" s="32"/>
      <c r="I12" s="81"/>
      <c r="J12" s="87"/>
      <c r="K12" s="81"/>
      <c r="L12" s="95">
        <v>-60000</v>
      </c>
      <c r="M12" s="140" t="s">
        <v>62</v>
      </c>
      <c r="N12" s="41" t="s">
        <v>63</v>
      </c>
      <c r="O12" s="141">
        <v>60000</v>
      </c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</row>
    <row r="13" ht="20" customHeight="1" spans="1:32">
      <c r="A13" s="33"/>
      <c r="B13" s="34"/>
      <c r="C13" s="35"/>
      <c r="D13" s="36"/>
      <c r="E13" s="37"/>
      <c r="F13" s="36"/>
      <c r="G13" s="36"/>
      <c r="H13" s="32"/>
      <c r="I13" s="81"/>
      <c r="J13" s="87"/>
      <c r="K13" s="81"/>
      <c r="L13" s="30"/>
      <c r="M13" s="41"/>
      <c r="N13" s="41"/>
      <c r="O13" s="84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</row>
    <row r="14" ht="20" customHeight="1" spans="1:32">
      <c r="A14" s="33"/>
      <c r="B14" s="34"/>
      <c r="C14" s="35"/>
      <c r="D14" s="36"/>
      <c r="E14" s="37"/>
      <c r="F14" s="36"/>
      <c r="G14" s="36"/>
      <c r="H14" s="32"/>
      <c r="I14" s="81"/>
      <c r="J14" s="87"/>
      <c r="K14" s="81"/>
      <c r="L14" s="30"/>
      <c r="M14" s="41"/>
      <c r="N14" s="41"/>
      <c r="O14" s="84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</row>
    <row r="15" ht="20" customHeight="1" spans="1:32">
      <c r="A15" s="33"/>
      <c r="B15" s="34"/>
      <c r="C15" s="35"/>
      <c r="D15" s="36"/>
      <c r="E15" s="37"/>
      <c r="F15" s="36"/>
      <c r="G15" s="36"/>
      <c r="H15" s="32"/>
      <c r="I15" s="81"/>
      <c r="J15" s="87"/>
      <c r="K15" s="81"/>
      <c r="L15" s="30"/>
      <c r="M15" s="41"/>
      <c r="N15" s="41"/>
      <c r="O15" s="84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</row>
    <row r="16" ht="20" customHeight="1" spans="1:32">
      <c r="A16" s="33"/>
      <c r="B16" s="34"/>
      <c r="C16" s="35"/>
      <c r="D16" s="36"/>
      <c r="E16" s="37"/>
      <c r="F16" s="36"/>
      <c r="G16" s="36"/>
      <c r="H16" s="32"/>
      <c r="I16" s="81"/>
      <c r="J16" s="87"/>
      <c r="K16" s="81"/>
      <c r="L16" s="30"/>
      <c r="M16" s="41"/>
      <c r="N16" s="41"/>
      <c r="O16" s="84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</row>
    <row r="17" ht="20" customHeight="1" spans="1:32">
      <c r="A17" s="33"/>
      <c r="B17" s="34"/>
      <c r="C17" s="35"/>
      <c r="D17" s="36"/>
      <c r="E17" s="37"/>
      <c r="F17" s="36"/>
      <c r="G17" s="36"/>
      <c r="H17" s="32"/>
      <c r="I17" s="81"/>
      <c r="J17" s="87"/>
      <c r="K17" s="81"/>
      <c r="L17" s="30"/>
      <c r="M17" s="41"/>
      <c r="N17" s="41"/>
      <c r="O17" s="84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</row>
    <row r="18" ht="20" customHeight="1" spans="1:32">
      <c r="A18" s="33"/>
      <c r="B18" s="34"/>
      <c r="C18" s="35"/>
      <c r="D18" s="36"/>
      <c r="E18" s="37"/>
      <c r="F18" s="36"/>
      <c r="G18" s="36"/>
      <c r="H18" s="32"/>
      <c r="I18" s="81"/>
      <c r="J18" s="87"/>
      <c r="K18" s="81"/>
      <c r="L18" s="30"/>
      <c r="M18" s="41"/>
      <c r="N18" s="41"/>
      <c r="O18" s="84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</row>
    <row r="19" ht="20" customHeight="1" spans="1:27">
      <c r="A19" s="33"/>
      <c r="B19" s="34"/>
      <c r="C19" s="35"/>
      <c r="D19" s="36"/>
      <c r="E19" s="37"/>
      <c r="F19" s="36"/>
      <c r="G19" s="36"/>
      <c r="H19" s="32"/>
      <c r="I19" s="81"/>
      <c r="J19" s="87"/>
      <c r="K19" s="81"/>
      <c r="L19" s="30"/>
      <c r="M19" s="41"/>
      <c r="N19" s="41"/>
      <c r="O19" s="84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ht="20" customHeight="1" spans="1:29">
      <c r="A20" s="33"/>
      <c r="B20" s="34"/>
      <c r="C20" s="35"/>
      <c r="D20" s="36"/>
      <c r="E20" s="37"/>
      <c r="F20" s="36"/>
      <c r="G20" s="36"/>
      <c r="H20" s="32"/>
      <c r="I20" s="81"/>
      <c r="J20" s="87"/>
      <c r="K20" s="81"/>
      <c r="L20" s="30"/>
      <c r="M20" s="41"/>
      <c r="N20" s="41"/>
      <c r="O20" s="84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125"/>
      <c r="AC20" s="126"/>
    </row>
    <row r="21" ht="20" customHeight="1" spans="1:27">
      <c r="A21" s="27"/>
      <c r="B21" s="40"/>
      <c r="C21" s="29"/>
      <c r="D21" s="30"/>
      <c r="E21" s="31"/>
      <c r="F21" s="30"/>
      <c r="G21" s="30"/>
      <c r="H21" s="41"/>
      <c r="I21" s="81"/>
      <c r="J21" s="27"/>
      <c r="K21" s="81"/>
      <c r="L21" s="30"/>
      <c r="M21" s="82"/>
      <c r="N21" s="82"/>
      <c r="O21" s="8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ht="20" customHeight="1" spans="1:27">
      <c r="A22" s="27"/>
      <c r="B22" s="40"/>
      <c r="C22" s="29"/>
      <c r="D22" s="30"/>
      <c r="E22" s="31"/>
      <c r="F22" s="30"/>
      <c r="G22" s="30"/>
      <c r="H22" s="41"/>
      <c r="I22" s="81"/>
      <c r="J22" s="27"/>
      <c r="K22" s="81"/>
      <c r="L22" s="30"/>
      <c r="M22" s="41"/>
      <c r="N22" s="41"/>
      <c r="O22" s="8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ht="20" customHeight="1" spans="1:16">
      <c r="A23" s="27"/>
      <c r="B23" s="40"/>
      <c r="C23" s="29"/>
      <c r="D23" s="30"/>
      <c r="E23" s="31"/>
      <c r="F23" s="30"/>
      <c r="G23" s="30"/>
      <c r="H23" s="41"/>
      <c r="I23" s="81"/>
      <c r="J23" s="27"/>
      <c r="K23" s="81"/>
      <c r="L23" s="30"/>
      <c r="M23" s="41"/>
      <c r="N23" s="41"/>
      <c r="O23" s="81"/>
      <c r="P23" s="71"/>
    </row>
    <row r="24" ht="20" customHeight="1" spans="1:20">
      <c r="A24" s="27"/>
      <c r="B24" s="40"/>
      <c r="C24" s="29"/>
      <c r="D24" s="30"/>
      <c r="E24" s="31"/>
      <c r="F24" s="30"/>
      <c r="G24" s="30"/>
      <c r="H24" s="41"/>
      <c r="I24" s="81"/>
      <c r="J24" s="27"/>
      <c r="K24" s="81"/>
      <c r="L24" s="30"/>
      <c r="M24" s="41"/>
      <c r="N24" s="41"/>
      <c r="O24" s="81"/>
      <c r="P24" s="71"/>
      <c r="T24" s="1"/>
    </row>
    <row r="25" s="3" customFormat="1" ht="20" customHeight="1" spans="1:19">
      <c r="A25" s="8" t="s">
        <v>41</v>
      </c>
      <c r="B25" s="8"/>
      <c r="C25" s="42" t="s">
        <v>42</v>
      </c>
      <c r="D25" s="43">
        <f>SUM(D7:D24)</f>
        <v>350000</v>
      </c>
      <c r="E25" s="42" t="s">
        <v>42</v>
      </c>
      <c r="F25" s="43">
        <f>SUM(F7:F24)</f>
        <v>350000</v>
      </c>
      <c r="G25" s="43">
        <f>SUM(G7:G24)</f>
        <v>529053.68</v>
      </c>
      <c r="H25" s="42" t="s">
        <v>42</v>
      </c>
      <c r="I25" s="43">
        <f>SUM(I7:I24)</f>
        <v>0</v>
      </c>
      <c r="J25" s="42" t="s">
        <v>42</v>
      </c>
      <c r="K25" s="43">
        <f>SUM(K7:K24)</f>
        <v>13002.51</v>
      </c>
      <c r="L25" s="43">
        <f>SUM(L7:L24)</f>
        <v>500</v>
      </c>
      <c r="M25" s="42" t="s">
        <v>42</v>
      </c>
      <c r="N25" s="42"/>
      <c r="O25" s="43">
        <f>SUM(O7:O24)</f>
        <v>336497.49</v>
      </c>
      <c r="P25" s="97"/>
      <c r="Q25" s="115">
        <f>C26/C3</f>
        <v>0.145495460541631</v>
      </c>
      <c r="R25" s="4"/>
      <c r="S25" s="4"/>
    </row>
    <row r="26" ht="26.1" customHeight="1" spans="1:17">
      <c r="A26" s="44" t="s">
        <v>43</v>
      </c>
      <c r="B26" s="44"/>
      <c r="C26" s="45">
        <f>F26+F27</f>
        <v>60000</v>
      </c>
      <c r="D26" s="46"/>
      <c r="E26" s="47"/>
      <c r="F26" s="48">
        <v>0</v>
      </c>
      <c r="G26" s="49"/>
      <c r="H26" s="50"/>
      <c r="I26" s="98" t="s">
        <v>64</v>
      </c>
      <c r="J26" s="99"/>
      <c r="K26" s="99"/>
      <c r="L26" s="99"/>
      <c r="M26" s="99"/>
      <c r="N26" s="99"/>
      <c r="O26" s="100"/>
      <c r="P26" s="71"/>
      <c r="Q26" s="116" t="s">
        <v>47</v>
      </c>
    </row>
    <row r="27" ht="26.1" customHeight="1" spans="1:18">
      <c r="A27" s="44"/>
      <c r="B27" s="44"/>
      <c r="C27" s="51"/>
      <c r="D27" s="52"/>
      <c r="E27" s="53"/>
      <c r="F27" s="48">
        <f>O12</f>
        <v>60000</v>
      </c>
      <c r="G27" s="49"/>
      <c r="H27" s="50"/>
      <c r="I27" s="98" t="s">
        <v>65</v>
      </c>
      <c r="J27" s="99"/>
      <c r="K27" s="99"/>
      <c r="L27" s="99"/>
      <c r="M27" s="99"/>
      <c r="N27" s="99"/>
      <c r="O27" s="100"/>
      <c r="P27" s="71"/>
      <c r="R27" s="1"/>
    </row>
    <row r="28" ht="45" customHeight="1" spans="1:20">
      <c r="A28" s="129" t="s">
        <v>50</v>
      </c>
      <c r="B28" s="130"/>
      <c r="C28" s="131" t="s">
        <v>38</v>
      </c>
      <c r="D28" s="132" t="s">
        <v>15</v>
      </c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42"/>
      <c r="P28"/>
      <c r="R28" s="117"/>
      <c r="S28" s="118"/>
      <c r="T28" s="118"/>
    </row>
    <row r="29" ht="45" customHeight="1" spans="1:16">
      <c r="A29" s="8" t="s">
        <v>52</v>
      </c>
      <c r="B29" s="8"/>
      <c r="C29" s="133"/>
      <c r="D29" s="134"/>
      <c r="E29" s="134"/>
      <c r="F29" s="134"/>
      <c r="G29" s="134"/>
      <c r="H29" s="134"/>
      <c r="I29" s="134"/>
      <c r="J29" s="143"/>
      <c r="K29" s="143"/>
      <c r="L29" s="143"/>
      <c r="M29" s="143"/>
      <c r="N29" s="143"/>
      <c r="O29" s="144"/>
      <c r="P29"/>
    </row>
    <row r="30" ht="45" customHeight="1" spans="1:16">
      <c r="A30" s="8" t="s">
        <v>53</v>
      </c>
      <c r="B30" s="8"/>
      <c r="C30" s="135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45"/>
      <c r="P30" s="71"/>
    </row>
    <row r="31" ht="45" customHeight="1" spans="1:20">
      <c r="A31" s="8" t="s">
        <v>54</v>
      </c>
      <c r="B31" s="8"/>
      <c r="C31" s="137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46"/>
      <c r="P31" s="71"/>
      <c r="T31" s="117"/>
    </row>
    <row r="32" ht="42" customHeight="1" spans="1:16">
      <c r="A32" s="129" t="s">
        <v>56</v>
      </c>
      <c r="B32" s="129"/>
      <c r="C32" s="139"/>
      <c r="D32" s="139"/>
      <c r="E32" s="139"/>
      <c r="F32" s="139"/>
      <c r="G32" s="139"/>
      <c r="H32" s="139"/>
      <c r="I32" s="129" t="s">
        <v>60</v>
      </c>
      <c r="J32" s="129"/>
      <c r="K32" s="139"/>
      <c r="L32" s="139"/>
      <c r="M32" s="139"/>
      <c r="N32" s="139"/>
      <c r="O32" s="139"/>
      <c r="P32" s="71"/>
    </row>
    <row r="36" spans="2:22">
      <c r="B36" s="1"/>
      <c r="D36" s="1"/>
      <c r="E36" s="1"/>
      <c r="F36" s="1"/>
      <c r="G36" s="1"/>
      <c r="I36" s="1"/>
      <c r="K36" s="1"/>
      <c r="L36" s="1"/>
      <c r="O36" s="1"/>
      <c r="Q36" s="4"/>
      <c r="U36" s="4"/>
      <c r="V36" s="4"/>
    </row>
    <row r="37" s="4" customFormat="1"/>
    <row r="38" s="4" customFormat="1"/>
    <row r="39" s="4" customFormat="1" spans="17:22">
      <c r="Q39" s="1"/>
      <c r="U39" s="1"/>
      <c r="V39" s="1"/>
    </row>
  </sheetData>
  <mergeCells count="45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5:B25"/>
    <mergeCell ref="F26:H26"/>
    <mergeCell ref="I26:O26"/>
    <mergeCell ref="F27:H27"/>
    <mergeCell ref="I27:O27"/>
    <mergeCell ref="A28:B28"/>
    <mergeCell ref="D28:I28"/>
    <mergeCell ref="J28:O28"/>
    <mergeCell ref="A29:B29"/>
    <mergeCell ref="C29:O29"/>
    <mergeCell ref="A30:B30"/>
    <mergeCell ref="C30:O30"/>
    <mergeCell ref="A31:B31"/>
    <mergeCell ref="C31:O31"/>
    <mergeCell ref="A32:B32"/>
    <mergeCell ref="C32:H32"/>
    <mergeCell ref="I32:J32"/>
    <mergeCell ref="K32:O32"/>
    <mergeCell ref="A5:A6"/>
    <mergeCell ref="N9:N10"/>
    <mergeCell ref="O9:O10"/>
    <mergeCell ref="A26:B27"/>
    <mergeCell ref="C26:E27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4"/>
  <sheetViews>
    <sheetView topLeftCell="A4" workbookViewId="0">
      <selection activeCell="A4" sqref="$A1:$XFD1048576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9.375" style="6" customWidth="1"/>
    <col min="12" max="12" width="8.5" style="6" customWidth="1"/>
    <col min="13" max="13" width="7.375" style="1" customWidth="1"/>
    <col min="14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0"/>
      <c r="Q1" s="28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61"/>
      <c r="L2" s="62" t="s">
        <v>4</v>
      </c>
      <c r="M2" s="63"/>
      <c r="N2" s="64" t="s">
        <v>5</v>
      </c>
      <c r="O2" s="65"/>
      <c r="P2" s="66"/>
      <c r="Q2" s="66"/>
      <c r="R2" s="105"/>
      <c r="S2" s="105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</row>
    <row r="3" ht="24.95" customHeight="1" spans="1:36">
      <c r="A3" s="8" t="s">
        <v>6</v>
      </c>
      <c r="B3" s="8"/>
      <c r="C3" s="11">
        <v>412384</v>
      </c>
      <c r="D3" s="12"/>
      <c r="E3" s="12"/>
      <c r="F3" s="13"/>
      <c r="G3" s="14" t="s">
        <v>7</v>
      </c>
      <c r="H3" s="15" t="s">
        <v>8</v>
      </c>
      <c r="I3" s="67"/>
      <c r="J3" s="67"/>
      <c r="K3" s="68"/>
      <c r="L3" s="8" t="s">
        <v>9</v>
      </c>
      <c r="M3" s="8"/>
      <c r="N3" s="69" t="s">
        <v>10</v>
      </c>
      <c r="O3" s="70"/>
      <c r="P3" s="71"/>
      <c r="Q3" s="106" t="s">
        <v>5</v>
      </c>
      <c r="R3" s="107">
        <v>143</v>
      </c>
      <c r="S3" s="108">
        <v>5946</v>
      </c>
      <c r="T3" s="109" t="s">
        <v>3</v>
      </c>
      <c r="U3" s="110" t="s">
        <v>8</v>
      </c>
      <c r="V3" s="111">
        <v>412384</v>
      </c>
      <c r="W3" s="112" t="s">
        <v>11</v>
      </c>
      <c r="X3" s="113" t="s">
        <v>12</v>
      </c>
      <c r="Y3" s="120" t="s">
        <v>13</v>
      </c>
      <c r="Z3" s="121" t="s">
        <v>14</v>
      </c>
      <c r="AA3" s="121" t="s">
        <v>10</v>
      </c>
      <c r="AB3" s="122" t="s">
        <v>15</v>
      </c>
      <c r="AC3" s="123" t="s">
        <v>16</v>
      </c>
      <c r="AD3" s="124"/>
      <c r="AE3" s="71"/>
      <c r="AF3" s="71"/>
      <c r="AG3" s="71"/>
      <c r="AH3" s="71"/>
      <c r="AI3" s="71"/>
      <c r="AJ3" s="71"/>
    </row>
    <row r="4" ht="24.95" customHeight="1" spans="1:20">
      <c r="A4" s="8" t="s">
        <v>17</v>
      </c>
      <c r="B4" s="8"/>
      <c r="C4" s="16">
        <v>401412.61</v>
      </c>
      <c r="D4" s="17"/>
      <c r="E4" s="17"/>
      <c r="F4" s="18"/>
      <c r="G4" s="14" t="s">
        <v>18</v>
      </c>
      <c r="H4" s="11"/>
      <c r="I4" s="12"/>
      <c r="J4" s="12"/>
      <c r="K4" s="13"/>
      <c r="L4" s="8" t="s">
        <v>19</v>
      </c>
      <c r="M4" s="8"/>
      <c r="N4" s="72">
        <v>5946</v>
      </c>
      <c r="O4" s="73"/>
      <c r="P4" s="71"/>
      <c r="Q4" s="114"/>
      <c r="R4" s="1"/>
      <c r="S4" s="1"/>
      <c r="T4" s="1"/>
    </row>
    <row r="5" ht="24.95" customHeight="1" spans="1:32">
      <c r="A5" s="8" t="s">
        <v>20</v>
      </c>
      <c r="B5" s="8" t="s">
        <v>21</v>
      </c>
      <c r="C5" s="8"/>
      <c r="D5" s="8"/>
      <c r="E5" s="8" t="s">
        <v>22</v>
      </c>
      <c r="F5" s="8"/>
      <c r="G5" s="19" t="s">
        <v>23</v>
      </c>
      <c r="H5" s="8" t="s">
        <v>24</v>
      </c>
      <c r="I5" s="8"/>
      <c r="J5" s="8" t="s">
        <v>25</v>
      </c>
      <c r="K5" s="8"/>
      <c r="L5" s="8" t="s">
        <v>26</v>
      </c>
      <c r="M5" s="8"/>
      <c r="N5" s="74" t="s">
        <v>27</v>
      </c>
      <c r="O5" s="74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</row>
    <row r="6" ht="24.95" customHeight="1" spans="1:32">
      <c r="A6" s="8"/>
      <c r="B6" s="20" t="s">
        <v>28</v>
      </c>
      <c r="C6" s="8" t="s">
        <v>29</v>
      </c>
      <c r="D6" s="19" t="s">
        <v>30</v>
      </c>
      <c r="E6" s="20" t="s">
        <v>28</v>
      </c>
      <c r="F6" s="19" t="s">
        <v>30</v>
      </c>
      <c r="G6" s="19" t="s">
        <v>30</v>
      </c>
      <c r="H6" s="8" t="s">
        <v>31</v>
      </c>
      <c r="I6" s="19" t="s">
        <v>30</v>
      </c>
      <c r="J6" s="8" t="s">
        <v>32</v>
      </c>
      <c r="K6" s="14" t="s">
        <v>30</v>
      </c>
      <c r="L6" s="19" t="s">
        <v>30</v>
      </c>
      <c r="M6" s="8" t="s">
        <v>33</v>
      </c>
      <c r="N6" s="74" t="s">
        <v>34</v>
      </c>
      <c r="O6" s="74" t="s">
        <v>30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</row>
    <row r="7" s="2" customFormat="1" ht="33.75" customHeight="1" spans="1:32">
      <c r="A7" s="21">
        <v>1</v>
      </c>
      <c r="B7" s="22">
        <v>42758</v>
      </c>
      <c r="C7" s="23" t="s">
        <v>35</v>
      </c>
      <c r="D7" s="24">
        <v>247400</v>
      </c>
      <c r="E7" s="25">
        <v>42755</v>
      </c>
      <c r="F7" s="24">
        <v>247400</v>
      </c>
      <c r="G7" s="24">
        <v>0</v>
      </c>
      <c r="H7" s="26" t="s">
        <v>36</v>
      </c>
      <c r="I7" s="75">
        <v>0</v>
      </c>
      <c r="J7" s="76" t="s">
        <v>37</v>
      </c>
      <c r="K7" s="75">
        <v>3851.51</v>
      </c>
      <c r="L7" s="77">
        <v>0</v>
      </c>
      <c r="M7" s="78"/>
      <c r="N7" s="78"/>
      <c r="O7" s="79">
        <f>ROUNDUP(D7-I7-K7-L7,2)</f>
        <v>243548.49</v>
      </c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ht="24.95" customHeight="1" spans="1:32">
      <c r="A8" s="27"/>
      <c r="B8" s="28"/>
      <c r="C8" s="29"/>
      <c r="D8" s="30"/>
      <c r="E8" s="31"/>
      <c r="F8" s="30"/>
      <c r="G8" s="30"/>
      <c r="H8" s="32"/>
      <c r="I8" s="81"/>
      <c r="J8" s="27"/>
      <c r="K8" s="81"/>
      <c r="L8" s="30"/>
      <c r="M8" s="82"/>
      <c r="N8" s="83"/>
      <c r="O8" s="84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</row>
    <row r="9" ht="48" customHeight="1" spans="1:32">
      <c r="A9" s="21">
        <v>2</v>
      </c>
      <c r="B9" s="22">
        <v>43144</v>
      </c>
      <c r="C9" s="23" t="s">
        <v>35</v>
      </c>
      <c r="D9" s="24">
        <v>102600</v>
      </c>
      <c r="E9" s="25">
        <v>43139</v>
      </c>
      <c r="F9" s="24">
        <v>102600</v>
      </c>
      <c r="G9" s="24">
        <v>529053.68</v>
      </c>
      <c r="H9" s="26" t="s">
        <v>36</v>
      </c>
      <c r="I9" s="75">
        <v>0</v>
      </c>
      <c r="J9" s="76" t="s">
        <v>37</v>
      </c>
      <c r="K9" s="75">
        <v>9151</v>
      </c>
      <c r="L9" s="77">
        <v>500</v>
      </c>
      <c r="M9" s="78" t="s">
        <v>57</v>
      </c>
      <c r="N9" s="85" t="s">
        <v>58</v>
      </c>
      <c r="O9" s="86">
        <f>ROUNDUP(D9-I9-K9-L9-L10,2)</f>
        <v>32949</v>
      </c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</row>
    <row r="10" ht="20" customHeight="1" spans="1:32">
      <c r="A10" s="33"/>
      <c r="B10" s="34"/>
      <c r="C10" s="35"/>
      <c r="D10" s="36"/>
      <c r="E10" s="37"/>
      <c r="F10" s="36"/>
      <c r="G10" s="36"/>
      <c r="H10" s="32"/>
      <c r="I10" s="81"/>
      <c r="J10" s="87"/>
      <c r="K10" s="81"/>
      <c r="L10" s="88">
        <v>60000</v>
      </c>
      <c r="M10" s="89" t="s">
        <v>59</v>
      </c>
      <c r="N10" s="90"/>
      <c r="O10" s="9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</row>
    <row r="11" ht="20" customHeight="1" spans="1:32">
      <c r="A11" s="33"/>
      <c r="B11" s="34"/>
      <c r="C11" s="35"/>
      <c r="D11" s="36"/>
      <c r="E11" s="37"/>
      <c r="F11" s="36"/>
      <c r="G11" s="36"/>
      <c r="H11" s="32"/>
      <c r="I11" s="81"/>
      <c r="J11" s="87"/>
      <c r="K11" s="81"/>
      <c r="L11" s="88"/>
      <c r="M11" s="89"/>
      <c r="N11" s="90"/>
      <c r="O11" s="9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</row>
    <row r="12" ht="20" customHeight="1" spans="1:32">
      <c r="A12" s="21">
        <v>3</v>
      </c>
      <c r="B12" s="38" t="s">
        <v>61</v>
      </c>
      <c r="C12" s="23"/>
      <c r="D12" s="24"/>
      <c r="E12" s="25"/>
      <c r="F12" s="24"/>
      <c r="G12" s="36"/>
      <c r="H12" s="32"/>
      <c r="I12" s="81"/>
      <c r="J12" s="87"/>
      <c r="K12" s="81"/>
      <c r="L12" s="88">
        <v>-60000</v>
      </c>
      <c r="M12" s="89" t="s">
        <v>62</v>
      </c>
      <c r="N12" s="78" t="s">
        <v>63</v>
      </c>
      <c r="O12" s="92">
        <v>60000</v>
      </c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</row>
    <row r="13" ht="20" customHeight="1" spans="1:32">
      <c r="A13" s="33"/>
      <c r="B13" s="39"/>
      <c r="C13" s="35"/>
      <c r="D13" s="36"/>
      <c r="E13" s="37"/>
      <c r="F13" s="36"/>
      <c r="G13" s="36"/>
      <c r="H13" s="32"/>
      <c r="I13" s="81"/>
      <c r="J13" s="87"/>
      <c r="K13" s="81"/>
      <c r="L13" s="30"/>
      <c r="M13" s="41"/>
      <c r="N13" s="41"/>
      <c r="O13" s="84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</row>
    <row r="14" ht="20" customHeight="1" spans="1:32">
      <c r="A14" s="33"/>
      <c r="B14" s="39" t="s">
        <v>66</v>
      </c>
      <c r="C14" s="35"/>
      <c r="D14" s="36"/>
      <c r="E14" s="37"/>
      <c r="F14" s="36"/>
      <c r="G14" s="36"/>
      <c r="H14" s="32"/>
      <c r="I14" s="81"/>
      <c r="J14" s="87"/>
      <c r="K14" s="81"/>
      <c r="L14" s="30"/>
      <c r="M14" s="41"/>
      <c r="N14" s="41"/>
      <c r="O14" s="84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</row>
    <row r="15" ht="39" customHeight="1" spans="1:32">
      <c r="A15" s="33">
        <v>4</v>
      </c>
      <c r="B15" s="34">
        <v>43448</v>
      </c>
      <c r="C15" s="35" t="s">
        <v>35</v>
      </c>
      <c r="D15" s="36">
        <v>51000</v>
      </c>
      <c r="E15" s="37">
        <v>43440</v>
      </c>
      <c r="F15" s="36">
        <v>51400</v>
      </c>
      <c r="G15" s="36"/>
      <c r="H15" s="32" t="s">
        <v>36</v>
      </c>
      <c r="I15" s="81">
        <v>0</v>
      </c>
      <c r="J15" s="127" t="s">
        <v>37</v>
      </c>
      <c r="K15" s="81">
        <v>4112</v>
      </c>
      <c r="L15" s="95">
        <v>2000</v>
      </c>
      <c r="M15" s="96" t="s">
        <v>67</v>
      </c>
      <c r="N15" s="41" t="s">
        <v>63</v>
      </c>
      <c r="O15" s="84">
        <f>ROUNDUP(D15-I15-K15-L15,2)</f>
        <v>44888</v>
      </c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</row>
    <row r="16" ht="20" customHeight="1" spans="1:32">
      <c r="A16" s="33"/>
      <c r="B16" s="34"/>
      <c r="C16" s="35"/>
      <c r="D16" s="36"/>
      <c r="E16" s="37"/>
      <c r="F16" s="36"/>
      <c r="G16" s="36"/>
      <c r="H16" s="32"/>
      <c r="I16" s="81"/>
      <c r="J16" s="87"/>
      <c r="K16" s="81"/>
      <c r="L16" s="95"/>
      <c r="M16" s="96"/>
      <c r="N16" s="41"/>
      <c r="O16" s="84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</row>
    <row r="17" ht="20" customHeight="1" spans="1:32">
      <c r="A17" s="33"/>
      <c r="B17" s="34"/>
      <c r="C17" s="35"/>
      <c r="D17" s="36"/>
      <c r="E17" s="37"/>
      <c r="F17" s="36"/>
      <c r="G17" s="36"/>
      <c r="H17" s="32"/>
      <c r="I17" s="81"/>
      <c r="J17" s="87"/>
      <c r="K17" s="81"/>
      <c r="L17" s="30"/>
      <c r="M17" s="41"/>
      <c r="N17" s="41"/>
      <c r="O17" s="84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</row>
    <row r="18" ht="20" customHeight="1" spans="1:32">
      <c r="A18" s="33"/>
      <c r="B18" s="34"/>
      <c r="C18" s="35"/>
      <c r="D18" s="36"/>
      <c r="E18" s="37"/>
      <c r="F18" s="36"/>
      <c r="G18" s="36"/>
      <c r="H18" s="32"/>
      <c r="I18" s="81"/>
      <c r="J18" s="87"/>
      <c r="K18" s="81"/>
      <c r="L18" s="30"/>
      <c r="M18" s="41"/>
      <c r="N18" s="41"/>
      <c r="O18" s="84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</row>
    <row r="19" ht="20" customHeight="1" spans="1:27">
      <c r="A19" s="33"/>
      <c r="B19" s="34"/>
      <c r="C19" s="35"/>
      <c r="D19" s="36"/>
      <c r="E19" s="37"/>
      <c r="F19" s="36"/>
      <c r="G19" s="36"/>
      <c r="H19" s="32"/>
      <c r="I19" s="81"/>
      <c r="J19" s="87"/>
      <c r="K19" s="81"/>
      <c r="L19" s="30"/>
      <c r="M19" s="41"/>
      <c r="N19" s="41"/>
      <c r="O19" s="84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ht="20" customHeight="1" spans="1:29">
      <c r="A20" s="33"/>
      <c r="B20" s="34"/>
      <c r="C20" s="35"/>
      <c r="D20" s="36"/>
      <c r="E20" s="37"/>
      <c r="F20" s="36"/>
      <c r="G20" s="36"/>
      <c r="H20" s="32"/>
      <c r="I20" s="81"/>
      <c r="J20" s="87"/>
      <c r="K20" s="81"/>
      <c r="L20" s="30"/>
      <c r="M20" s="41"/>
      <c r="N20" s="41"/>
      <c r="O20" s="84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125"/>
      <c r="AC20" s="126"/>
    </row>
    <row r="21" ht="20" customHeight="1" spans="1:27">
      <c r="A21" s="27"/>
      <c r="B21" s="40"/>
      <c r="C21" s="29"/>
      <c r="D21" s="30"/>
      <c r="E21" s="31"/>
      <c r="F21" s="30"/>
      <c r="G21" s="30"/>
      <c r="H21" s="41"/>
      <c r="I21" s="81"/>
      <c r="J21" s="27"/>
      <c r="K21" s="81"/>
      <c r="L21" s="30"/>
      <c r="M21" s="82"/>
      <c r="N21" s="82"/>
      <c r="O21" s="8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ht="20" customHeight="1" spans="1:27">
      <c r="A22" s="27"/>
      <c r="B22" s="40"/>
      <c r="C22" s="29"/>
      <c r="D22" s="30"/>
      <c r="E22" s="31"/>
      <c r="F22" s="30"/>
      <c r="G22" s="30"/>
      <c r="H22" s="41"/>
      <c r="I22" s="81"/>
      <c r="J22" s="27"/>
      <c r="K22" s="81"/>
      <c r="L22" s="30"/>
      <c r="M22" s="41"/>
      <c r="N22" s="41"/>
      <c r="O22" s="8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ht="20" customHeight="1" spans="1:16">
      <c r="A23" s="27"/>
      <c r="B23" s="40"/>
      <c r="C23" s="29"/>
      <c r="D23" s="30"/>
      <c r="E23" s="31"/>
      <c r="F23" s="30"/>
      <c r="G23" s="30"/>
      <c r="H23" s="41"/>
      <c r="I23" s="81"/>
      <c r="J23" s="27"/>
      <c r="K23" s="81"/>
      <c r="L23" s="30"/>
      <c r="M23" s="41"/>
      <c r="N23" s="41"/>
      <c r="O23" s="81"/>
      <c r="P23" s="71"/>
    </row>
    <row r="24" ht="20" customHeight="1" spans="1:20">
      <c r="A24" s="27"/>
      <c r="B24" s="40"/>
      <c r="C24" s="29"/>
      <c r="D24" s="30"/>
      <c r="E24" s="31"/>
      <c r="F24" s="30"/>
      <c r="G24" s="30"/>
      <c r="H24" s="41"/>
      <c r="I24" s="81"/>
      <c r="J24" s="27"/>
      <c r="K24" s="81"/>
      <c r="L24" s="30"/>
      <c r="M24" s="41"/>
      <c r="N24" s="41"/>
      <c r="O24" s="81"/>
      <c r="P24" s="71"/>
      <c r="T24" s="1"/>
    </row>
    <row r="25" s="3" customFormat="1" ht="24" customHeight="1" spans="1:19">
      <c r="A25" s="8" t="s">
        <v>41</v>
      </c>
      <c r="B25" s="8"/>
      <c r="C25" s="42" t="s">
        <v>42</v>
      </c>
      <c r="D25" s="43">
        <f t="shared" ref="D25:G25" si="0">SUM(D7:D24)</f>
        <v>401000</v>
      </c>
      <c r="E25" s="42" t="s">
        <v>42</v>
      </c>
      <c r="F25" s="43">
        <f t="shared" si="0"/>
        <v>401400</v>
      </c>
      <c r="G25" s="43">
        <f t="shared" si="0"/>
        <v>529053.68</v>
      </c>
      <c r="H25" s="42" t="s">
        <v>42</v>
      </c>
      <c r="I25" s="43">
        <f t="shared" ref="I25:L25" si="1">SUM(I7:I24)</f>
        <v>0</v>
      </c>
      <c r="J25" s="42" t="s">
        <v>42</v>
      </c>
      <c r="K25" s="43">
        <f t="shared" si="1"/>
        <v>17114.51</v>
      </c>
      <c r="L25" s="43">
        <f t="shared" si="1"/>
        <v>2500</v>
      </c>
      <c r="M25" s="42" t="s">
        <v>42</v>
      </c>
      <c r="N25" s="42"/>
      <c r="O25" s="43">
        <f>SUM(O7:O24)</f>
        <v>381385.49</v>
      </c>
      <c r="P25" s="97"/>
      <c r="Q25" s="115">
        <f>C26/C3</f>
        <v>0.108850003879879</v>
      </c>
      <c r="R25" s="4"/>
      <c r="S25" s="4"/>
    </row>
    <row r="26" ht="26.1" customHeight="1" spans="1:17">
      <c r="A26" s="44" t="s">
        <v>43</v>
      </c>
      <c r="B26" s="44"/>
      <c r="C26" s="45">
        <f>F26+F27</f>
        <v>44888</v>
      </c>
      <c r="D26" s="46"/>
      <c r="E26" s="47"/>
      <c r="F26" s="48">
        <v>0</v>
      </c>
      <c r="G26" s="49"/>
      <c r="H26" s="50"/>
      <c r="I26" s="98" t="s">
        <v>64</v>
      </c>
      <c r="J26" s="99"/>
      <c r="K26" s="99"/>
      <c r="L26" s="99"/>
      <c r="M26" s="99"/>
      <c r="N26" s="99"/>
      <c r="O26" s="100"/>
      <c r="P26" s="71"/>
      <c r="Q26" s="116" t="s">
        <v>47</v>
      </c>
    </row>
    <row r="27" ht="26.1" customHeight="1" spans="1:18">
      <c r="A27" s="44"/>
      <c r="B27" s="44"/>
      <c r="C27" s="51"/>
      <c r="D27" s="52"/>
      <c r="E27" s="53"/>
      <c r="F27" s="48">
        <f>O15</f>
        <v>44888</v>
      </c>
      <c r="G27" s="49"/>
      <c r="H27" s="50"/>
      <c r="I27" s="98" t="s">
        <v>65</v>
      </c>
      <c r="J27" s="99"/>
      <c r="K27" s="99"/>
      <c r="L27" s="99"/>
      <c r="M27" s="99"/>
      <c r="N27" s="99"/>
      <c r="O27" s="100"/>
      <c r="P27" s="71"/>
      <c r="R27" s="1"/>
    </row>
    <row r="28" s="1" customFormat="1" ht="45" customHeight="1" spans="1:20">
      <c r="A28" s="54" t="s">
        <v>50</v>
      </c>
      <c r="B28" s="54"/>
      <c r="C28" s="55" t="s">
        <v>68</v>
      </c>
      <c r="D28" s="56"/>
      <c r="E28" s="56"/>
      <c r="F28" s="56"/>
      <c r="G28" s="56"/>
      <c r="H28" s="57" t="s">
        <v>52</v>
      </c>
      <c r="I28" s="101"/>
      <c r="J28" s="102" t="s">
        <v>69</v>
      </c>
      <c r="K28" s="102"/>
      <c r="L28" s="102"/>
      <c r="M28" s="102"/>
      <c r="N28" s="102"/>
      <c r="O28" s="103"/>
      <c r="P28" s="71"/>
      <c r="R28" s="117"/>
      <c r="S28" s="118"/>
      <c r="T28" s="118"/>
    </row>
    <row r="29" s="1" customFormat="1" ht="45" customHeight="1" spans="1:20">
      <c r="A29" s="54" t="s">
        <v>70</v>
      </c>
      <c r="B29" s="54"/>
      <c r="C29" s="58"/>
      <c r="D29" s="59"/>
      <c r="E29" s="59"/>
      <c r="F29" s="59"/>
      <c r="G29" s="59"/>
      <c r="H29" s="57" t="s">
        <v>53</v>
      </c>
      <c r="I29" s="101"/>
      <c r="J29" s="102"/>
      <c r="K29" s="102"/>
      <c r="L29" s="102"/>
      <c r="M29" s="102"/>
      <c r="N29" s="102"/>
      <c r="O29" s="103"/>
      <c r="P29" s="71"/>
      <c r="R29" s="4"/>
      <c r="S29" s="4"/>
      <c r="T29" s="4"/>
    </row>
    <row r="30" s="1" customFormat="1" ht="45" customHeight="1" spans="1:20">
      <c r="A30" s="54" t="s">
        <v>71</v>
      </c>
      <c r="B30" s="54"/>
      <c r="C30" s="58"/>
      <c r="D30" s="59"/>
      <c r="E30" s="59"/>
      <c r="F30" s="59"/>
      <c r="G30" s="59"/>
      <c r="H30" s="57" t="s">
        <v>54</v>
      </c>
      <c r="I30" s="101"/>
      <c r="J30" s="59"/>
      <c r="K30" s="59"/>
      <c r="L30" s="59"/>
      <c r="M30" s="59"/>
      <c r="N30" s="59"/>
      <c r="O30" s="104"/>
      <c r="P30" s="71"/>
      <c r="R30" s="4"/>
      <c r="S30" s="4"/>
      <c r="T30" s="4"/>
    </row>
    <row r="31" s="1" customFormat="1" ht="45" customHeight="1" spans="1:20">
      <c r="A31" s="54" t="s">
        <v>56</v>
      </c>
      <c r="B31" s="54"/>
      <c r="C31" s="58"/>
      <c r="D31" s="59"/>
      <c r="E31" s="59"/>
      <c r="F31" s="59"/>
      <c r="G31" s="59"/>
      <c r="H31" s="57" t="s">
        <v>60</v>
      </c>
      <c r="I31" s="101"/>
      <c r="J31" s="59"/>
      <c r="K31" s="59"/>
      <c r="L31" s="59"/>
      <c r="M31" s="59"/>
      <c r="N31" s="59"/>
      <c r="O31" s="104"/>
      <c r="P31" s="71"/>
      <c r="Q31" s="119"/>
      <c r="R31" s="4"/>
      <c r="S31" s="4"/>
      <c r="T31" s="117"/>
    </row>
    <row r="32" s="4" customFormat="1"/>
    <row r="33" s="4" customFormat="1"/>
    <row r="34" s="4" customFormat="1" spans="17:22">
      <c r="Q34" s="1"/>
      <c r="U34" s="1"/>
      <c r="V34" s="1"/>
    </row>
  </sheetData>
  <mergeCells count="48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5:B25"/>
    <mergeCell ref="F26:H26"/>
    <mergeCell ref="I26:O26"/>
    <mergeCell ref="F27:H27"/>
    <mergeCell ref="I27:O27"/>
    <mergeCell ref="A28:B28"/>
    <mergeCell ref="C28:G28"/>
    <mergeCell ref="H28:I28"/>
    <mergeCell ref="J28:O28"/>
    <mergeCell ref="A29:B29"/>
    <mergeCell ref="C29:G29"/>
    <mergeCell ref="H29:I29"/>
    <mergeCell ref="J29:O29"/>
    <mergeCell ref="A30:B30"/>
    <mergeCell ref="C30:G30"/>
    <mergeCell ref="H30:I30"/>
    <mergeCell ref="J30:O30"/>
    <mergeCell ref="A31:B31"/>
    <mergeCell ref="C31:G31"/>
    <mergeCell ref="H31:I31"/>
    <mergeCell ref="J31:O31"/>
    <mergeCell ref="A5:A6"/>
    <mergeCell ref="N9:N10"/>
    <mergeCell ref="O9:O10"/>
    <mergeCell ref="A26:B27"/>
    <mergeCell ref="C26:E27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4"/>
  <sheetViews>
    <sheetView tabSelected="1" workbookViewId="0">
      <selection activeCell="C2" sqref="C2:K2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9.375" style="6" customWidth="1"/>
    <col min="12" max="12" width="8.5" style="6" customWidth="1"/>
    <col min="13" max="13" width="7.375" style="1" customWidth="1"/>
    <col min="14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="1" customFormat="1" ht="24.95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0"/>
      <c r="Q1" s="28" t="s">
        <v>1</v>
      </c>
      <c r="R1" s="4"/>
      <c r="S1" s="4"/>
      <c r="T1" s="4"/>
    </row>
    <row r="2" s="1" customFormat="1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61"/>
      <c r="L2" s="62" t="s">
        <v>4</v>
      </c>
      <c r="M2" s="63"/>
      <c r="N2" s="64" t="s">
        <v>5</v>
      </c>
      <c r="O2" s="65"/>
      <c r="P2" s="66"/>
      <c r="Q2" s="66"/>
      <c r="R2" s="105"/>
      <c r="S2" s="105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</row>
    <row r="3" s="1" customFormat="1" ht="24.95" customHeight="1" spans="1:36">
      <c r="A3" s="8" t="s">
        <v>6</v>
      </c>
      <c r="B3" s="8"/>
      <c r="C3" s="11">
        <v>412384</v>
      </c>
      <c r="D3" s="12"/>
      <c r="E3" s="12"/>
      <c r="F3" s="13"/>
      <c r="G3" s="14" t="s">
        <v>7</v>
      </c>
      <c r="H3" s="15" t="s">
        <v>8</v>
      </c>
      <c r="I3" s="67"/>
      <c r="J3" s="67"/>
      <c r="K3" s="68"/>
      <c r="L3" s="8" t="s">
        <v>9</v>
      </c>
      <c r="M3" s="8"/>
      <c r="N3" s="69" t="s">
        <v>10</v>
      </c>
      <c r="O3" s="70"/>
      <c r="P3" s="71"/>
      <c r="Q3" s="106" t="s">
        <v>5</v>
      </c>
      <c r="R3" s="107">
        <v>143</v>
      </c>
      <c r="S3" s="108">
        <v>5946</v>
      </c>
      <c r="T3" s="109" t="s">
        <v>3</v>
      </c>
      <c r="U3" s="110" t="s">
        <v>8</v>
      </c>
      <c r="V3" s="111">
        <v>412384</v>
      </c>
      <c r="W3" s="112" t="s">
        <v>11</v>
      </c>
      <c r="X3" s="113" t="s">
        <v>12</v>
      </c>
      <c r="Y3" s="120" t="s">
        <v>13</v>
      </c>
      <c r="Z3" s="121" t="s">
        <v>14</v>
      </c>
      <c r="AA3" s="121" t="s">
        <v>10</v>
      </c>
      <c r="AB3" s="122" t="s">
        <v>15</v>
      </c>
      <c r="AC3" s="123" t="s">
        <v>16</v>
      </c>
      <c r="AD3" s="124"/>
      <c r="AE3" s="71"/>
      <c r="AF3" s="71"/>
      <c r="AG3" s="71"/>
      <c r="AH3" s="71"/>
      <c r="AI3" s="71"/>
      <c r="AJ3" s="71"/>
    </row>
    <row r="4" s="1" customFormat="1" ht="24.95" customHeight="1" spans="1:17">
      <c r="A4" s="8" t="s">
        <v>17</v>
      </c>
      <c r="B4" s="8"/>
      <c r="C4" s="16">
        <v>401412.61</v>
      </c>
      <c r="D4" s="17"/>
      <c r="E4" s="17"/>
      <c r="F4" s="18"/>
      <c r="G4" s="14" t="s">
        <v>18</v>
      </c>
      <c r="H4" s="11"/>
      <c r="I4" s="12"/>
      <c r="J4" s="12"/>
      <c r="K4" s="13"/>
      <c r="L4" s="8" t="s">
        <v>19</v>
      </c>
      <c r="M4" s="8"/>
      <c r="N4" s="72">
        <v>5946</v>
      </c>
      <c r="O4" s="73"/>
      <c r="P4" s="71"/>
      <c r="Q4" s="114"/>
    </row>
    <row r="5" s="1" customFormat="1" ht="24.95" customHeight="1" spans="1:32">
      <c r="A5" s="8" t="s">
        <v>20</v>
      </c>
      <c r="B5" s="8" t="s">
        <v>21</v>
      </c>
      <c r="C5" s="8"/>
      <c r="D5" s="8"/>
      <c r="E5" s="8" t="s">
        <v>22</v>
      </c>
      <c r="F5" s="8"/>
      <c r="G5" s="19" t="s">
        <v>23</v>
      </c>
      <c r="H5" s="8" t="s">
        <v>24</v>
      </c>
      <c r="I5" s="8"/>
      <c r="J5" s="8" t="s">
        <v>25</v>
      </c>
      <c r="K5" s="8"/>
      <c r="L5" s="8" t="s">
        <v>26</v>
      </c>
      <c r="M5" s="8"/>
      <c r="N5" s="74" t="s">
        <v>27</v>
      </c>
      <c r="O5" s="74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</row>
    <row r="6" s="1" customFormat="1" ht="24.95" customHeight="1" spans="1:32">
      <c r="A6" s="8"/>
      <c r="B6" s="20" t="s">
        <v>28</v>
      </c>
      <c r="C6" s="8" t="s">
        <v>29</v>
      </c>
      <c r="D6" s="19" t="s">
        <v>30</v>
      </c>
      <c r="E6" s="20" t="s">
        <v>28</v>
      </c>
      <c r="F6" s="19" t="s">
        <v>30</v>
      </c>
      <c r="G6" s="19" t="s">
        <v>30</v>
      </c>
      <c r="H6" s="8" t="s">
        <v>31</v>
      </c>
      <c r="I6" s="19" t="s">
        <v>30</v>
      </c>
      <c r="J6" s="8" t="s">
        <v>32</v>
      </c>
      <c r="K6" s="14" t="s">
        <v>30</v>
      </c>
      <c r="L6" s="19" t="s">
        <v>30</v>
      </c>
      <c r="M6" s="8" t="s">
        <v>33</v>
      </c>
      <c r="N6" s="74" t="s">
        <v>34</v>
      </c>
      <c r="O6" s="74" t="s">
        <v>30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</row>
    <row r="7" s="2" customFormat="1" ht="33.75" customHeight="1" spans="1:32">
      <c r="A7" s="21">
        <v>1</v>
      </c>
      <c r="B7" s="22">
        <v>42758</v>
      </c>
      <c r="C7" s="23" t="s">
        <v>35</v>
      </c>
      <c r="D7" s="24">
        <v>247400</v>
      </c>
      <c r="E7" s="25">
        <v>42755</v>
      </c>
      <c r="F7" s="24">
        <v>247400</v>
      </c>
      <c r="G7" s="24">
        <v>0</v>
      </c>
      <c r="H7" s="26" t="s">
        <v>36</v>
      </c>
      <c r="I7" s="75">
        <v>0</v>
      </c>
      <c r="J7" s="76" t="s">
        <v>37</v>
      </c>
      <c r="K7" s="75">
        <v>3851.51</v>
      </c>
      <c r="L7" s="77">
        <v>0</v>
      </c>
      <c r="M7" s="78"/>
      <c r="N7" s="78"/>
      <c r="O7" s="79">
        <f>ROUNDUP(D7-I7-K7-L7,2)</f>
        <v>243548.49</v>
      </c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s="1" customFormat="1" ht="24.95" customHeight="1" spans="1:32">
      <c r="A8" s="27"/>
      <c r="B8" s="28"/>
      <c r="C8" s="29"/>
      <c r="D8" s="30"/>
      <c r="E8" s="31"/>
      <c r="F8" s="30"/>
      <c r="G8" s="30"/>
      <c r="H8" s="32"/>
      <c r="I8" s="81"/>
      <c r="J8" s="27"/>
      <c r="K8" s="81"/>
      <c r="L8" s="30"/>
      <c r="M8" s="82"/>
      <c r="N8" s="83"/>
      <c r="O8" s="84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</row>
    <row r="9" s="1" customFormat="1" ht="48" customHeight="1" spans="1:32">
      <c r="A9" s="21">
        <v>2</v>
      </c>
      <c r="B9" s="22">
        <v>43144</v>
      </c>
      <c r="C9" s="23" t="s">
        <v>35</v>
      </c>
      <c r="D9" s="24">
        <v>102600</v>
      </c>
      <c r="E9" s="25">
        <v>43139</v>
      </c>
      <c r="F9" s="24">
        <v>102600</v>
      </c>
      <c r="G9" s="24">
        <v>529053.68</v>
      </c>
      <c r="H9" s="26" t="s">
        <v>36</v>
      </c>
      <c r="I9" s="75">
        <v>0</v>
      </c>
      <c r="J9" s="76" t="s">
        <v>37</v>
      </c>
      <c r="K9" s="75">
        <v>9151</v>
      </c>
      <c r="L9" s="77">
        <v>500</v>
      </c>
      <c r="M9" s="78" t="s">
        <v>57</v>
      </c>
      <c r="N9" s="85" t="s">
        <v>58</v>
      </c>
      <c r="O9" s="86">
        <f>ROUNDUP(D9-I9-K9-L9-L10,2)</f>
        <v>32949</v>
      </c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</row>
    <row r="10" s="1" customFormat="1" ht="20" customHeight="1" spans="1:32">
      <c r="A10" s="33"/>
      <c r="B10" s="34"/>
      <c r="C10" s="35"/>
      <c r="D10" s="36"/>
      <c r="E10" s="37"/>
      <c r="F10" s="36"/>
      <c r="G10" s="36"/>
      <c r="H10" s="32"/>
      <c r="I10" s="81"/>
      <c r="J10" s="87"/>
      <c r="K10" s="81"/>
      <c r="L10" s="88">
        <v>60000</v>
      </c>
      <c r="M10" s="89" t="s">
        <v>59</v>
      </c>
      <c r="N10" s="90"/>
      <c r="O10" s="9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</row>
    <row r="11" s="1" customFormat="1" ht="20" customHeight="1" spans="1:32">
      <c r="A11" s="33"/>
      <c r="B11" s="34"/>
      <c r="C11" s="35"/>
      <c r="D11" s="36"/>
      <c r="E11" s="37"/>
      <c r="F11" s="36"/>
      <c r="G11" s="36"/>
      <c r="H11" s="32"/>
      <c r="I11" s="81"/>
      <c r="J11" s="87"/>
      <c r="K11" s="81"/>
      <c r="L11" s="88"/>
      <c r="M11" s="89"/>
      <c r="N11" s="90"/>
      <c r="O11" s="9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</row>
    <row r="12" s="1" customFormat="1" ht="20" customHeight="1" spans="1:32">
      <c r="A12" s="21">
        <v>3</v>
      </c>
      <c r="B12" s="38" t="s">
        <v>61</v>
      </c>
      <c r="C12" s="23"/>
      <c r="D12" s="24"/>
      <c r="E12" s="25"/>
      <c r="F12" s="24"/>
      <c r="G12" s="36"/>
      <c r="H12" s="32"/>
      <c r="I12" s="81"/>
      <c r="J12" s="87"/>
      <c r="K12" s="81"/>
      <c r="L12" s="88">
        <v>-60000</v>
      </c>
      <c r="M12" s="89" t="s">
        <v>62</v>
      </c>
      <c r="N12" s="78" t="s">
        <v>63</v>
      </c>
      <c r="O12" s="92">
        <v>60000</v>
      </c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</row>
    <row r="13" s="1" customFormat="1" ht="20" customHeight="1" spans="1:32">
      <c r="A13" s="33"/>
      <c r="B13" s="39"/>
      <c r="C13" s="35"/>
      <c r="D13" s="36"/>
      <c r="E13" s="37"/>
      <c r="F13" s="36"/>
      <c r="G13" s="36"/>
      <c r="H13" s="32"/>
      <c r="I13" s="81"/>
      <c r="J13" s="87"/>
      <c r="K13" s="81"/>
      <c r="L13" s="30"/>
      <c r="M13" s="41"/>
      <c r="N13" s="41"/>
      <c r="O13" s="84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</row>
    <row r="14" s="1" customFormat="1" ht="20" customHeight="1" spans="1:32">
      <c r="A14" s="33"/>
      <c r="B14" s="39"/>
      <c r="C14" s="35"/>
      <c r="D14" s="36"/>
      <c r="E14" s="37"/>
      <c r="F14" s="36"/>
      <c r="G14" s="36"/>
      <c r="H14" s="32"/>
      <c r="I14" s="81"/>
      <c r="J14" s="87"/>
      <c r="K14" s="81"/>
      <c r="L14" s="30"/>
      <c r="M14" s="41"/>
      <c r="N14" s="41"/>
      <c r="O14" s="84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</row>
    <row r="15" s="1" customFormat="1" ht="39" customHeight="1" spans="1:32">
      <c r="A15" s="21">
        <v>4</v>
      </c>
      <c r="B15" s="22">
        <v>43448</v>
      </c>
      <c r="C15" s="23" t="s">
        <v>35</v>
      </c>
      <c r="D15" s="24">
        <v>51000</v>
      </c>
      <c r="E15" s="25">
        <v>43440</v>
      </c>
      <c r="F15" s="24">
        <v>51400</v>
      </c>
      <c r="G15" s="24"/>
      <c r="H15" s="26" t="s">
        <v>36</v>
      </c>
      <c r="I15" s="75">
        <v>0</v>
      </c>
      <c r="J15" s="76" t="s">
        <v>37</v>
      </c>
      <c r="K15" s="75">
        <v>4112</v>
      </c>
      <c r="L15" s="93">
        <v>2000</v>
      </c>
      <c r="M15" s="94" t="s">
        <v>67</v>
      </c>
      <c r="N15" s="78" t="s">
        <v>63</v>
      </c>
      <c r="O15" s="79">
        <f>ROUNDUP(D15-I15-K15-L15,2)</f>
        <v>44888</v>
      </c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</row>
    <row r="16" s="1" customFormat="1" ht="20" customHeight="1" spans="1:32">
      <c r="A16" s="33"/>
      <c r="B16" s="34"/>
      <c r="C16" s="35"/>
      <c r="D16" s="36"/>
      <c r="E16" s="37"/>
      <c r="F16" s="36"/>
      <c r="G16" s="36"/>
      <c r="H16" s="32"/>
      <c r="I16" s="81"/>
      <c r="J16" s="87"/>
      <c r="K16" s="81"/>
      <c r="L16" s="95"/>
      <c r="M16" s="96"/>
      <c r="N16" s="41"/>
      <c r="O16" s="84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</row>
    <row r="17" s="1" customFormat="1" ht="20" customHeight="1" spans="1:32">
      <c r="A17" s="33">
        <v>5</v>
      </c>
      <c r="B17" s="34">
        <v>44161</v>
      </c>
      <c r="C17" s="35"/>
      <c r="D17" s="36"/>
      <c r="E17" s="37"/>
      <c r="F17" s="36"/>
      <c r="G17" s="36"/>
      <c r="H17" s="32"/>
      <c r="I17" s="81"/>
      <c r="J17" s="87"/>
      <c r="K17" s="81"/>
      <c r="L17" s="30">
        <v>-2000</v>
      </c>
      <c r="M17" s="41" t="s">
        <v>72</v>
      </c>
      <c r="N17" s="41" t="s">
        <v>58</v>
      </c>
      <c r="O17" s="84">
        <v>1950</v>
      </c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</row>
    <row r="18" s="1" customFormat="1" ht="20" customHeight="1" spans="1:32">
      <c r="A18" s="33"/>
      <c r="B18" s="34"/>
      <c r="C18" s="35"/>
      <c r="D18" s="36"/>
      <c r="E18" s="37"/>
      <c r="F18" s="36"/>
      <c r="G18" s="36"/>
      <c r="H18" s="32"/>
      <c r="I18" s="81"/>
      <c r="J18" s="87"/>
      <c r="K18" s="81"/>
      <c r="L18" s="30">
        <v>50</v>
      </c>
      <c r="M18" s="41" t="s">
        <v>73</v>
      </c>
      <c r="N18" s="41"/>
      <c r="O18" s="84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</row>
    <row r="19" s="1" customFormat="1" ht="20" customHeight="1" spans="1:27">
      <c r="A19" s="33"/>
      <c r="B19" s="34"/>
      <c r="C19" s="35"/>
      <c r="D19" s="36"/>
      <c r="E19" s="37"/>
      <c r="F19" s="36"/>
      <c r="G19" s="36"/>
      <c r="H19" s="32"/>
      <c r="I19" s="81"/>
      <c r="J19" s="87"/>
      <c r="K19" s="81"/>
      <c r="L19" s="30"/>
      <c r="M19" s="41"/>
      <c r="N19" s="41"/>
      <c r="O19" s="84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="1" customFormat="1" ht="20" customHeight="1" spans="1:29">
      <c r="A20" s="33"/>
      <c r="B20" s="34"/>
      <c r="C20" s="35"/>
      <c r="D20" s="36"/>
      <c r="E20" s="37"/>
      <c r="F20" s="36"/>
      <c r="G20" s="36"/>
      <c r="H20" s="32"/>
      <c r="I20" s="81"/>
      <c r="J20" s="87"/>
      <c r="K20" s="81"/>
      <c r="L20" s="30"/>
      <c r="M20" s="41"/>
      <c r="N20" s="41"/>
      <c r="O20" s="84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125"/>
      <c r="AC20" s="126"/>
    </row>
    <row r="21" s="1" customFormat="1" ht="20" customHeight="1" spans="1:27">
      <c r="A21" s="27"/>
      <c r="B21" s="40"/>
      <c r="C21" s="29"/>
      <c r="D21" s="30"/>
      <c r="E21" s="31"/>
      <c r="F21" s="30"/>
      <c r="G21" s="30"/>
      <c r="H21" s="41"/>
      <c r="I21" s="81"/>
      <c r="J21" s="27"/>
      <c r="K21" s="81"/>
      <c r="L21" s="30"/>
      <c r="M21" s="82"/>
      <c r="N21" s="82"/>
      <c r="O21" s="8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="1" customFormat="1" ht="20" customHeight="1" spans="1:27">
      <c r="A22" s="27"/>
      <c r="B22" s="40"/>
      <c r="C22" s="29"/>
      <c r="D22" s="30"/>
      <c r="E22" s="31"/>
      <c r="F22" s="30"/>
      <c r="G22" s="30"/>
      <c r="H22" s="41"/>
      <c r="I22" s="81"/>
      <c r="J22" s="27"/>
      <c r="K22" s="81"/>
      <c r="L22" s="30"/>
      <c r="M22" s="41"/>
      <c r="N22" s="41"/>
      <c r="O22" s="8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="1" customFormat="1" ht="20" customHeight="1" spans="1:20">
      <c r="A23" s="27"/>
      <c r="B23" s="40"/>
      <c r="C23" s="29"/>
      <c r="D23" s="30"/>
      <c r="E23" s="31"/>
      <c r="F23" s="30"/>
      <c r="G23" s="30"/>
      <c r="H23" s="41"/>
      <c r="I23" s="81"/>
      <c r="J23" s="27"/>
      <c r="K23" s="81"/>
      <c r="L23" s="30"/>
      <c r="M23" s="41"/>
      <c r="N23" s="41"/>
      <c r="O23" s="81"/>
      <c r="P23" s="71"/>
      <c r="R23" s="4"/>
      <c r="S23" s="4"/>
      <c r="T23" s="4"/>
    </row>
    <row r="24" s="1" customFormat="1" ht="20" customHeight="1" spans="1:19">
      <c r="A24" s="27"/>
      <c r="B24" s="40"/>
      <c r="C24" s="29"/>
      <c r="D24" s="30"/>
      <c r="E24" s="31"/>
      <c r="F24" s="30"/>
      <c r="G24" s="30"/>
      <c r="H24" s="41"/>
      <c r="I24" s="81"/>
      <c r="J24" s="27"/>
      <c r="K24" s="81"/>
      <c r="L24" s="30"/>
      <c r="M24" s="41"/>
      <c r="N24" s="41"/>
      <c r="O24" s="81"/>
      <c r="P24" s="71"/>
      <c r="R24" s="4"/>
      <c r="S24" s="4"/>
    </row>
    <row r="25" s="3" customFormat="1" ht="24" customHeight="1" spans="1:19">
      <c r="A25" s="8" t="s">
        <v>41</v>
      </c>
      <c r="B25" s="8"/>
      <c r="C25" s="42" t="s">
        <v>42</v>
      </c>
      <c r="D25" s="43">
        <f t="shared" ref="D25:G25" si="0">SUM(D7:D24)</f>
        <v>401000</v>
      </c>
      <c r="E25" s="42" t="s">
        <v>42</v>
      </c>
      <c r="F25" s="43">
        <f t="shared" si="0"/>
        <v>401400</v>
      </c>
      <c r="G25" s="43">
        <f t="shared" si="0"/>
        <v>529053.68</v>
      </c>
      <c r="H25" s="42" t="s">
        <v>42</v>
      </c>
      <c r="I25" s="43">
        <f t="shared" ref="I25:L25" si="1">SUM(I7:I24)</f>
        <v>0</v>
      </c>
      <c r="J25" s="42" t="s">
        <v>42</v>
      </c>
      <c r="K25" s="43">
        <f t="shared" si="1"/>
        <v>17114.51</v>
      </c>
      <c r="L25" s="43">
        <f t="shared" si="1"/>
        <v>550</v>
      </c>
      <c r="M25" s="42" t="s">
        <v>42</v>
      </c>
      <c r="N25" s="42"/>
      <c r="O25" s="43">
        <f>SUM(O7:O24)</f>
        <v>383335.49</v>
      </c>
      <c r="P25" s="97"/>
      <c r="Q25" s="115">
        <f>C26/C3</f>
        <v>0.00472860246760301</v>
      </c>
      <c r="R25" s="4"/>
      <c r="S25" s="4"/>
    </row>
    <row r="26" s="1" customFormat="1" ht="26.1" customHeight="1" spans="1:20">
      <c r="A26" s="44" t="s">
        <v>43</v>
      </c>
      <c r="B26" s="44"/>
      <c r="C26" s="45">
        <v>1950</v>
      </c>
      <c r="D26" s="46"/>
      <c r="E26" s="47"/>
      <c r="F26" s="48">
        <v>0</v>
      </c>
      <c r="G26" s="49"/>
      <c r="H26" s="50"/>
      <c r="I26" s="98" t="s">
        <v>64</v>
      </c>
      <c r="J26" s="99"/>
      <c r="K26" s="99"/>
      <c r="L26" s="99"/>
      <c r="M26" s="99"/>
      <c r="N26" s="99"/>
      <c r="O26" s="100"/>
      <c r="P26" s="71"/>
      <c r="Q26" s="116" t="s">
        <v>47</v>
      </c>
      <c r="R26" s="4"/>
      <c r="S26" s="4"/>
      <c r="T26" s="4"/>
    </row>
    <row r="27" s="1" customFormat="1" ht="26.1" customHeight="1" spans="1:20">
      <c r="A27" s="44"/>
      <c r="B27" s="44"/>
      <c r="C27" s="51"/>
      <c r="D27" s="52"/>
      <c r="E27" s="53"/>
      <c r="F27" s="48">
        <v>1950</v>
      </c>
      <c r="G27" s="49"/>
      <c r="H27" s="50"/>
      <c r="I27" s="98" t="s">
        <v>65</v>
      </c>
      <c r="J27" s="99"/>
      <c r="K27" s="99"/>
      <c r="L27" s="99"/>
      <c r="M27" s="99"/>
      <c r="N27" s="99"/>
      <c r="O27" s="100"/>
      <c r="P27" s="71"/>
      <c r="S27" s="4"/>
      <c r="T27" s="4"/>
    </row>
    <row r="28" s="1" customFormat="1" ht="45" customHeight="1" spans="1:20">
      <c r="A28" s="54" t="s">
        <v>50</v>
      </c>
      <c r="B28" s="54"/>
      <c r="C28" s="55" t="s">
        <v>74</v>
      </c>
      <c r="D28" s="56"/>
      <c r="E28" s="56"/>
      <c r="F28" s="56"/>
      <c r="G28" s="56"/>
      <c r="H28" s="57" t="s">
        <v>52</v>
      </c>
      <c r="I28" s="101"/>
      <c r="J28" s="102" t="s">
        <v>69</v>
      </c>
      <c r="K28" s="102"/>
      <c r="L28" s="102"/>
      <c r="M28" s="102"/>
      <c r="N28" s="102"/>
      <c r="O28" s="103"/>
      <c r="P28" s="71"/>
      <c r="R28" s="117"/>
      <c r="S28" s="118"/>
      <c r="T28" s="118"/>
    </row>
    <row r="29" s="1" customFormat="1" ht="45" customHeight="1" spans="1:20">
      <c r="A29" s="54" t="s">
        <v>70</v>
      </c>
      <c r="B29" s="54"/>
      <c r="C29" s="58"/>
      <c r="D29" s="59"/>
      <c r="E29" s="59"/>
      <c r="F29" s="59"/>
      <c r="G29" s="59"/>
      <c r="H29" s="57" t="s">
        <v>53</v>
      </c>
      <c r="I29" s="101"/>
      <c r="J29" s="102"/>
      <c r="K29" s="102"/>
      <c r="L29" s="102"/>
      <c r="M29" s="102"/>
      <c r="N29" s="102"/>
      <c r="O29" s="103"/>
      <c r="P29" s="71"/>
      <c r="R29" s="4"/>
      <c r="S29" s="4"/>
      <c r="T29" s="4"/>
    </row>
    <row r="30" s="1" customFormat="1" ht="45" customHeight="1" spans="1:20">
      <c r="A30" s="54" t="s">
        <v>71</v>
      </c>
      <c r="B30" s="54"/>
      <c r="C30" s="58"/>
      <c r="D30" s="59"/>
      <c r="E30" s="59"/>
      <c r="F30" s="59"/>
      <c r="G30" s="59"/>
      <c r="H30" s="57" t="s">
        <v>54</v>
      </c>
      <c r="I30" s="101"/>
      <c r="J30" s="59"/>
      <c r="K30" s="59"/>
      <c r="L30" s="59"/>
      <c r="M30" s="59"/>
      <c r="N30" s="59"/>
      <c r="O30" s="104"/>
      <c r="P30" s="71"/>
      <c r="R30" s="4"/>
      <c r="S30" s="4"/>
      <c r="T30" s="4"/>
    </row>
    <row r="31" s="1" customFormat="1" ht="45" customHeight="1" spans="1:20">
      <c r="A31" s="54" t="s">
        <v>56</v>
      </c>
      <c r="B31" s="54"/>
      <c r="C31" s="58"/>
      <c r="D31" s="59"/>
      <c r="E31" s="59"/>
      <c r="F31" s="59"/>
      <c r="G31" s="59"/>
      <c r="H31" s="57" t="s">
        <v>60</v>
      </c>
      <c r="I31" s="101"/>
      <c r="J31" s="59"/>
      <c r="K31" s="59"/>
      <c r="L31" s="59"/>
      <c r="M31" s="59"/>
      <c r="N31" s="59"/>
      <c r="O31" s="104"/>
      <c r="P31" s="71"/>
      <c r="Q31" s="119"/>
      <c r="R31" s="4"/>
      <c r="S31" s="4"/>
      <c r="T31" s="117"/>
    </row>
    <row r="32" s="4" customFormat="1"/>
    <row r="33" s="4" customFormat="1"/>
    <row r="34" s="4" customFormat="1" spans="17:22">
      <c r="Q34" s="1"/>
      <c r="U34" s="1"/>
      <c r="V34" s="1"/>
    </row>
  </sheetData>
  <mergeCells count="48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5:B25"/>
    <mergeCell ref="F26:H26"/>
    <mergeCell ref="I26:O26"/>
    <mergeCell ref="F27:H27"/>
    <mergeCell ref="I27:O27"/>
    <mergeCell ref="A28:B28"/>
    <mergeCell ref="C28:G28"/>
    <mergeCell ref="H28:I28"/>
    <mergeCell ref="J28:O28"/>
    <mergeCell ref="A29:B29"/>
    <mergeCell ref="C29:G29"/>
    <mergeCell ref="H29:I29"/>
    <mergeCell ref="J29:O29"/>
    <mergeCell ref="A30:B30"/>
    <mergeCell ref="C30:G30"/>
    <mergeCell ref="H30:I30"/>
    <mergeCell ref="J30:O30"/>
    <mergeCell ref="A31:B31"/>
    <mergeCell ref="C31:G31"/>
    <mergeCell ref="H31:I31"/>
    <mergeCell ref="J31:O31"/>
    <mergeCell ref="A5:A6"/>
    <mergeCell ref="N9:N10"/>
    <mergeCell ref="O9:O10"/>
    <mergeCell ref="A26:B27"/>
    <mergeCell ref="C26:E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5946-1</vt:lpstr>
      <vt:lpstr>5946- (2)</vt:lpstr>
      <vt:lpstr>5946- (3)</vt:lpstr>
      <vt:lpstr>5946- (4)</vt:lpstr>
      <vt:lpstr>4-2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2017-01-23T10:24:00Z</dcterms:created>
  <dcterms:modified xsi:type="dcterms:W3CDTF">2021-05-19T06:55:13Z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19F6EE565BC641C0A3416B8D36D4E195</vt:lpwstr>
  </property>
</Properties>
</file>