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015"/>
  </bookViews>
  <sheets>
    <sheet name="第三次" sheetId="4" r:id="rId1"/>
    <sheet name="第二次" sheetId="3" r:id="rId2"/>
    <sheet name="第一次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<sst xmlns="http://schemas.openxmlformats.org/spreadsheetml/2006/main" count="273" uniqueCount="75">
  <si>
    <t xml:space="preserve">工程款支付证书 </t>
  </si>
  <si>
    <t>工程名称</t>
  </si>
  <si>
    <t>南艳湖周边环境提升改造工程</t>
  </si>
  <si>
    <t>建设单位</t>
  </si>
  <si>
    <t>安徽省路桥工程集团有限责任公司</t>
  </si>
  <si>
    <t>ERP编号</t>
  </si>
  <si>
    <t>档案编号</t>
  </si>
  <si>
    <t>合同金额</t>
  </si>
  <si>
    <t>中标时间</t>
  </si>
  <si>
    <t>2016.9.1</t>
  </si>
  <si>
    <t>已提供工程资料</t>
  </si>
  <si>
    <t>合同</t>
  </si>
  <si>
    <t>保存地址</t>
  </si>
  <si>
    <t>合肥</t>
  </si>
  <si>
    <t>责任单位</t>
  </si>
  <si>
    <t>第十大区安徽省</t>
  </si>
  <si>
    <t>决算金额</t>
  </si>
  <si>
    <t>决算时间</t>
  </si>
  <si>
    <t>项目部印章</t>
  </si>
  <si>
    <t>施工人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</si>
  <si>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</si>
  <si>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</si>
  <si>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</si>
  <si>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</si>
  <si>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</si>
  <si>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</si>
  <si>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</si>
  <si>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</si>
  <si>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</si>
  <si>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</si>
  <si>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</si>
  <si>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</si>
  <si>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</si>
  <si>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</si>
  <si>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</si>
  <si>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</si>
  <si>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</si>
  <si>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</si>
  <si>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</si>
  <si>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</si>
  <si>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</si>
  <si>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</si>
  <si>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</si>
  <si>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</si>
  <si>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</si>
  <si>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</si>
  <si>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</si>
  <si>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</si>
  <si>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</si>
  <si>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</si>
  <si>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17.1.23</t>
  </si>
  <si>
    <t>徽商银行合肥太湖路支行</t>
  </si>
  <si>
    <t>1020 5010 2100 0016 507</t>
  </si>
  <si>
    <t>17.1.26</t>
  </si>
  <si>
    <t>18.2.14</t>
  </si>
  <si>
    <r>
      <rPr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9.8.2</t>
    </r>
  </si>
  <si>
    <t>19.11.21</t>
  </si>
  <si>
    <t>安徽潜山县三元塑业有限责任公司</t>
  </si>
  <si>
    <t>安徽融畅智能科技有限公司</t>
  </si>
  <si>
    <t>19.12.11</t>
  </si>
  <si>
    <t>安徽鑫朗丰市政道路设施有限公司</t>
  </si>
  <si>
    <t>20.7.27</t>
  </si>
  <si>
    <t>中国银行合肥蜀山支行</t>
  </si>
  <si>
    <t>175 257 190 682</t>
  </si>
  <si>
    <t>转账手续费</t>
  </si>
  <si>
    <t>王玲子</t>
  </si>
  <si>
    <t>本次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</si>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</sst>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&quot;月&quot;d&quot;日&quot;;@"/>
    <numFmt numFmtId="178" formatCode="yy/m/d;@"/>
    <numFmt numFmtId="179" formatCode="0.00_ "/>
    <numFmt numFmtId="180" formatCode="0.0%"/>
    <numFmt numFmtId="181" formatCode="0.0_ "/>
    <numFmt numFmtId="182" formatCode="0.00_);[Red]\(0.00\)"/>
    <numFmt numFmtId="183" formatCode="#,##0_ "/>
  </numFmts>
  <fonts count="32">
    <font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5" fillId="0" borderId="0">
      <protection locked="0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8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9" fontId="5" fillId="0" borderId="0">
      <protection locked="0"/>
    </xf>
    <xf numFmtId="0" fontId="31" fillId="0" borderId="0">
      <protection locked="0"/>
    </xf>
  </cellStyleXfs>
  <cellXfs count="137">
    <xf numFmtId="0" fontId="0" fillId="0" borderId="0" xfId="0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2" fillId="2" borderId="2" xfId="50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0" fontId="3" fillId="2" borderId="3" xfId="50" applyFont="1" applyFill="1" applyBorder="1" applyAlignment="1" applyProtection="1">
      <alignment horizontal="center" vertical="center" shrinkToFit="1"/>
    </xf>
    <xf numFmtId="176" fontId="2" fillId="2" borderId="2" xfId="50" applyNumberFormat="1" applyFont="1" applyFill="1" applyBorder="1" applyAlignment="1" applyProtection="1">
      <alignment horizontal="center" vertical="center" wrapText="1"/>
    </xf>
    <xf numFmtId="177" fontId="2" fillId="2" borderId="4" xfId="50" applyNumberFormat="1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right" vertical="center" wrapText="1"/>
    </xf>
    <xf numFmtId="176" fontId="4" fillId="2" borderId="4" xfId="50" applyNumberFormat="1" applyFont="1" applyFill="1" applyBorder="1" applyAlignment="1" applyProtection="1">
      <alignment horizontal="center" vertical="center" wrapText="1"/>
    </xf>
    <xf numFmtId="0" fontId="2" fillId="3" borderId="3" xfId="50" applyFont="1" applyFill="1" applyBorder="1" applyAlignment="1" applyProtection="1">
      <alignment horizontal="center" vertical="center" wrapText="1"/>
    </xf>
    <xf numFmtId="0" fontId="2" fillId="3" borderId="5" xfId="50" applyFont="1" applyFill="1" applyBorder="1" applyAlignment="1" applyProtection="1">
      <alignment horizontal="center" vertical="center" wrapText="1"/>
    </xf>
    <xf numFmtId="0" fontId="2" fillId="3" borderId="4" xfId="50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horizontal="center" vertical="center" wrapText="1"/>
    </xf>
    <xf numFmtId="0" fontId="2" fillId="2" borderId="3" xfId="50" applyFont="1" applyFill="1" applyBorder="1" applyAlignment="1" applyProtection="1">
      <alignment horizontal="center" vertical="center" wrapText="1"/>
    </xf>
    <xf numFmtId="0" fontId="2" fillId="2" borderId="5" xfId="50" applyFont="1" applyFill="1" applyBorder="1" applyAlignment="1" applyProtection="1">
      <alignment horizontal="center" vertical="center" wrapText="1"/>
    </xf>
    <xf numFmtId="0" fontId="2" fillId="2" borderId="4" xfId="50" applyFont="1" applyFill="1" applyBorder="1" applyAlignment="1" applyProtection="1">
      <alignment horizontal="center" vertical="center" wrapText="1"/>
    </xf>
    <xf numFmtId="178" fontId="2" fillId="2" borderId="2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vertical="center" wrapText="1"/>
    </xf>
    <xf numFmtId="178" fontId="4" fillId="0" borderId="2" xfId="50" applyNumberFormat="1" applyFont="1" applyBorder="1" applyAlignment="1" applyProtection="1">
      <alignment horizontal="center" vertical="center" wrapText="1"/>
    </xf>
    <xf numFmtId="176" fontId="4" fillId="0" borderId="2" xfId="50" applyNumberFormat="1" applyFont="1" applyBorder="1" applyAlignment="1" applyProtection="1">
      <alignment horizontal="right" vertical="center" wrapText="1"/>
    </xf>
    <xf numFmtId="0" fontId="4" fillId="0" borderId="2" xfId="50" applyFont="1" applyBorder="1" applyAlignment="1" applyProtection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6" fontId="4" fillId="2" borderId="2" xfId="50" applyNumberFormat="1" applyFont="1" applyFill="1" applyBorder="1" applyAlignment="1" applyProtection="1">
      <alignment horizontal="right" vertical="center" shrinkToFit="1"/>
    </xf>
    <xf numFmtId="180" fontId="4" fillId="2" borderId="2" xfId="49" applyNumberFormat="1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vertical="center" shrinkToFit="1"/>
    </xf>
    <xf numFmtId="0" fontId="4" fillId="0" borderId="0" xfId="50" applyFont="1" applyAlignment="1" applyProtection="1">
      <alignment horizontal="center" vertical="center"/>
    </xf>
    <xf numFmtId="176" fontId="4" fillId="2" borderId="2" xfId="50" applyNumberFormat="1" applyFont="1" applyFill="1" applyBorder="1" applyAlignment="1" applyProtection="1">
      <alignment horizontal="left" vertical="center" wrapText="1" shrinkToFit="1"/>
    </xf>
    <xf numFmtId="14" fontId="5" fillId="0" borderId="2" xfId="0" applyNumberFormat="1" applyFont="1" applyBorder="1" applyAlignment="1">
      <alignment horizontal="center" vertical="center"/>
    </xf>
    <xf numFmtId="176" fontId="4" fillId="2" borderId="4" xfId="50" applyNumberFormat="1" applyFont="1" applyFill="1" applyBorder="1" applyAlignment="1" applyProtection="1">
      <alignment horizontal="right" vertical="center" shrinkToFit="1"/>
    </xf>
    <xf numFmtId="181" fontId="5" fillId="0" borderId="2" xfId="0" applyNumberFormat="1" applyFont="1" applyBorder="1">
      <alignment vertical="center"/>
    </xf>
    <xf numFmtId="0" fontId="4" fillId="4" borderId="2" xfId="50" applyFont="1" applyFill="1" applyBorder="1" applyAlignment="1" applyProtection="1">
      <alignment vertical="center" wrapText="1"/>
    </xf>
    <xf numFmtId="14" fontId="6" fillId="4" borderId="2" xfId="0" applyNumberFormat="1" applyFont="1" applyFill="1" applyBorder="1" applyAlignment="1">
      <alignment horizontal="center" vertical="center"/>
    </xf>
    <xf numFmtId="176" fontId="4" fillId="4" borderId="4" xfId="50" applyNumberFormat="1" applyFont="1" applyFill="1" applyBorder="1" applyAlignment="1" applyProtection="1">
      <alignment horizontal="right" vertical="center" shrinkToFit="1"/>
    </xf>
    <xf numFmtId="181" fontId="5" fillId="4" borderId="2" xfId="0" applyNumberFormat="1" applyFont="1" applyFill="1" applyBorder="1">
      <alignment vertical="center"/>
    </xf>
    <xf numFmtId="179" fontId="5" fillId="4" borderId="2" xfId="0" applyNumberFormat="1" applyFont="1" applyFill="1" applyBorder="1" applyAlignment="1">
      <alignment horizontal="center" vertical="center"/>
    </xf>
    <xf numFmtId="176" fontId="4" fillId="4" borderId="2" xfId="50" applyNumberFormat="1" applyFont="1" applyFill="1" applyBorder="1" applyAlignment="1" applyProtection="1">
      <alignment horizontal="left" vertical="center" wrapText="1" shrinkToFit="1"/>
    </xf>
    <xf numFmtId="180" fontId="4" fillId="4" borderId="2" xfId="49" applyNumberFormat="1" applyFont="1" applyFill="1" applyBorder="1" applyAlignment="1" applyProtection="1">
      <alignment horizontal="center" vertical="center" wrapText="1"/>
    </xf>
    <xf numFmtId="177" fontId="5" fillId="0" borderId="6" xfId="0" applyNumberFormat="1" applyFont="1" applyBorder="1" applyAlignment="1">
      <alignment horizontal="center" vertical="center"/>
    </xf>
    <xf numFmtId="176" fontId="4" fillId="2" borderId="6" xfId="50" applyNumberFormat="1" applyFont="1" applyFill="1" applyBorder="1" applyAlignment="1" applyProtection="1">
      <alignment horizontal="center" vertical="center" shrinkToFit="1"/>
    </xf>
    <xf numFmtId="179" fontId="5" fillId="0" borderId="6" xfId="0" applyNumberFormat="1" applyFont="1" applyBorder="1" applyAlignment="1">
      <alignment horizontal="center" vertical="center"/>
    </xf>
    <xf numFmtId="176" fontId="4" fillId="2" borderId="6" xfId="50" applyNumberFormat="1" applyFont="1" applyFill="1" applyBorder="1" applyAlignment="1" applyProtection="1">
      <alignment horizontal="center" vertical="center" wrapText="1" shrinkToFit="1"/>
    </xf>
    <xf numFmtId="180" fontId="4" fillId="2" borderId="6" xfId="49" applyNumberFormat="1" applyFont="1" applyFill="1" applyBorder="1" applyAlignment="1" applyProtection="1">
      <alignment horizontal="center" vertical="center" wrapText="1"/>
    </xf>
    <xf numFmtId="177" fontId="5" fillId="0" borderId="7" xfId="0" applyNumberFormat="1" applyFont="1" applyBorder="1" applyAlignment="1">
      <alignment horizontal="center" vertical="center"/>
    </xf>
    <xf numFmtId="176" fontId="4" fillId="2" borderId="7" xfId="50" applyNumberFormat="1" applyFont="1" applyFill="1" applyBorder="1" applyAlignment="1" applyProtection="1">
      <alignment horizontal="center" vertical="center" shrinkToFit="1"/>
    </xf>
    <xf numFmtId="179" fontId="5" fillId="0" borderId="7" xfId="0" applyNumberFormat="1" applyFont="1" applyBorder="1" applyAlignment="1">
      <alignment horizontal="center" vertical="center"/>
    </xf>
    <xf numFmtId="176" fontId="4" fillId="2" borderId="7" xfId="50" applyNumberFormat="1" applyFont="1" applyFill="1" applyBorder="1" applyAlignment="1" applyProtection="1">
      <alignment horizontal="center" vertical="center" wrapText="1" shrinkToFit="1"/>
    </xf>
    <xf numFmtId="180" fontId="4" fillId="2" borderId="7" xfId="49" applyNumberFormat="1" applyFont="1" applyFill="1" applyBorder="1" applyAlignment="1" applyProtection="1">
      <alignment horizontal="center" vertical="center" wrapText="1"/>
    </xf>
    <xf numFmtId="177" fontId="7" fillId="2" borderId="2" xfId="50" applyNumberFormat="1" applyFont="1" applyFill="1" applyBorder="1" applyAlignment="1" applyProtection="1">
      <alignment horizontal="center" vertical="center" shrinkToFit="1"/>
    </xf>
    <xf numFmtId="49" fontId="4" fillId="2" borderId="2" xfId="50" applyNumberFormat="1" applyFont="1" applyFill="1" applyBorder="1" applyAlignment="1" applyProtection="1">
      <alignment horizontal="center" vertical="center" wrapText="1"/>
    </xf>
    <xf numFmtId="179" fontId="4" fillId="2" borderId="2" xfId="2" applyNumberFormat="1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 shrinkToFit="1"/>
    </xf>
    <xf numFmtId="49" fontId="4" fillId="2" borderId="2" xfId="50" applyNumberFormat="1" applyFont="1" applyFill="1" applyBorder="1" applyAlignment="1" applyProtection="1">
      <alignment horizontal="center" vertical="center" wrapText="1" shrinkToFit="1"/>
    </xf>
    <xf numFmtId="176" fontId="4" fillId="2" borderId="2" xfId="50" applyNumberFormat="1" applyFont="1" applyFill="1" applyBorder="1" applyAlignment="1" applyProtection="1">
      <alignment vertical="center" wrapText="1" shrinkToFit="1"/>
    </xf>
    <xf numFmtId="9" fontId="4" fillId="2" borderId="2" xfId="49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shrinkToFit="1"/>
    </xf>
    <xf numFmtId="179" fontId="2" fillId="2" borderId="2" xfId="50" applyNumberFormat="1" applyFont="1" applyFill="1" applyBorder="1" applyAlignment="1" applyProtection="1">
      <alignment horizontal="center" vertical="center" shrinkToFit="1"/>
    </xf>
    <xf numFmtId="176" fontId="8" fillId="2" borderId="2" xfId="50" applyNumberFormat="1" applyFont="1" applyFill="1" applyBorder="1" applyAlignment="1" applyProtection="1">
      <alignment horizontal="right" vertical="center" shrinkToFit="1"/>
    </xf>
    <xf numFmtId="0" fontId="9" fillId="2" borderId="2" xfId="50" applyFont="1" applyFill="1" applyBorder="1" applyAlignment="1" applyProtection="1">
      <alignment horizontal="center" vertical="center" wrapText="1"/>
    </xf>
    <xf numFmtId="182" fontId="10" fillId="2" borderId="3" xfId="50" applyNumberFormat="1" applyFont="1" applyFill="1" applyBorder="1" applyAlignment="1" applyProtection="1">
      <alignment horizontal="center" vertical="center" shrinkToFit="1"/>
    </xf>
    <xf numFmtId="182" fontId="10" fillId="2" borderId="5" xfId="50" applyNumberFormat="1" applyFont="1" applyFill="1" applyBorder="1" applyAlignment="1" applyProtection="1">
      <alignment horizontal="center" vertical="center" shrinkToFit="1"/>
    </xf>
    <xf numFmtId="0" fontId="10" fillId="2" borderId="8" xfId="50" applyFont="1" applyFill="1" applyBorder="1" applyAlignment="1" applyProtection="1">
      <alignment horizontal="center" vertical="center" wrapText="1"/>
    </xf>
    <xf numFmtId="0" fontId="10" fillId="2" borderId="9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shrinkToFit="1"/>
    </xf>
    <xf numFmtId="0" fontId="3" fillId="2" borderId="4" xfId="50" applyFont="1" applyFill="1" applyBorder="1" applyAlignment="1" applyProtection="1">
      <alignment horizontal="center" vertical="center" shrinkToFit="1"/>
    </xf>
    <xf numFmtId="0" fontId="2" fillId="2" borderId="2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6" fontId="2" fillId="3" borderId="3" xfId="50" applyNumberFormat="1" applyFont="1" applyFill="1" applyBorder="1" applyAlignment="1" applyProtection="1">
      <alignment horizontal="center" vertical="center" wrapText="1"/>
    </xf>
    <xf numFmtId="176" fontId="2" fillId="2" borderId="3" xfId="50" applyNumberFormat="1" applyFont="1" applyFill="1" applyBorder="1" applyAlignment="1" applyProtection="1">
      <alignment vertical="center" wrapText="1"/>
    </xf>
    <xf numFmtId="176" fontId="2" fillId="2" borderId="2" xfId="50" applyNumberFormat="1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176" fontId="2" fillId="2" borderId="2" xfId="50" applyNumberFormat="1" applyFont="1" applyFill="1" applyBorder="1" applyAlignment="1" applyProtection="1">
      <alignment horizontal="right" vertical="center" shrinkToFit="1"/>
    </xf>
    <xf numFmtId="176" fontId="0" fillId="2" borderId="2" xfId="50" applyNumberFormat="1" applyFont="1" applyFill="1" applyBorder="1" applyAlignment="1" applyProtection="1">
      <alignment horizontal="left" vertical="center" wrapText="1"/>
    </xf>
    <xf numFmtId="183" fontId="4" fillId="2" borderId="2" xfId="50" applyNumberFormat="1" applyFont="1" applyFill="1" applyBorder="1" applyAlignment="1" applyProtection="1">
      <alignment vertical="center" shrinkToFit="1"/>
    </xf>
    <xf numFmtId="176" fontId="4" fillId="2" borderId="2" xfId="50" applyNumberFormat="1" applyFont="1" applyFill="1" applyBorder="1" applyAlignment="1" applyProtection="1">
      <alignment vertical="center" wrapText="1"/>
    </xf>
    <xf numFmtId="176" fontId="4" fillId="4" borderId="2" xfId="50" applyNumberFormat="1" applyFont="1" applyFill="1" applyBorder="1" applyAlignment="1" applyProtection="1">
      <alignment horizontal="right" vertical="center" shrinkToFit="1"/>
    </xf>
    <xf numFmtId="0" fontId="4" fillId="4" borderId="2" xfId="50" applyFont="1" applyFill="1" applyBorder="1" applyAlignment="1" applyProtection="1">
      <alignment horizontal="center" vertical="center"/>
    </xf>
    <xf numFmtId="176" fontId="4" fillId="4" borderId="2" xfId="50" applyNumberFormat="1" applyFont="1" applyFill="1" applyBorder="1" applyAlignment="1" applyProtection="1">
      <alignment horizontal="center" vertical="center" wrapText="1"/>
    </xf>
    <xf numFmtId="183" fontId="4" fillId="4" borderId="2" xfId="50" applyNumberFormat="1" applyFont="1" applyFill="1" applyBorder="1" applyAlignment="1" applyProtection="1">
      <alignment vertical="center" shrinkToFit="1"/>
    </xf>
    <xf numFmtId="176" fontId="4" fillId="4" borderId="2" xfId="50" applyNumberFormat="1" applyFont="1" applyFill="1" applyBorder="1" applyAlignment="1" applyProtection="1">
      <alignment vertical="center" wrapText="1"/>
    </xf>
    <xf numFmtId="176" fontId="0" fillId="4" borderId="2" xfId="50" applyNumberFormat="1" applyFont="1" applyFill="1" applyBorder="1" applyAlignment="1" applyProtection="1">
      <alignment horizontal="left" vertical="center" wrapText="1"/>
    </xf>
    <xf numFmtId="0" fontId="4" fillId="2" borderId="6" xfId="50" applyFont="1" applyFill="1" applyBorder="1" applyAlignment="1" applyProtection="1">
      <alignment horizontal="center" vertical="center"/>
    </xf>
    <xf numFmtId="176" fontId="4" fillId="2" borderId="6" xfId="50" applyNumberFormat="1" applyFont="1" applyFill="1" applyBorder="1" applyAlignment="1" applyProtection="1">
      <alignment horizontal="center" vertical="center" wrapText="1"/>
    </xf>
    <xf numFmtId="183" fontId="4" fillId="2" borderId="6" xfId="50" applyNumberFormat="1" applyFont="1" applyFill="1" applyBorder="1" applyAlignment="1" applyProtection="1">
      <alignment horizontal="center" vertical="center" shrinkToFit="1"/>
    </xf>
    <xf numFmtId="0" fontId="4" fillId="2" borderId="7" xfId="50" applyFont="1" applyFill="1" applyBorder="1" applyAlignment="1" applyProtection="1">
      <alignment horizontal="center" vertical="center"/>
    </xf>
    <xf numFmtId="176" fontId="4" fillId="2" borderId="7" xfId="50" applyNumberFormat="1" applyFont="1" applyFill="1" applyBorder="1" applyAlignment="1" applyProtection="1">
      <alignment horizontal="center" vertical="center" wrapText="1"/>
    </xf>
    <xf numFmtId="183" fontId="4" fillId="2" borderId="7" xfId="50" applyNumberFormat="1" applyFont="1" applyFill="1" applyBorder="1" applyAlignment="1" applyProtection="1">
      <alignment horizontal="center" vertical="center" shrinkToFit="1"/>
    </xf>
    <xf numFmtId="10" fontId="0" fillId="0" borderId="2" xfId="0" applyNumberFormat="1" applyFont="1" applyBorder="1">
      <alignment vertical="center"/>
    </xf>
    <xf numFmtId="0" fontId="10" fillId="2" borderId="10" xfId="50" applyFont="1" applyFill="1" applyBorder="1" applyAlignment="1" applyProtection="1">
      <alignment horizontal="center" vertical="center" wrapText="1"/>
    </xf>
    <xf numFmtId="0" fontId="10" fillId="2" borderId="11" xfId="50" applyFont="1" applyFill="1" applyBorder="1" applyAlignment="1" applyProtection="1">
      <alignment horizontal="center" vertical="center" wrapText="1"/>
    </xf>
    <xf numFmtId="176" fontId="10" fillId="2" borderId="3" xfId="50" applyNumberFormat="1" applyFont="1" applyFill="1" applyBorder="1" applyAlignment="1" applyProtection="1">
      <alignment horizontal="center" vertical="center" shrinkToFit="1"/>
    </xf>
    <xf numFmtId="176" fontId="10" fillId="2" borderId="5" xfId="50" applyNumberFormat="1" applyFont="1" applyFill="1" applyBorder="1" applyAlignment="1" applyProtection="1">
      <alignment horizontal="center" vertical="center" shrinkToFit="1"/>
    </xf>
    <xf numFmtId="0" fontId="10" fillId="2" borderId="1" xfId="50" applyFont="1" applyFill="1" applyBorder="1" applyAlignment="1" applyProtection="1">
      <alignment horizontal="center" vertical="center" wrapText="1"/>
    </xf>
    <xf numFmtId="0" fontId="10" fillId="2" borderId="12" xfId="50" applyFont="1" applyFill="1" applyBorder="1" applyAlignment="1" applyProtection="1">
      <alignment horizontal="center" vertical="center" wrapText="1"/>
    </xf>
    <xf numFmtId="0" fontId="10" fillId="2" borderId="3" xfId="50" applyFont="1" applyFill="1" applyBorder="1" applyAlignment="1" applyProtection="1">
      <alignment horizontal="center" vertical="center" shrinkToFit="1"/>
    </xf>
    <xf numFmtId="0" fontId="10" fillId="2" borderId="5" xfId="50" applyFont="1" applyFill="1" applyBorder="1" applyAlignment="1" applyProtection="1">
      <alignment horizontal="center" vertical="center" shrinkToFit="1"/>
    </xf>
    <xf numFmtId="0" fontId="4" fillId="2" borderId="0" xfId="50" applyFont="1" applyFill="1" applyAlignment="1" applyProtection="1">
      <alignment horizontal="center" vertical="center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7" fillId="2" borderId="5" xfId="50" applyFont="1" applyFill="1" applyBorder="1" applyAlignment="1" applyProtection="1">
      <alignment horizontal="center" vertical="center" wrapText="1"/>
    </xf>
    <xf numFmtId="0" fontId="7" fillId="2" borderId="4" xfId="50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176" fontId="7" fillId="2" borderId="2" xfId="50" applyNumberFormat="1" applyFont="1" applyFill="1" applyBorder="1" applyAlignment="1" applyProtection="1">
      <alignment horizontal="center" vertical="center" wrapText="1"/>
    </xf>
    <xf numFmtId="176" fontId="2" fillId="3" borderId="5" xfId="50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/>
    </xf>
    <xf numFmtId="176" fontId="2" fillId="2" borderId="5" xfId="50" applyNumberFormat="1" applyFont="1" applyFill="1" applyBorder="1" applyAlignment="1" applyProtection="1">
      <alignment vertical="center" wrapText="1"/>
    </xf>
    <xf numFmtId="176" fontId="0" fillId="2" borderId="2" xfId="50" applyNumberFormat="1" applyFont="1" applyFill="1" applyBorder="1" applyAlignment="1" applyProtection="1">
      <alignment horizontal="right" vertical="center" wrapText="1" shrinkToFit="1"/>
    </xf>
    <xf numFmtId="176" fontId="0" fillId="2" borderId="2" xfId="50" applyNumberFormat="1" applyFont="1" applyFill="1" applyBorder="1" applyAlignment="1" applyProtection="1">
      <alignment horizontal="right" vertical="center" shrinkToFit="1"/>
    </xf>
    <xf numFmtId="176" fontId="2" fillId="4" borderId="2" xfId="50" applyNumberFormat="1" applyFont="1" applyFill="1" applyBorder="1" applyAlignment="1" applyProtection="1">
      <alignment horizontal="center" vertical="center" wrapText="1"/>
    </xf>
    <xf numFmtId="176" fontId="0" fillId="4" borderId="2" xfId="50" applyNumberFormat="1" applyFont="1" applyFill="1" applyBorder="1" applyAlignment="1" applyProtection="1">
      <alignment horizontal="right" vertical="center" shrinkToFit="1"/>
    </xf>
    <xf numFmtId="176" fontId="4" fillId="2" borderId="6" xfId="50" applyNumberFormat="1" applyFont="1" applyFill="1" applyBorder="1" applyAlignment="1" applyProtection="1">
      <alignment horizontal="center" vertical="center"/>
    </xf>
    <xf numFmtId="176" fontId="4" fillId="2" borderId="2" xfId="50" applyNumberFormat="1" applyFont="1" applyFill="1" applyBorder="1" applyAlignment="1" applyProtection="1">
      <alignment horizontal="left" vertical="center" wrapText="1"/>
    </xf>
    <xf numFmtId="179" fontId="0" fillId="2" borderId="2" xfId="0" applyNumberFormat="1" applyFill="1" applyBorder="1">
      <alignment vertical="center"/>
    </xf>
    <xf numFmtId="176" fontId="4" fillId="2" borderId="13" xfId="50" applyNumberFormat="1" applyFont="1" applyFill="1" applyBorder="1" applyAlignment="1" applyProtection="1">
      <alignment horizontal="center" vertical="center"/>
    </xf>
    <xf numFmtId="176" fontId="4" fillId="2" borderId="7" xfId="50" applyNumberFormat="1" applyFont="1" applyFill="1" applyBorder="1" applyAlignment="1" applyProtection="1">
      <alignment horizontal="center" vertical="center"/>
    </xf>
    <xf numFmtId="179" fontId="4" fillId="2" borderId="2" xfId="50" applyNumberFormat="1" applyFont="1" applyFill="1" applyBorder="1" applyAlignment="1" applyProtection="1">
      <alignment horizontal="center" vertical="center"/>
    </xf>
    <xf numFmtId="179" fontId="2" fillId="2" borderId="2" xfId="50" applyNumberFormat="1" applyFont="1" applyFill="1" applyBorder="1" applyAlignment="1" applyProtection="1">
      <alignment horizontal="right" vertical="center"/>
    </xf>
    <xf numFmtId="176" fontId="10" fillId="2" borderId="4" xfId="50" applyNumberFormat="1" applyFont="1" applyFill="1" applyBorder="1" applyAlignment="1" applyProtection="1">
      <alignment horizontal="center" vertical="center" shrinkToFit="1"/>
    </xf>
    <xf numFmtId="0" fontId="10" fillId="2" borderId="4" xfId="50" applyFont="1" applyFill="1" applyBorder="1" applyAlignment="1" applyProtection="1">
      <alignment horizontal="center" vertical="center" shrinkToFit="1"/>
    </xf>
    <xf numFmtId="9" fontId="0" fillId="0" borderId="0" xfId="0" applyNumberFormat="1">
      <alignment vertical="center"/>
    </xf>
    <xf numFmtId="9" fontId="2" fillId="2" borderId="4" xfId="50" applyNumberFormat="1" applyFont="1" applyFill="1" applyBorder="1" applyAlignment="1" applyProtection="1">
      <alignment horizontal="center" vertical="center" wrapText="1"/>
    </xf>
    <xf numFmtId="9" fontId="4" fillId="2" borderId="4" xfId="50" applyNumberFormat="1" applyFont="1" applyFill="1" applyBorder="1" applyAlignment="1" applyProtection="1">
      <alignment horizontal="center" vertical="center" wrapText="1"/>
    </xf>
    <xf numFmtId="9" fontId="2" fillId="3" borderId="2" xfId="50" applyNumberFormat="1" applyFont="1" applyFill="1" applyBorder="1" applyAlignment="1" applyProtection="1">
      <alignment horizontal="center" vertical="center" wrapText="1"/>
    </xf>
    <xf numFmtId="9" fontId="2" fillId="2" borderId="2" xfId="50" applyNumberFormat="1" applyFont="1" applyFill="1" applyBorder="1" applyAlignment="1" applyProtection="1">
      <alignment horizontal="center" vertical="center" wrapText="1"/>
    </xf>
    <xf numFmtId="9" fontId="4" fillId="2" borderId="2" xfId="50" applyNumberFormat="1" applyFont="1" applyFill="1" applyBorder="1" applyAlignment="1" applyProtection="1">
      <alignment horizontal="right" vertical="center" shrinkToFit="1"/>
    </xf>
    <xf numFmtId="9" fontId="4" fillId="2" borderId="2" xfId="50" applyNumberFormat="1" applyFont="1" applyFill="1" applyBorder="1" applyAlignment="1" applyProtection="1">
      <alignment vertical="center" shrinkToFit="1"/>
    </xf>
    <xf numFmtId="9" fontId="4" fillId="2" borderId="2" xfId="50" applyNumberFormat="1" applyFont="1" applyFill="1" applyBorder="1" applyAlignment="1" applyProtection="1">
      <alignment horizontal="left" vertical="center" wrapText="1" shrinkToFit="1"/>
    </xf>
    <xf numFmtId="9" fontId="4" fillId="2" borderId="6" xfId="50" applyNumberFormat="1" applyFont="1" applyFill="1" applyBorder="1" applyAlignment="1" applyProtection="1">
      <alignment horizontal="center" vertical="center" wrapText="1" shrinkToFit="1"/>
    </xf>
    <xf numFmtId="9" fontId="4" fillId="2" borderId="7" xfId="50" applyNumberFormat="1" applyFont="1" applyFill="1" applyBorder="1" applyAlignment="1" applyProtection="1">
      <alignment horizontal="center" vertical="center" wrapText="1" shrinkToFit="1"/>
    </xf>
    <xf numFmtId="9" fontId="4" fillId="4" borderId="2" xfId="50" applyNumberFormat="1" applyFont="1" applyFill="1" applyBorder="1" applyAlignment="1" applyProtection="1">
      <alignment horizontal="left" vertical="center" wrapText="1" shrinkToFit="1"/>
    </xf>
    <xf numFmtId="9" fontId="4" fillId="2" borderId="2" xfId="50" applyNumberFormat="1" applyFont="1" applyFill="1" applyBorder="1" applyAlignment="1" applyProtection="1">
      <alignment vertical="center" wrapText="1" shrinkToFit="1"/>
    </xf>
    <xf numFmtId="9" fontId="8" fillId="2" borderId="2" xfId="50" applyNumberFormat="1" applyFont="1" applyFill="1" applyBorder="1" applyAlignment="1" applyProtection="1">
      <alignment horizontal="right" vertical="center" shrinkToFit="1"/>
    </xf>
    <xf numFmtId="176" fontId="4" fillId="2" borderId="6" xfId="50" applyNumberFormat="1" applyFont="1" applyFill="1" applyBorder="1" applyAlignment="1" applyProtection="1">
      <alignment horizontal="right" vertical="center" shrinkToFit="1"/>
    </xf>
    <xf numFmtId="176" fontId="4" fillId="2" borderId="7" xfId="50" applyNumberFormat="1" applyFont="1" applyFill="1" applyBorder="1" applyAlignment="1" applyProtection="1">
      <alignment horizontal="right" vertical="center" shrinkToFit="1"/>
    </xf>
    <xf numFmtId="0" fontId="3" fillId="2" borderId="2" xfId="50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142875</xdr:colOff>
      <xdr:row>19</xdr:row>
      <xdr:rowOff>9525</xdr:rowOff>
    </xdr:from>
    <xdr:to>
      <xdr:col>14</xdr:col>
      <xdr:colOff>608917</xdr:colOff>
      <xdr:row>20</xdr:row>
      <xdr:rowOff>85670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01075" y="7031355"/>
          <a:ext cx="5466080" cy="445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abSelected="1" workbookViewId="0">
      <selection activeCell="Q3" sqref="Q3:T3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style="120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6"/>
    </row>
    <row r="2" ht="29.1" customHeight="1" spans="1:20">
      <c r="A2" s="2" t="s">
        <v>1</v>
      </c>
      <c r="B2" s="2"/>
      <c r="C2" s="3" t="s">
        <v>2</v>
      </c>
      <c r="D2" s="3"/>
      <c r="E2" s="3"/>
      <c r="F2" s="3"/>
      <c r="G2" s="3"/>
      <c r="H2" s="3" t="s">
        <v>3</v>
      </c>
      <c r="I2" s="3"/>
      <c r="J2" s="3" t="s">
        <v>4</v>
      </c>
      <c r="K2" s="3"/>
      <c r="L2" s="3"/>
      <c r="M2" s="3"/>
      <c r="N2" s="64" t="s">
        <v>5</v>
      </c>
      <c r="O2" s="64"/>
      <c r="P2" s="54">
        <v>5854</v>
      </c>
      <c r="Q2" s="69" t="s">
        <v>6</v>
      </c>
      <c r="R2" s="69"/>
      <c r="S2" s="97"/>
      <c r="T2" s="97"/>
    </row>
    <row r="3" ht="29.1" customHeight="1" spans="1:20">
      <c r="A3" s="2" t="s">
        <v>7</v>
      </c>
      <c r="B3" s="2"/>
      <c r="C3" s="5">
        <v>2629328</v>
      </c>
      <c r="D3" s="5"/>
      <c r="E3" s="5"/>
      <c r="F3" s="5" t="s">
        <v>8</v>
      </c>
      <c r="G3" s="121" t="s">
        <v>9</v>
      </c>
      <c r="H3" s="2" t="s">
        <v>10</v>
      </c>
      <c r="I3" s="2"/>
      <c r="J3" s="65" t="s">
        <v>11</v>
      </c>
      <c r="K3" s="65"/>
      <c r="L3" s="65"/>
      <c r="M3" s="65"/>
      <c r="N3" s="2" t="s">
        <v>12</v>
      </c>
      <c r="O3" s="2"/>
      <c r="P3" s="65" t="s">
        <v>13</v>
      </c>
      <c r="Q3" s="135" t="s">
        <v>14</v>
      </c>
      <c r="R3" s="135"/>
      <c r="S3" s="136" t="s">
        <v>15</v>
      </c>
      <c r="T3" s="136"/>
    </row>
    <row r="4" ht="29.1" customHeight="1" spans="1:20">
      <c r="A4" s="2" t="s">
        <v>16</v>
      </c>
      <c r="B4" s="2"/>
      <c r="C4" s="7"/>
      <c r="D4" s="7"/>
      <c r="E4" s="7"/>
      <c r="F4" s="5" t="s">
        <v>17</v>
      </c>
      <c r="G4" s="122"/>
      <c r="H4" s="2" t="s">
        <v>18</v>
      </c>
      <c r="I4" s="2"/>
      <c r="J4" s="65"/>
      <c r="K4" s="65"/>
      <c r="L4" s="65"/>
      <c r="M4" s="65"/>
      <c r="N4" s="2" t="s">
        <v>19</v>
      </c>
      <c r="O4" s="2"/>
      <c r="P4" s="66"/>
      <c r="Q4" s="5" t="s">
        <v>20</v>
      </c>
      <c r="R4" s="66" t="s">
        <v>21</v>
      </c>
      <c r="S4" s="102" t="s">
        <v>22</v>
      </c>
      <c r="T4" s="103" t="s">
        <v>21</v>
      </c>
    </row>
    <row r="5" ht="29.1" customHeight="1" spans="1:20">
      <c r="A5" s="2" t="s">
        <v>23</v>
      </c>
      <c r="B5" s="9" t="s">
        <v>24</v>
      </c>
      <c r="C5" s="10"/>
      <c r="D5" s="10"/>
      <c r="E5" s="10"/>
      <c r="F5" s="11"/>
      <c r="G5" s="123" t="s">
        <v>25</v>
      </c>
      <c r="H5" s="9" t="s">
        <v>24</v>
      </c>
      <c r="I5" s="10"/>
      <c r="J5" s="11"/>
      <c r="K5" s="12" t="s">
        <v>26</v>
      </c>
      <c r="L5" s="9" t="s">
        <v>27</v>
      </c>
      <c r="M5" s="11"/>
      <c r="N5" s="9" t="s">
        <v>28</v>
      </c>
      <c r="O5" s="11"/>
      <c r="P5" s="67" t="s">
        <v>29</v>
      </c>
      <c r="Q5" s="104"/>
      <c r="R5" s="104"/>
      <c r="S5" s="102" t="s">
        <v>30</v>
      </c>
      <c r="T5" s="105" t="s">
        <v>31</v>
      </c>
    </row>
    <row r="6" ht="29.1" customHeight="1" spans="1:20">
      <c r="A6" s="2"/>
      <c r="B6" s="13" t="s">
        <v>32</v>
      </c>
      <c r="C6" s="14"/>
      <c r="D6" s="14"/>
      <c r="E6" s="14"/>
      <c r="F6" s="15"/>
      <c r="G6" s="124"/>
      <c r="H6" s="13" t="s">
        <v>33</v>
      </c>
      <c r="I6" s="14"/>
      <c r="J6" s="15"/>
      <c r="K6" s="2" t="s">
        <v>34</v>
      </c>
      <c r="L6" s="13" t="s">
        <v>35</v>
      </c>
      <c r="M6" s="15"/>
      <c r="N6" s="13" t="s">
        <v>36</v>
      </c>
      <c r="O6" s="15"/>
      <c r="P6" s="68" t="s">
        <v>37</v>
      </c>
      <c r="Q6" s="106"/>
      <c r="R6" s="106"/>
      <c r="S6" s="102"/>
      <c r="T6" s="105"/>
    </row>
    <row r="7" ht="29.1" customHeight="1" spans="1:20">
      <c r="A7" s="2"/>
      <c r="B7" s="16" t="s">
        <v>38</v>
      </c>
      <c r="C7" s="2" t="s">
        <v>39</v>
      </c>
      <c r="D7" s="2" t="s">
        <v>40</v>
      </c>
      <c r="E7" s="5" t="s">
        <v>41</v>
      </c>
      <c r="F7" s="5" t="s">
        <v>42</v>
      </c>
      <c r="G7" s="124" t="s">
        <v>43</v>
      </c>
      <c r="H7" s="2" t="s">
        <v>44</v>
      </c>
      <c r="I7" s="5" t="s">
        <v>45</v>
      </c>
      <c r="J7" s="5" t="s">
        <v>46</v>
      </c>
      <c r="K7" s="69" t="s">
        <v>45</v>
      </c>
      <c r="L7" s="5" t="s">
        <v>45</v>
      </c>
      <c r="M7" s="2" t="s">
        <v>46</v>
      </c>
      <c r="N7" s="2" t="s">
        <v>45</v>
      </c>
      <c r="O7" s="2" t="s">
        <v>46</v>
      </c>
      <c r="P7" s="5" t="s">
        <v>47</v>
      </c>
      <c r="Q7" s="5" t="s">
        <v>48</v>
      </c>
      <c r="R7" s="5" t="s">
        <v>49</v>
      </c>
      <c r="S7" s="102"/>
      <c r="T7" s="105"/>
    </row>
    <row r="8" ht="29.1" customHeight="1" spans="1:20">
      <c r="A8" s="17">
        <v>1</v>
      </c>
      <c r="B8" s="18" t="s">
        <v>50</v>
      </c>
      <c r="C8" s="19">
        <v>718708.6</v>
      </c>
      <c r="D8" s="20">
        <v>697661.72</v>
      </c>
      <c r="E8" s="21" t="s">
        <v>51</v>
      </c>
      <c r="F8" s="21" t="s">
        <v>52</v>
      </c>
      <c r="G8" s="125"/>
      <c r="H8" s="23"/>
      <c r="I8" s="22"/>
      <c r="J8" s="26"/>
      <c r="K8" s="70">
        <v>21046.88</v>
      </c>
      <c r="L8" s="22"/>
      <c r="M8" s="66"/>
      <c r="N8" s="71"/>
      <c r="O8" s="5"/>
      <c r="P8" s="72"/>
      <c r="Q8" s="5"/>
      <c r="R8" s="5"/>
      <c r="S8" s="107">
        <v>697661.72</v>
      </c>
      <c r="T8" s="70">
        <v>697661.72</v>
      </c>
    </row>
    <row r="9" ht="29.1" customHeight="1" spans="1:20">
      <c r="A9" s="17">
        <v>2</v>
      </c>
      <c r="B9" s="18" t="s">
        <v>53</v>
      </c>
      <c r="C9" s="19">
        <v>281291.4</v>
      </c>
      <c r="D9" s="20">
        <v>281291.4</v>
      </c>
      <c r="E9" s="21" t="s">
        <v>51</v>
      </c>
      <c r="F9" s="21" t="s">
        <v>52</v>
      </c>
      <c r="G9" s="126"/>
      <c r="H9" s="23"/>
      <c r="I9" s="22"/>
      <c r="J9" s="26"/>
      <c r="K9" s="70">
        <v>0</v>
      </c>
      <c r="L9" s="22"/>
      <c r="M9" s="66"/>
      <c r="N9" s="71"/>
      <c r="O9" s="5"/>
      <c r="P9" s="72"/>
      <c r="Q9" s="5"/>
      <c r="R9" s="5"/>
      <c r="S9" s="108">
        <v>281291.4</v>
      </c>
      <c r="T9" s="70">
        <v>281291.4</v>
      </c>
    </row>
    <row r="10" ht="29.1" customHeight="1" spans="1:20">
      <c r="A10" s="17">
        <v>3</v>
      </c>
      <c r="B10" s="18" t="s">
        <v>54</v>
      </c>
      <c r="C10" s="19">
        <v>200000</v>
      </c>
      <c r="D10" s="20">
        <v>195867.92</v>
      </c>
      <c r="E10" s="21" t="s">
        <v>51</v>
      </c>
      <c r="F10" s="21" t="s">
        <v>52</v>
      </c>
      <c r="G10" s="126"/>
      <c r="H10" s="23"/>
      <c r="I10" s="22"/>
      <c r="J10" s="26"/>
      <c r="K10" s="70">
        <v>4132.08</v>
      </c>
      <c r="L10" s="22"/>
      <c r="M10" s="66"/>
      <c r="N10" s="73"/>
      <c r="O10" s="74"/>
      <c r="P10" s="72"/>
      <c r="Q10" s="5"/>
      <c r="R10" s="5"/>
      <c r="S10" s="108">
        <v>195867.92</v>
      </c>
      <c r="T10" s="70">
        <v>195867.92</v>
      </c>
    </row>
    <row r="11" ht="29.1" customHeight="1" spans="1:20">
      <c r="A11" s="17">
        <v>4</v>
      </c>
      <c r="B11" s="18"/>
      <c r="C11" s="19"/>
      <c r="D11" s="25">
        <v>-1174821.04</v>
      </c>
      <c r="E11" s="21"/>
      <c r="F11" s="21"/>
      <c r="G11" s="127"/>
      <c r="H11" s="23"/>
      <c r="I11" s="22"/>
      <c r="J11" s="26"/>
      <c r="K11" s="70"/>
      <c r="L11" s="22"/>
      <c r="M11" s="66"/>
      <c r="N11" s="73"/>
      <c r="O11" s="74"/>
      <c r="P11" s="72"/>
      <c r="Q11" s="5"/>
      <c r="R11" s="5"/>
      <c r="S11" s="108">
        <v>0</v>
      </c>
      <c r="T11" s="70">
        <v>-1174821.04</v>
      </c>
    </row>
    <row r="12" ht="29.1" customHeight="1" spans="1:20">
      <c r="A12" s="17">
        <v>5</v>
      </c>
      <c r="B12" s="27" t="s">
        <v>55</v>
      </c>
      <c r="C12" s="28">
        <v>200000</v>
      </c>
      <c r="D12" s="29">
        <v>0</v>
      </c>
      <c r="E12" s="21"/>
      <c r="F12" s="21"/>
      <c r="G12" s="127"/>
      <c r="H12" s="23"/>
      <c r="I12" s="22"/>
      <c r="J12" s="26"/>
      <c r="K12" s="70">
        <v>4206.79</v>
      </c>
      <c r="L12" s="22"/>
      <c r="M12" s="66"/>
      <c r="N12" s="73"/>
      <c r="O12" s="74"/>
      <c r="P12" s="72"/>
      <c r="Q12" s="5"/>
      <c r="R12" s="5"/>
      <c r="S12" s="108">
        <v>195793.21</v>
      </c>
      <c r="T12" s="70">
        <v>0</v>
      </c>
    </row>
    <row r="13" ht="29.1" customHeight="1" spans="1:20">
      <c r="A13" s="17">
        <v>6</v>
      </c>
      <c r="B13" s="37" t="s">
        <v>56</v>
      </c>
      <c r="C13" s="133">
        <v>100000</v>
      </c>
      <c r="D13" s="39">
        <v>0</v>
      </c>
      <c r="E13" s="39" t="s">
        <v>51</v>
      </c>
      <c r="F13" s="39" t="s">
        <v>52</v>
      </c>
      <c r="G13" s="128"/>
      <c r="H13" s="41"/>
      <c r="I13" s="38"/>
      <c r="J13" s="40"/>
      <c r="K13" s="81">
        <v>2105.39</v>
      </c>
      <c r="L13" s="38"/>
      <c r="M13" s="82"/>
      <c r="N13" s="83"/>
      <c r="O13" s="82"/>
      <c r="P13" s="72" t="s">
        <v>57</v>
      </c>
      <c r="Q13" s="5">
        <v>50000</v>
      </c>
      <c r="R13" s="5"/>
      <c r="S13" s="108">
        <v>50000</v>
      </c>
      <c r="T13" s="111">
        <f>C13+D13-K13-S13-S14-Q15</f>
        <v>0</v>
      </c>
    </row>
    <row r="14" ht="29.1" customHeight="1" spans="1:20">
      <c r="A14" s="17">
        <v>9</v>
      </c>
      <c r="B14" s="42"/>
      <c r="C14" s="134"/>
      <c r="D14" s="44"/>
      <c r="E14" s="44"/>
      <c r="F14" s="44"/>
      <c r="G14" s="129"/>
      <c r="H14" s="46"/>
      <c r="I14" s="43"/>
      <c r="J14" s="45"/>
      <c r="K14" s="84"/>
      <c r="L14" s="43"/>
      <c r="M14" s="85"/>
      <c r="N14" s="86"/>
      <c r="O14" s="85"/>
      <c r="P14" s="87" t="s">
        <v>58</v>
      </c>
      <c r="Q14" s="5">
        <v>9374.61</v>
      </c>
      <c r="R14" s="112"/>
      <c r="S14" s="113">
        <v>9374.61</v>
      </c>
      <c r="T14" s="114"/>
    </row>
    <row r="15" ht="29.1" customHeight="1" spans="1:20">
      <c r="A15" s="17">
        <v>10</v>
      </c>
      <c r="B15" s="42" t="s">
        <v>59</v>
      </c>
      <c r="C15" s="134"/>
      <c r="D15" s="44"/>
      <c r="E15" s="44"/>
      <c r="F15" s="44"/>
      <c r="G15" s="129"/>
      <c r="H15" s="46"/>
      <c r="I15" s="43"/>
      <c r="J15" s="45"/>
      <c r="K15" s="84"/>
      <c r="L15" s="43"/>
      <c r="M15" s="85"/>
      <c r="N15" s="86"/>
      <c r="O15" s="85"/>
      <c r="P15" s="87" t="s">
        <v>60</v>
      </c>
      <c r="Q15" s="5">
        <v>38520</v>
      </c>
      <c r="R15" s="112"/>
      <c r="S15" s="113">
        <v>38520</v>
      </c>
      <c r="T15" s="115"/>
    </row>
    <row r="16" ht="29.1" customHeight="1" spans="1:20">
      <c r="A16" s="17">
        <v>11</v>
      </c>
      <c r="B16" s="37" t="s">
        <v>61</v>
      </c>
      <c r="C16" s="133">
        <v>468635</v>
      </c>
      <c r="D16" s="39">
        <v>0</v>
      </c>
      <c r="E16" s="39" t="s">
        <v>62</v>
      </c>
      <c r="F16" s="39" t="s">
        <v>63</v>
      </c>
      <c r="G16" s="128">
        <v>0.8</v>
      </c>
      <c r="H16" s="41"/>
      <c r="I16" s="38"/>
      <c r="J16" s="40"/>
      <c r="K16" s="81">
        <v>9857.24</v>
      </c>
      <c r="L16" s="38">
        <v>200</v>
      </c>
      <c r="M16" s="82" t="s">
        <v>64</v>
      </c>
      <c r="N16" s="83"/>
      <c r="O16" s="82"/>
      <c r="P16" s="87" t="s">
        <v>58</v>
      </c>
      <c r="Q16" s="5">
        <v>317500</v>
      </c>
      <c r="R16" s="112"/>
      <c r="S16" s="113">
        <v>317500</v>
      </c>
      <c r="T16" s="111"/>
    </row>
    <row r="17" ht="29.1" customHeight="1" spans="1:20">
      <c r="A17" s="17">
        <v>12</v>
      </c>
      <c r="B17" s="42"/>
      <c r="C17" s="134"/>
      <c r="D17" s="44"/>
      <c r="E17" s="44"/>
      <c r="F17" s="44"/>
      <c r="G17" s="129"/>
      <c r="H17" s="46"/>
      <c r="I17" s="43"/>
      <c r="J17" s="45"/>
      <c r="K17" s="84"/>
      <c r="L17" s="43"/>
      <c r="M17" s="85"/>
      <c r="N17" s="86"/>
      <c r="O17" s="85"/>
      <c r="P17" s="87" t="s">
        <v>65</v>
      </c>
      <c r="Q17" s="5"/>
      <c r="R17" s="112"/>
      <c r="S17" s="113">
        <v>141077.76</v>
      </c>
      <c r="T17" s="115"/>
    </row>
    <row r="18" ht="29.1" customHeight="1" spans="1:20">
      <c r="A18" s="30"/>
      <c r="B18" s="31" t="s">
        <v>66</v>
      </c>
      <c r="C18" s="32"/>
      <c r="D18" s="33"/>
      <c r="E18" s="34"/>
      <c r="F18" s="34"/>
      <c r="G18" s="130"/>
      <c r="H18" s="36"/>
      <c r="I18" s="75"/>
      <c r="J18" s="35"/>
      <c r="K18" s="76"/>
      <c r="L18" s="75"/>
      <c r="M18" s="77"/>
      <c r="N18" s="78"/>
      <c r="O18" s="79"/>
      <c r="P18" s="80"/>
      <c r="Q18" s="109"/>
      <c r="R18" s="109"/>
      <c r="S18" s="110"/>
      <c r="T18" s="76"/>
    </row>
    <row r="19" ht="29.1" customHeight="1" spans="1:20">
      <c r="A19" s="17">
        <v>13</v>
      </c>
      <c r="B19" s="47">
        <v>45212</v>
      </c>
      <c r="C19" s="7">
        <v>100000</v>
      </c>
      <c r="D19" s="49">
        <v>0</v>
      </c>
      <c r="E19" s="50" t="s">
        <v>62</v>
      </c>
      <c r="F19" s="51" t="s">
        <v>63</v>
      </c>
      <c r="G19" s="131">
        <v>1</v>
      </c>
      <c r="H19" s="53"/>
      <c r="I19" s="22"/>
      <c r="J19" s="22"/>
      <c r="K19" s="22">
        <v>4526.75</v>
      </c>
      <c r="L19" s="22">
        <v>50</v>
      </c>
      <c r="M19" s="66"/>
      <c r="N19" s="22"/>
      <c r="O19" s="66"/>
      <c r="P19" s="87" t="s">
        <v>58</v>
      </c>
      <c r="Q19" s="112"/>
      <c r="R19" s="112"/>
      <c r="S19" s="113">
        <v>95423.25</v>
      </c>
      <c r="T19" s="116"/>
    </row>
    <row r="20" ht="29.1" customHeight="1" spans="1:20">
      <c r="A20" s="17">
        <v>14</v>
      </c>
      <c r="B20" s="47"/>
      <c r="C20" s="66"/>
      <c r="D20" s="49"/>
      <c r="E20" s="50"/>
      <c r="F20" s="51"/>
      <c r="G20" s="131"/>
      <c r="H20" s="53"/>
      <c r="I20" s="22"/>
      <c r="J20" s="22"/>
      <c r="K20" s="22"/>
      <c r="L20" s="22"/>
      <c r="M20" s="66"/>
      <c r="N20" s="22"/>
      <c r="O20" s="66"/>
      <c r="P20" s="87"/>
      <c r="Q20" s="112"/>
      <c r="R20" s="112"/>
      <c r="S20" s="113"/>
      <c r="T20" s="116"/>
    </row>
    <row r="21" ht="29.1" customHeight="1" spans="1:20">
      <c r="A21" s="2" t="s">
        <v>67</v>
      </c>
      <c r="B21" s="2"/>
      <c r="C21" s="54">
        <f>SUM(C8:C20)</f>
        <v>2068635</v>
      </c>
      <c r="D21" s="55">
        <f>SUM(D8:D20)</f>
        <v>0</v>
      </c>
      <c r="E21" s="56"/>
      <c r="F21" s="56"/>
      <c r="G21" s="132"/>
      <c r="H21" s="54" t="s">
        <v>68</v>
      </c>
      <c r="I21" s="71">
        <f>SUM(I8:I20)</f>
        <v>0</v>
      </c>
      <c r="J21" s="56"/>
      <c r="K21" s="71">
        <f>SUM(K8:K20)</f>
        <v>45875.13</v>
      </c>
      <c r="L21" s="71">
        <f>SUM(L8:L20)</f>
        <v>250</v>
      </c>
      <c r="M21" s="54" t="s">
        <v>68</v>
      </c>
      <c r="N21" s="71">
        <f>SUM(N8:N20)</f>
        <v>0</v>
      </c>
      <c r="O21" s="54" t="s">
        <v>68</v>
      </c>
      <c r="P21" s="54" t="s">
        <v>68</v>
      </c>
      <c r="Q21" s="54"/>
      <c r="R21" s="54"/>
      <c r="S21" s="71">
        <f>SUM(S8:S20)</f>
        <v>2022509.87</v>
      </c>
      <c r="T21" s="117">
        <f>D21+C21-S21-I21-K21-L21-N21</f>
        <v>-1.09139364212751e-10</v>
      </c>
    </row>
    <row r="22" ht="29.1" customHeight="1" spans="1:20">
      <c r="A22" s="57" t="s">
        <v>69</v>
      </c>
      <c r="B22" s="57"/>
      <c r="C22" s="57" t="s">
        <v>70</v>
      </c>
      <c r="D22" s="57"/>
      <c r="E22" s="57"/>
      <c r="F22" s="58">
        <f>S19</f>
        <v>95423.25</v>
      </c>
      <c r="G22" s="59"/>
      <c r="H22" s="60" t="s">
        <v>71</v>
      </c>
      <c r="I22" s="88"/>
      <c r="J22" s="88"/>
      <c r="K22" s="88"/>
      <c r="L22" s="89"/>
      <c r="M22" s="57" t="s">
        <v>72</v>
      </c>
      <c r="N22" s="90">
        <f>F22</f>
        <v>95423.25</v>
      </c>
      <c r="O22" s="91"/>
      <c r="P22" s="91"/>
      <c r="Q22" s="91"/>
      <c r="R22" s="91"/>
      <c r="S22" s="91"/>
      <c r="T22" s="118"/>
    </row>
    <row r="23" ht="29.1" customHeight="1" spans="1:20">
      <c r="A23" s="57"/>
      <c r="B23" s="57"/>
      <c r="C23" s="57" t="s">
        <v>73</v>
      </c>
      <c r="D23" s="57"/>
      <c r="E23" s="57"/>
      <c r="F23" s="58">
        <v>0</v>
      </c>
      <c r="G23" s="59"/>
      <c r="H23" s="61"/>
      <c r="I23" s="92"/>
      <c r="J23" s="92"/>
      <c r="K23" s="92"/>
      <c r="L23" s="93"/>
      <c r="M23" s="57" t="s">
        <v>74</v>
      </c>
      <c r="N23" s="94" t="str">
        <f>SUBSTITUTE(SUBSTITUTE(TEXT(INT(N22),"[DBNum2][$-804]G/通用格式元"&amp;IF(INT(N22)=N22,"整",""))&amp;TEXT(MID(N22,FIND(".",N22&amp;".0")+1,1),"[DBNum2][$-804]G/通用格式角")&amp;TEXT(MID(N22,FIND(".",N22&amp;".0")+2,1),"[DBNum2][$-804]G/通用格式分"),"零角","零"),"零分","")</f>
        <v>玖万伍仟肆佰贰拾叁元贰角伍分</v>
      </c>
      <c r="O23" s="95"/>
      <c r="P23" s="95"/>
      <c r="Q23" s="95"/>
      <c r="R23" s="95"/>
      <c r="S23" s="95"/>
      <c r="T23" s="119"/>
    </row>
  </sheetData>
  <mergeCells count="7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1:B21"/>
    <mergeCell ref="C22:E22"/>
    <mergeCell ref="F22:G22"/>
    <mergeCell ref="N22:T22"/>
    <mergeCell ref="C23:E23"/>
    <mergeCell ref="F23:G23"/>
    <mergeCell ref="N23:T23"/>
    <mergeCell ref="A5:A7"/>
    <mergeCell ref="B13:B14"/>
    <mergeCell ref="B16:B17"/>
    <mergeCell ref="C13:C14"/>
    <mergeCell ref="C16:C17"/>
    <mergeCell ref="D13:D14"/>
    <mergeCell ref="D16:D17"/>
    <mergeCell ref="E13:E14"/>
    <mergeCell ref="E16:E17"/>
    <mergeCell ref="F13:F14"/>
    <mergeCell ref="F16:F17"/>
    <mergeCell ref="G13:G14"/>
    <mergeCell ref="G16:G17"/>
    <mergeCell ref="H13:H14"/>
    <mergeCell ref="H16:H17"/>
    <mergeCell ref="I13:I14"/>
    <mergeCell ref="I16:I17"/>
    <mergeCell ref="J13:J14"/>
    <mergeCell ref="J16:J17"/>
    <mergeCell ref="K13:K14"/>
    <mergeCell ref="K16:K17"/>
    <mergeCell ref="L13:L14"/>
    <mergeCell ref="L16:L17"/>
    <mergeCell ref="M13:M14"/>
    <mergeCell ref="M16:M17"/>
    <mergeCell ref="N13:N14"/>
    <mergeCell ref="N16:N17"/>
    <mergeCell ref="O13:O14"/>
    <mergeCell ref="O16:O17"/>
    <mergeCell ref="S5:S7"/>
    <mergeCell ref="T5:T7"/>
    <mergeCell ref="T13:T15"/>
    <mergeCell ref="T16:T17"/>
    <mergeCell ref="A22:B23"/>
    <mergeCell ref="H22:L2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A7" workbookViewId="0">
      <selection activeCell="C2" sqref="C2:G2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style="120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6"/>
    </row>
    <row r="2" ht="29.1" customHeight="1" spans="1:20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62"/>
      <c r="J2" s="62" t="s">
        <v>4</v>
      </c>
      <c r="K2" s="62"/>
      <c r="L2" s="62"/>
      <c r="M2" s="63"/>
      <c r="N2" s="64" t="s">
        <v>5</v>
      </c>
      <c r="O2" s="64"/>
      <c r="P2" s="54">
        <v>5854</v>
      </c>
      <c r="Q2" s="69" t="s">
        <v>6</v>
      </c>
      <c r="R2" s="69"/>
      <c r="S2" s="97"/>
      <c r="T2" s="97"/>
    </row>
    <row r="3" ht="29.1" customHeight="1" spans="1:20">
      <c r="A3" s="2" t="s">
        <v>7</v>
      </c>
      <c r="B3" s="2"/>
      <c r="C3" s="5">
        <v>2629328</v>
      </c>
      <c r="D3" s="5"/>
      <c r="E3" s="5"/>
      <c r="F3" s="5" t="s">
        <v>8</v>
      </c>
      <c r="G3" s="121" t="s">
        <v>9</v>
      </c>
      <c r="H3" s="2" t="s">
        <v>10</v>
      </c>
      <c r="I3" s="2"/>
      <c r="J3" s="65" t="s">
        <v>11</v>
      </c>
      <c r="K3" s="65"/>
      <c r="L3" s="65"/>
      <c r="M3" s="65"/>
      <c r="N3" s="2" t="s">
        <v>12</v>
      </c>
      <c r="O3" s="2"/>
      <c r="P3" s="65" t="s">
        <v>13</v>
      </c>
      <c r="Q3" s="98" t="s">
        <v>14</v>
      </c>
      <c r="R3" s="99"/>
      <c r="S3" s="100" t="s">
        <v>15</v>
      </c>
      <c r="T3" s="101"/>
    </row>
    <row r="4" ht="29.1" customHeight="1" spans="1:20">
      <c r="A4" s="2" t="s">
        <v>16</v>
      </c>
      <c r="B4" s="2"/>
      <c r="C4" s="7"/>
      <c r="D4" s="7"/>
      <c r="E4" s="7"/>
      <c r="F4" s="5" t="s">
        <v>17</v>
      </c>
      <c r="G4" s="122"/>
      <c r="H4" s="2" t="s">
        <v>18</v>
      </c>
      <c r="I4" s="2"/>
      <c r="J4" s="65"/>
      <c r="K4" s="65"/>
      <c r="L4" s="65"/>
      <c r="M4" s="65"/>
      <c r="N4" s="2" t="s">
        <v>19</v>
      </c>
      <c r="O4" s="2"/>
      <c r="P4" s="66"/>
      <c r="Q4" s="5" t="s">
        <v>20</v>
      </c>
      <c r="R4" s="66" t="s">
        <v>21</v>
      </c>
      <c r="S4" s="102" t="s">
        <v>22</v>
      </c>
      <c r="T4" s="103" t="s">
        <v>21</v>
      </c>
    </row>
    <row r="5" ht="29.1" customHeight="1" spans="1:20">
      <c r="A5" s="2" t="s">
        <v>23</v>
      </c>
      <c r="B5" s="9" t="s">
        <v>24</v>
      </c>
      <c r="C5" s="10"/>
      <c r="D5" s="10"/>
      <c r="E5" s="10"/>
      <c r="F5" s="11"/>
      <c r="G5" s="123" t="s">
        <v>25</v>
      </c>
      <c r="H5" s="9" t="s">
        <v>24</v>
      </c>
      <c r="I5" s="10"/>
      <c r="J5" s="11"/>
      <c r="K5" s="12" t="s">
        <v>26</v>
      </c>
      <c r="L5" s="9" t="s">
        <v>27</v>
      </c>
      <c r="M5" s="11"/>
      <c r="N5" s="9" t="s">
        <v>28</v>
      </c>
      <c r="O5" s="11"/>
      <c r="P5" s="67" t="s">
        <v>29</v>
      </c>
      <c r="Q5" s="104"/>
      <c r="R5" s="104"/>
      <c r="S5" s="102" t="s">
        <v>30</v>
      </c>
      <c r="T5" s="105" t="s">
        <v>31</v>
      </c>
    </row>
    <row r="6" ht="29.1" customHeight="1" spans="1:20">
      <c r="A6" s="2"/>
      <c r="B6" s="13" t="s">
        <v>32</v>
      </c>
      <c r="C6" s="14"/>
      <c r="D6" s="14"/>
      <c r="E6" s="14"/>
      <c r="F6" s="15"/>
      <c r="G6" s="124"/>
      <c r="H6" s="13" t="s">
        <v>33</v>
      </c>
      <c r="I6" s="14"/>
      <c r="J6" s="15"/>
      <c r="K6" s="2" t="s">
        <v>34</v>
      </c>
      <c r="L6" s="13" t="s">
        <v>35</v>
      </c>
      <c r="M6" s="15"/>
      <c r="N6" s="13" t="s">
        <v>36</v>
      </c>
      <c r="O6" s="15"/>
      <c r="P6" s="68" t="s">
        <v>37</v>
      </c>
      <c r="Q6" s="106"/>
      <c r="R6" s="106"/>
      <c r="S6" s="102"/>
      <c r="T6" s="105"/>
    </row>
    <row r="7" ht="29.1" customHeight="1" spans="1:20">
      <c r="A7" s="2"/>
      <c r="B7" s="16" t="s">
        <v>38</v>
      </c>
      <c r="C7" s="2" t="s">
        <v>39</v>
      </c>
      <c r="D7" s="2" t="s">
        <v>40</v>
      </c>
      <c r="E7" s="5" t="s">
        <v>41</v>
      </c>
      <c r="F7" s="5" t="s">
        <v>42</v>
      </c>
      <c r="G7" s="124" t="s">
        <v>43</v>
      </c>
      <c r="H7" s="2" t="s">
        <v>44</v>
      </c>
      <c r="I7" s="5" t="s">
        <v>45</v>
      </c>
      <c r="J7" s="5" t="s">
        <v>46</v>
      </c>
      <c r="K7" s="69" t="s">
        <v>45</v>
      </c>
      <c r="L7" s="5" t="s">
        <v>45</v>
      </c>
      <c r="M7" s="2" t="s">
        <v>46</v>
      </c>
      <c r="N7" s="2" t="s">
        <v>45</v>
      </c>
      <c r="O7" s="2" t="s">
        <v>46</v>
      </c>
      <c r="P7" s="5" t="s">
        <v>47</v>
      </c>
      <c r="Q7" s="5" t="s">
        <v>48</v>
      </c>
      <c r="R7" s="5" t="s">
        <v>49</v>
      </c>
      <c r="S7" s="102"/>
      <c r="T7" s="105"/>
    </row>
    <row r="8" ht="29.1" customHeight="1" spans="1:20">
      <c r="A8" s="17">
        <v>1</v>
      </c>
      <c r="B8" s="18" t="s">
        <v>50</v>
      </c>
      <c r="C8" s="19">
        <v>718708.6</v>
      </c>
      <c r="D8" s="20">
        <v>697661.72</v>
      </c>
      <c r="E8" s="21" t="s">
        <v>51</v>
      </c>
      <c r="F8" s="21" t="s">
        <v>52</v>
      </c>
      <c r="G8" s="125"/>
      <c r="H8" s="23"/>
      <c r="I8" s="22"/>
      <c r="J8" s="26"/>
      <c r="K8" s="70">
        <v>21046.88</v>
      </c>
      <c r="L8" s="22"/>
      <c r="M8" s="66"/>
      <c r="N8" s="71"/>
      <c r="O8" s="5"/>
      <c r="P8" s="72"/>
      <c r="Q8" s="5"/>
      <c r="R8" s="5"/>
      <c r="S8" s="107">
        <v>697661.72</v>
      </c>
      <c r="T8" s="70">
        <v>697661.72</v>
      </c>
    </row>
    <row r="9" ht="29.1" customHeight="1" spans="1:20">
      <c r="A9" s="17">
        <v>2</v>
      </c>
      <c r="B9" s="18" t="s">
        <v>53</v>
      </c>
      <c r="C9" s="19">
        <v>281291.4</v>
      </c>
      <c r="D9" s="20">
        <v>281291.4</v>
      </c>
      <c r="E9" s="21" t="s">
        <v>51</v>
      </c>
      <c r="F9" s="21" t="s">
        <v>52</v>
      </c>
      <c r="G9" s="126"/>
      <c r="H9" s="23"/>
      <c r="I9" s="22"/>
      <c r="J9" s="26"/>
      <c r="K9" s="70">
        <v>0</v>
      </c>
      <c r="L9" s="22"/>
      <c r="M9" s="66"/>
      <c r="N9" s="71"/>
      <c r="O9" s="5"/>
      <c r="P9" s="72"/>
      <c r="Q9" s="5"/>
      <c r="R9" s="5"/>
      <c r="S9" s="108">
        <v>281291.4</v>
      </c>
      <c r="T9" s="70">
        <v>281291.4</v>
      </c>
    </row>
    <row r="10" ht="29.1" customHeight="1" spans="1:20">
      <c r="A10" s="17">
        <v>3</v>
      </c>
      <c r="B10" s="18" t="s">
        <v>54</v>
      </c>
      <c r="C10" s="19">
        <v>200000</v>
      </c>
      <c r="D10" s="20">
        <v>195867.92</v>
      </c>
      <c r="E10" s="21" t="s">
        <v>51</v>
      </c>
      <c r="F10" s="21" t="s">
        <v>52</v>
      </c>
      <c r="G10" s="126"/>
      <c r="H10" s="23"/>
      <c r="I10" s="22"/>
      <c r="J10" s="26"/>
      <c r="K10" s="70">
        <v>4132.08</v>
      </c>
      <c r="L10" s="22"/>
      <c r="M10" s="66"/>
      <c r="N10" s="73"/>
      <c r="O10" s="74"/>
      <c r="P10" s="72"/>
      <c r="Q10" s="5"/>
      <c r="R10" s="5"/>
      <c r="S10" s="108">
        <v>195867.92</v>
      </c>
      <c r="T10" s="70">
        <v>195867.92</v>
      </c>
    </row>
    <row r="11" ht="29.1" customHeight="1" spans="1:20">
      <c r="A11" s="17">
        <v>4</v>
      </c>
      <c r="B11" s="18"/>
      <c r="C11" s="19"/>
      <c r="D11" s="25">
        <v>-1174821.04</v>
      </c>
      <c r="E11" s="21"/>
      <c r="F11" s="21"/>
      <c r="G11" s="127"/>
      <c r="H11" s="23"/>
      <c r="I11" s="22"/>
      <c r="J11" s="26"/>
      <c r="K11" s="70"/>
      <c r="L11" s="22"/>
      <c r="M11" s="66"/>
      <c r="N11" s="73"/>
      <c r="O11" s="74"/>
      <c r="P11" s="72"/>
      <c r="Q11" s="5"/>
      <c r="R11" s="5"/>
      <c r="S11" s="108">
        <v>0</v>
      </c>
      <c r="T11" s="70">
        <v>-1174821.04</v>
      </c>
    </row>
    <row r="12" ht="29.1" customHeight="1" spans="1:20">
      <c r="A12" s="17">
        <v>5</v>
      </c>
      <c r="B12" s="27" t="s">
        <v>55</v>
      </c>
      <c r="C12" s="28">
        <v>200000</v>
      </c>
      <c r="D12" s="29">
        <v>0</v>
      </c>
      <c r="E12" s="21"/>
      <c r="F12" s="21"/>
      <c r="G12" s="127"/>
      <c r="H12" s="23"/>
      <c r="I12" s="22"/>
      <c r="J12" s="26"/>
      <c r="K12" s="70">
        <v>4206.79</v>
      </c>
      <c r="L12" s="22"/>
      <c r="M12" s="66"/>
      <c r="N12" s="73"/>
      <c r="O12" s="74"/>
      <c r="P12" s="72"/>
      <c r="Q12" s="5"/>
      <c r="R12" s="5"/>
      <c r="S12" s="108">
        <v>195793.21</v>
      </c>
      <c r="T12" s="70">
        <v>0</v>
      </c>
    </row>
    <row r="13" ht="29.1" customHeight="1" spans="1:20">
      <c r="A13" s="17">
        <v>6</v>
      </c>
      <c r="B13" s="37" t="s">
        <v>56</v>
      </c>
      <c r="C13" s="38">
        <v>100000</v>
      </c>
      <c r="D13" s="39">
        <v>0</v>
      </c>
      <c r="E13" s="39" t="s">
        <v>51</v>
      </c>
      <c r="F13" s="39" t="s">
        <v>52</v>
      </c>
      <c r="G13" s="128"/>
      <c r="H13" s="41"/>
      <c r="I13" s="38"/>
      <c r="J13" s="40"/>
      <c r="K13" s="81">
        <v>2105.39</v>
      </c>
      <c r="L13" s="38"/>
      <c r="M13" s="82"/>
      <c r="N13" s="83"/>
      <c r="O13" s="82"/>
      <c r="P13" s="72" t="s">
        <v>57</v>
      </c>
      <c r="Q13" s="5">
        <v>50000</v>
      </c>
      <c r="R13" s="5"/>
      <c r="S13" s="108">
        <v>50000</v>
      </c>
      <c r="T13" s="111">
        <f>C13+D13-K13-S13-S14-Q15</f>
        <v>0</v>
      </c>
    </row>
    <row r="14" ht="29.1" customHeight="1" spans="1:20">
      <c r="A14" s="17">
        <v>9</v>
      </c>
      <c r="B14" s="42"/>
      <c r="C14" s="43"/>
      <c r="D14" s="44"/>
      <c r="E14" s="44"/>
      <c r="F14" s="44"/>
      <c r="G14" s="129"/>
      <c r="H14" s="46"/>
      <c r="I14" s="43"/>
      <c r="J14" s="45"/>
      <c r="K14" s="84"/>
      <c r="L14" s="43"/>
      <c r="M14" s="85"/>
      <c r="N14" s="86"/>
      <c r="O14" s="85"/>
      <c r="P14" s="87" t="s">
        <v>58</v>
      </c>
      <c r="Q14" s="5">
        <v>9374.61</v>
      </c>
      <c r="R14" s="112"/>
      <c r="S14" s="113">
        <v>9374.61</v>
      </c>
      <c r="T14" s="114"/>
    </row>
    <row r="15" ht="29.1" customHeight="1" spans="1:20">
      <c r="A15" s="17">
        <v>10</v>
      </c>
      <c r="B15" s="42" t="s">
        <v>59</v>
      </c>
      <c r="C15" s="43"/>
      <c r="D15" s="44"/>
      <c r="E15" s="44"/>
      <c r="F15" s="44"/>
      <c r="G15" s="129"/>
      <c r="H15" s="46"/>
      <c r="I15" s="43"/>
      <c r="J15" s="45"/>
      <c r="K15" s="84"/>
      <c r="L15" s="43"/>
      <c r="M15" s="85"/>
      <c r="N15" s="86"/>
      <c r="O15" s="85"/>
      <c r="P15" s="87" t="s">
        <v>60</v>
      </c>
      <c r="Q15" s="5">
        <v>38520</v>
      </c>
      <c r="R15" s="112"/>
      <c r="S15" s="113">
        <v>38520</v>
      </c>
      <c r="T15" s="115"/>
    </row>
    <row r="16" ht="29.1" customHeight="1" spans="1:20">
      <c r="A16" s="30"/>
      <c r="B16" s="31" t="s">
        <v>66</v>
      </c>
      <c r="C16" s="32"/>
      <c r="D16" s="33"/>
      <c r="E16" s="34"/>
      <c r="F16" s="34"/>
      <c r="G16" s="130"/>
      <c r="H16" s="36"/>
      <c r="I16" s="75"/>
      <c r="J16" s="35"/>
      <c r="K16" s="76"/>
      <c r="L16" s="75"/>
      <c r="M16" s="77"/>
      <c r="N16" s="78"/>
      <c r="O16" s="79"/>
      <c r="P16" s="80"/>
      <c r="Q16" s="109"/>
      <c r="R16" s="109"/>
      <c r="S16" s="110"/>
      <c r="T16" s="76"/>
    </row>
    <row r="17" ht="29.1" customHeight="1" spans="1:20">
      <c r="A17" s="17">
        <v>11</v>
      </c>
      <c r="B17" s="37" t="s">
        <v>61</v>
      </c>
      <c r="C17" s="38">
        <v>468635</v>
      </c>
      <c r="D17" s="39">
        <v>0</v>
      </c>
      <c r="E17" s="39" t="s">
        <v>62</v>
      </c>
      <c r="F17" s="39" t="s">
        <v>63</v>
      </c>
      <c r="G17" s="128">
        <v>0.8</v>
      </c>
      <c r="H17" s="41"/>
      <c r="I17" s="38"/>
      <c r="J17" s="40"/>
      <c r="K17" s="81">
        <v>9857.24</v>
      </c>
      <c r="L17" s="38">
        <v>200</v>
      </c>
      <c r="M17" s="82" t="s">
        <v>64</v>
      </c>
      <c r="N17" s="83"/>
      <c r="O17" s="82"/>
      <c r="P17" s="87" t="s">
        <v>58</v>
      </c>
      <c r="Q17" s="5">
        <v>317500</v>
      </c>
      <c r="R17" s="112"/>
      <c r="S17" s="113">
        <v>317500</v>
      </c>
      <c r="T17" s="111"/>
    </row>
    <row r="18" ht="29.1" customHeight="1" spans="1:20">
      <c r="A18" s="17">
        <v>12</v>
      </c>
      <c r="B18" s="42"/>
      <c r="C18" s="43"/>
      <c r="D18" s="44"/>
      <c r="E18" s="44"/>
      <c r="F18" s="44"/>
      <c r="G18" s="129"/>
      <c r="H18" s="46"/>
      <c r="I18" s="43"/>
      <c r="J18" s="45"/>
      <c r="K18" s="84"/>
      <c r="L18" s="43"/>
      <c r="M18" s="85"/>
      <c r="N18" s="86"/>
      <c r="O18" s="85"/>
      <c r="P18" s="87" t="s">
        <v>65</v>
      </c>
      <c r="Q18" s="5"/>
      <c r="R18" s="112"/>
      <c r="S18" s="113">
        <v>141077.76</v>
      </c>
      <c r="T18" s="115"/>
    </row>
    <row r="19" ht="29.1" customHeight="1" spans="1:20">
      <c r="A19" s="17">
        <v>13</v>
      </c>
      <c r="B19" s="47"/>
      <c r="C19" s="48"/>
      <c r="D19" s="49"/>
      <c r="E19" s="50"/>
      <c r="F19" s="51"/>
      <c r="G19" s="131"/>
      <c r="H19" s="53"/>
      <c r="I19" s="22"/>
      <c r="J19" s="22"/>
      <c r="K19" s="22"/>
      <c r="L19" s="22"/>
      <c r="M19" s="66"/>
      <c r="N19" s="22"/>
      <c r="O19" s="66"/>
      <c r="P19" s="87"/>
      <c r="Q19" s="112"/>
      <c r="R19" s="112"/>
      <c r="S19" s="113"/>
      <c r="T19" s="116"/>
    </row>
    <row r="20" ht="29.1" customHeight="1" spans="1:20">
      <c r="A20" s="2" t="s">
        <v>67</v>
      </c>
      <c r="B20" s="2"/>
      <c r="C20" s="54">
        <f>SUM(C8:C19)</f>
        <v>1968635</v>
      </c>
      <c r="D20" s="55">
        <f>SUM(D8:D19)</f>
        <v>0</v>
      </c>
      <c r="E20" s="56"/>
      <c r="F20" s="56"/>
      <c r="G20" s="132"/>
      <c r="H20" s="54" t="s">
        <v>68</v>
      </c>
      <c r="I20" s="71">
        <f>SUM(I8:I19)</f>
        <v>0</v>
      </c>
      <c r="J20" s="56"/>
      <c r="K20" s="71">
        <f>SUM(K8:K19)</f>
        <v>41348.38</v>
      </c>
      <c r="L20" s="71">
        <f>SUM(L8:L19)</f>
        <v>200</v>
      </c>
      <c r="M20" s="54" t="s">
        <v>68</v>
      </c>
      <c r="N20" s="71">
        <f>SUM(N8:N19)</f>
        <v>0</v>
      </c>
      <c r="O20" s="54" t="s">
        <v>68</v>
      </c>
      <c r="P20" s="54" t="s">
        <v>68</v>
      </c>
      <c r="Q20" s="54"/>
      <c r="R20" s="54"/>
      <c r="S20" s="71">
        <f>SUM(S8:S19)</f>
        <v>1927086.62</v>
      </c>
      <c r="T20" s="117">
        <f>D20+C20-S20-I20-K20-L20-N20</f>
        <v>-1.09139364212751e-10</v>
      </c>
    </row>
    <row r="21" ht="29.1" customHeight="1" spans="1:20">
      <c r="A21" s="57" t="s">
        <v>69</v>
      </c>
      <c r="B21" s="57"/>
      <c r="C21" s="57" t="s">
        <v>70</v>
      </c>
      <c r="D21" s="57"/>
      <c r="E21" s="57"/>
      <c r="F21" s="58">
        <f>S17+S18</f>
        <v>458577.76</v>
      </c>
      <c r="G21" s="59"/>
      <c r="H21" s="60" t="s">
        <v>71</v>
      </c>
      <c r="I21" s="88"/>
      <c r="J21" s="88"/>
      <c r="K21" s="88"/>
      <c r="L21" s="89"/>
      <c r="M21" s="57" t="s">
        <v>72</v>
      </c>
      <c r="N21" s="90">
        <f>F21</f>
        <v>458577.76</v>
      </c>
      <c r="O21" s="91"/>
      <c r="P21" s="91"/>
      <c r="Q21" s="91"/>
      <c r="R21" s="91"/>
      <c r="S21" s="91"/>
      <c r="T21" s="118"/>
    </row>
    <row r="22" ht="29.1" customHeight="1" spans="1:20">
      <c r="A22" s="57"/>
      <c r="B22" s="57"/>
      <c r="C22" s="57" t="s">
        <v>73</v>
      </c>
      <c r="D22" s="57"/>
      <c r="E22" s="57"/>
      <c r="F22" s="58">
        <v>0</v>
      </c>
      <c r="G22" s="59"/>
      <c r="H22" s="61"/>
      <c r="I22" s="92"/>
      <c r="J22" s="92"/>
      <c r="K22" s="92"/>
      <c r="L22" s="93"/>
      <c r="M22" s="57" t="s">
        <v>74</v>
      </c>
      <c r="N22" s="94" t="str">
        <f>SUBSTITUTE(SUBSTITUTE(TEXT(INT(N21),"[DBNum2][$-804]G/通用格式元"&amp;IF(INT(N21)=N21,"整",""))&amp;TEXT(MID(N21,FIND(".",N21&amp;".0")+1,1),"[DBNum2][$-804]G/通用格式角")&amp;TEXT(MID(N21,FIND(".",N21&amp;".0")+2,1),"[DBNum2][$-804]G/通用格式分"),"零角","零"),"零分","")</f>
        <v>肆拾伍万捌仟伍佰柒拾柒元柒角陆分</v>
      </c>
      <c r="O22" s="95"/>
      <c r="P22" s="95"/>
      <c r="Q22" s="95"/>
      <c r="R22" s="95"/>
      <c r="S22" s="95"/>
      <c r="T22" s="119"/>
    </row>
  </sheetData>
  <mergeCells count="7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0:B20"/>
    <mergeCell ref="C21:E21"/>
    <mergeCell ref="F21:G21"/>
    <mergeCell ref="N21:T21"/>
    <mergeCell ref="C22:E22"/>
    <mergeCell ref="F22:G22"/>
    <mergeCell ref="N22:T22"/>
    <mergeCell ref="A5:A7"/>
    <mergeCell ref="B13:B14"/>
    <mergeCell ref="B17:B18"/>
    <mergeCell ref="C13:C14"/>
    <mergeCell ref="C17:C18"/>
    <mergeCell ref="D13:D14"/>
    <mergeCell ref="D17:D18"/>
    <mergeCell ref="E13:E14"/>
    <mergeCell ref="E17:E18"/>
    <mergeCell ref="F13:F14"/>
    <mergeCell ref="F17:F18"/>
    <mergeCell ref="G13:G14"/>
    <mergeCell ref="G17:G18"/>
    <mergeCell ref="H13:H14"/>
    <mergeCell ref="H17:H18"/>
    <mergeCell ref="I13:I14"/>
    <mergeCell ref="I17:I18"/>
    <mergeCell ref="J13:J14"/>
    <mergeCell ref="J17:J18"/>
    <mergeCell ref="K13:K14"/>
    <mergeCell ref="K17:K18"/>
    <mergeCell ref="L13:L14"/>
    <mergeCell ref="L17:L18"/>
    <mergeCell ref="M13:M14"/>
    <mergeCell ref="M17:M18"/>
    <mergeCell ref="N13:N14"/>
    <mergeCell ref="N17:N18"/>
    <mergeCell ref="O13:O14"/>
    <mergeCell ref="O17:O18"/>
    <mergeCell ref="S5:S7"/>
    <mergeCell ref="T5:T7"/>
    <mergeCell ref="T13:T15"/>
    <mergeCell ref="T17:T18"/>
    <mergeCell ref="A21:B22"/>
    <mergeCell ref="H21:L2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G10" sqref="G10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6"/>
    </row>
    <row r="2" ht="29.1" customHeight="1" spans="1:20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62"/>
      <c r="J2" s="62" t="s">
        <v>4</v>
      </c>
      <c r="K2" s="62"/>
      <c r="L2" s="62"/>
      <c r="M2" s="63"/>
      <c r="N2" s="64" t="s">
        <v>5</v>
      </c>
      <c r="O2" s="64"/>
      <c r="P2" s="54">
        <v>5854</v>
      </c>
      <c r="Q2" s="69" t="s">
        <v>6</v>
      </c>
      <c r="R2" s="69"/>
      <c r="S2" s="97"/>
      <c r="T2" s="97"/>
    </row>
    <row r="3" ht="29.1" customHeight="1" spans="1:20">
      <c r="A3" s="2" t="s">
        <v>7</v>
      </c>
      <c r="B3" s="2"/>
      <c r="C3" s="5">
        <v>2629328</v>
      </c>
      <c r="D3" s="5"/>
      <c r="E3" s="5"/>
      <c r="F3" s="5" t="s">
        <v>8</v>
      </c>
      <c r="G3" s="6" t="s">
        <v>9</v>
      </c>
      <c r="H3" s="2" t="s">
        <v>10</v>
      </c>
      <c r="I3" s="2"/>
      <c r="J3" s="65" t="s">
        <v>11</v>
      </c>
      <c r="K3" s="65"/>
      <c r="L3" s="65"/>
      <c r="M3" s="65"/>
      <c r="N3" s="2" t="s">
        <v>12</v>
      </c>
      <c r="O3" s="2"/>
      <c r="P3" s="65" t="s">
        <v>13</v>
      </c>
      <c r="Q3" s="98" t="s">
        <v>14</v>
      </c>
      <c r="R3" s="99"/>
      <c r="S3" s="100" t="s">
        <v>15</v>
      </c>
      <c r="T3" s="101"/>
    </row>
    <row r="4" ht="29.1" customHeight="1" spans="1:20">
      <c r="A4" s="2" t="s">
        <v>16</v>
      </c>
      <c r="B4" s="2"/>
      <c r="C4" s="7"/>
      <c r="D4" s="7"/>
      <c r="E4" s="7"/>
      <c r="F4" s="5" t="s">
        <v>17</v>
      </c>
      <c r="G4" s="8"/>
      <c r="H4" s="2" t="s">
        <v>18</v>
      </c>
      <c r="I4" s="2"/>
      <c r="J4" s="65"/>
      <c r="K4" s="65"/>
      <c r="L4" s="65"/>
      <c r="M4" s="65"/>
      <c r="N4" s="2" t="s">
        <v>19</v>
      </c>
      <c r="O4" s="2"/>
      <c r="P4" s="66"/>
      <c r="Q4" s="5" t="s">
        <v>20</v>
      </c>
      <c r="R4" s="66" t="s">
        <v>21</v>
      </c>
      <c r="S4" s="102" t="s">
        <v>22</v>
      </c>
      <c r="T4" s="103" t="s">
        <v>21</v>
      </c>
    </row>
    <row r="5" ht="29.1" customHeight="1" spans="1:20">
      <c r="A5" s="2" t="s">
        <v>23</v>
      </c>
      <c r="B5" s="9" t="s">
        <v>24</v>
      </c>
      <c r="C5" s="10"/>
      <c r="D5" s="10"/>
      <c r="E5" s="10"/>
      <c r="F5" s="11"/>
      <c r="G5" s="12" t="s">
        <v>25</v>
      </c>
      <c r="H5" s="9" t="s">
        <v>24</v>
      </c>
      <c r="I5" s="10"/>
      <c r="J5" s="11"/>
      <c r="K5" s="12" t="s">
        <v>26</v>
      </c>
      <c r="L5" s="9" t="s">
        <v>27</v>
      </c>
      <c r="M5" s="11"/>
      <c r="N5" s="9" t="s">
        <v>28</v>
      </c>
      <c r="O5" s="11"/>
      <c r="P5" s="67" t="s">
        <v>29</v>
      </c>
      <c r="Q5" s="104"/>
      <c r="R5" s="104"/>
      <c r="S5" s="102" t="s">
        <v>30</v>
      </c>
      <c r="T5" s="105" t="s">
        <v>31</v>
      </c>
    </row>
    <row r="6" ht="29.1" customHeight="1" spans="1:20">
      <c r="A6" s="2"/>
      <c r="B6" s="13" t="s">
        <v>32</v>
      </c>
      <c r="C6" s="14"/>
      <c r="D6" s="14"/>
      <c r="E6" s="14"/>
      <c r="F6" s="15"/>
      <c r="G6" s="2"/>
      <c r="H6" s="13" t="s">
        <v>33</v>
      </c>
      <c r="I6" s="14"/>
      <c r="J6" s="15"/>
      <c r="K6" s="2" t="s">
        <v>34</v>
      </c>
      <c r="L6" s="13" t="s">
        <v>35</v>
      </c>
      <c r="M6" s="15"/>
      <c r="N6" s="13" t="s">
        <v>36</v>
      </c>
      <c r="O6" s="15"/>
      <c r="P6" s="68" t="s">
        <v>37</v>
      </c>
      <c r="Q6" s="106"/>
      <c r="R6" s="106"/>
      <c r="S6" s="102"/>
      <c r="T6" s="105"/>
    </row>
    <row r="7" ht="29.1" customHeight="1" spans="1:20">
      <c r="A7" s="2"/>
      <c r="B7" s="16" t="s">
        <v>38</v>
      </c>
      <c r="C7" s="2" t="s">
        <v>39</v>
      </c>
      <c r="D7" s="2" t="s">
        <v>40</v>
      </c>
      <c r="E7" s="5" t="s">
        <v>41</v>
      </c>
      <c r="F7" s="5" t="s">
        <v>42</v>
      </c>
      <c r="G7" s="16" t="s">
        <v>43</v>
      </c>
      <c r="H7" s="2" t="s">
        <v>44</v>
      </c>
      <c r="I7" s="5" t="s">
        <v>45</v>
      </c>
      <c r="J7" s="5" t="s">
        <v>46</v>
      </c>
      <c r="K7" s="69" t="s">
        <v>45</v>
      </c>
      <c r="L7" s="5" t="s">
        <v>45</v>
      </c>
      <c r="M7" s="2" t="s">
        <v>46</v>
      </c>
      <c r="N7" s="2" t="s">
        <v>45</v>
      </c>
      <c r="O7" s="2" t="s">
        <v>46</v>
      </c>
      <c r="P7" s="5" t="s">
        <v>47</v>
      </c>
      <c r="Q7" s="5" t="s">
        <v>48</v>
      </c>
      <c r="R7" s="5" t="s">
        <v>49</v>
      </c>
      <c r="S7" s="102"/>
      <c r="T7" s="105"/>
    </row>
    <row r="8" ht="29.1" customHeight="1" spans="1:20">
      <c r="A8" s="17">
        <v>1</v>
      </c>
      <c r="B8" s="18" t="s">
        <v>50</v>
      </c>
      <c r="C8" s="19">
        <v>718708.6</v>
      </c>
      <c r="D8" s="20">
        <v>697661.72</v>
      </c>
      <c r="E8" s="21" t="s">
        <v>51</v>
      </c>
      <c r="F8" s="21" t="s">
        <v>52</v>
      </c>
      <c r="G8" s="22"/>
      <c r="H8" s="23"/>
      <c r="I8" s="22"/>
      <c r="J8" s="26"/>
      <c r="K8" s="70">
        <v>21046.88</v>
      </c>
      <c r="L8" s="22"/>
      <c r="M8" s="66"/>
      <c r="N8" s="71"/>
      <c r="O8" s="5"/>
      <c r="P8" s="72"/>
      <c r="Q8" s="5"/>
      <c r="R8" s="5"/>
      <c r="S8" s="107">
        <v>697661.72</v>
      </c>
      <c r="T8" s="70">
        <v>697661.72</v>
      </c>
    </row>
    <row r="9" ht="29.1" customHeight="1" spans="1:20">
      <c r="A9" s="17">
        <v>2</v>
      </c>
      <c r="B9" s="18" t="s">
        <v>53</v>
      </c>
      <c r="C9" s="19">
        <v>281291.4</v>
      </c>
      <c r="D9" s="20">
        <v>281291.4</v>
      </c>
      <c r="E9" s="21" t="s">
        <v>51</v>
      </c>
      <c r="F9" s="21" t="s">
        <v>52</v>
      </c>
      <c r="G9" s="24"/>
      <c r="H9" s="23"/>
      <c r="I9" s="22"/>
      <c r="J9" s="26"/>
      <c r="K9" s="70">
        <v>0</v>
      </c>
      <c r="L9" s="22"/>
      <c r="M9" s="66"/>
      <c r="N9" s="71"/>
      <c r="O9" s="5"/>
      <c r="P9" s="72"/>
      <c r="Q9" s="5"/>
      <c r="R9" s="5"/>
      <c r="S9" s="108">
        <v>281291.4</v>
      </c>
      <c r="T9" s="70">
        <v>281291.4</v>
      </c>
    </row>
    <row r="10" ht="29.1" customHeight="1" spans="1:20">
      <c r="A10" s="17">
        <v>3</v>
      </c>
      <c r="B10" s="18" t="s">
        <v>54</v>
      </c>
      <c r="C10" s="19">
        <v>200000</v>
      </c>
      <c r="D10" s="20">
        <v>195867.92</v>
      </c>
      <c r="E10" s="21" t="s">
        <v>51</v>
      </c>
      <c r="F10" s="21" t="s">
        <v>52</v>
      </c>
      <c r="G10" s="24"/>
      <c r="H10" s="23"/>
      <c r="I10" s="22"/>
      <c r="J10" s="26"/>
      <c r="K10" s="70">
        <v>4132.08</v>
      </c>
      <c r="L10" s="22"/>
      <c r="M10" s="66"/>
      <c r="N10" s="73"/>
      <c r="O10" s="74"/>
      <c r="P10" s="72"/>
      <c r="Q10" s="5"/>
      <c r="R10" s="5"/>
      <c r="S10" s="108">
        <v>195867.92</v>
      </c>
      <c r="T10" s="70">
        <v>195867.92</v>
      </c>
    </row>
    <row r="11" ht="29.1" customHeight="1" spans="1:20">
      <c r="A11" s="17">
        <v>4</v>
      </c>
      <c r="B11" s="18"/>
      <c r="C11" s="19"/>
      <c r="D11" s="25">
        <v>-1174821.04</v>
      </c>
      <c r="E11" s="21"/>
      <c r="F11" s="21"/>
      <c r="G11" s="26"/>
      <c r="H11" s="23"/>
      <c r="I11" s="22"/>
      <c r="J11" s="26"/>
      <c r="K11" s="70"/>
      <c r="L11" s="22"/>
      <c r="M11" s="66"/>
      <c r="N11" s="73"/>
      <c r="O11" s="74"/>
      <c r="P11" s="72"/>
      <c r="Q11" s="5"/>
      <c r="R11" s="5"/>
      <c r="S11" s="108">
        <v>0</v>
      </c>
      <c r="T11" s="70">
        <v>-1174821.04</v>
      </c>
    </row>
    <row r="12" ht="29.1" customHeight="1" spans="1:20">
      <c r="A12" s="17">
        <v>5</v>
      </c>
      <c r="B12" s="27" t="s">
        <v>55</v>
      </c>
      <c r="C12" s="28">
        <v>200000</v>
      </c>
      <c r="D12" s="29">
        <v>0</v>
      </c>
      <c r="E12" s="21"/>
      <c r="F12" s="21"/>
      <c r="G12" s="26"/>
      <c r="H12" s="23"/>
      <c r="I12" s="22"/>
      <c r="J12" s="26"/>
      <c r="K12" s="70">
        <v>4206.79</v>
      </c>
      <c r="L12" s="22"/>
      <c r="M12" s="66"/>
      <c r="N12" s="73"/>
      <c r="O12" s="74"/>
      <c r="P12" s="72"/>
      <c r="Q12" s="5"/>
      <c r="R12" s="5"/>
      <c r="S12" s="108">
        <v>195793.21</v>
      </c>
      <c r="T12" s="70">
        <v>0</v>
      </c>
    </row>
    <row r="13" ht="29.1" customHeight="1" spans="1:20">
      <c r="A13" s="30"/>
      <c r="B13" s="31" t="s">
        <v>66</v>
      </c>
      <c r="C13" s="32"/>
      <c r="D13" s="33"/>
      <c r="E13" s="34"/>
      <c r="F13" s="34"/>
      <c r="G13" s="35"/>
      <c r="H13" s="36"/>
      <c r="I13" s="75"/>
      <c r="J13" s="35"/>
      <c r="K13" s="76"/>
      <c r="L13" s="75"/>
      <c r="M13" s="77"/>
      <c r="N13" s="78"/>
      <c r="O13" s="79"/>
      <c r="P13" s="80"/>
      <c r="Q13" s="109"/>
      <c r="R13" s="109"/>
      <c r="S13" s="110"/>
      <c r="T13" s="76"/>
    </row>
    <row r="14" ht="29.1" customHeight="1" spans="1:20">
      <c r="A14" s="17">
        <v>6</v>
      </c>
      <c r="B14" s="37" t="s">
        <v>56</v>
      </c>
      <c r="C14" s="38">
        <v>100000</v>
      </c>
      <c r="D14" s="39">
        <v>0</v>
      </c>
      <c r="E14" s="39" t="s">
        <v>51</v>
      </c>
      <c r="F14" s="39" t="s">
        <v>52</v>
      </c>
      <c r="G14" s="40"/>
      <c r="H14" s="41"/>
      <c r="I14" s="38"/>
      <c r="J14" s="40"/>
      <c r="K14" s="81">
        <v>2105.39</v>
      </c>
      <c r="L14" s="38"/>
      <c r="M14" s="82"/>
      <c r="N14" s="83"/>
      <c r="O14" s="82"/>
      <c r="P14" s="72" t="s">
        <v>57</v>
      </c>
      <c r="Q14" s="5">
        <v>50000</v>
      </c>
      <c r="R14" s="5"/>
      <c r="S14" s="108">
        <v>50000</v>
      </c>
      <c r="T14" s="111">
        <f>C14+D14-K14-S14-S15-Q16</f>
        <v>0</v>
      </c>
    </row>
    <row r="15" ht="29.1" customHeight="1" spans="1:20">
      <c r="A15" s="17">
        <v>9</v>
      </c>
      <c r="B15" s="42"/>
      <c r="C15" s="43"/>
      <c r="D15" s="44"/>
      <c r="E15" s="44"/>
      <c r="F15" s="44"/>
      <c r="G15" s="45"/>
      <c r="H15" s="46"/>
      <c r="I15" s="43"/>
      <c r="J15" s="45"/>
      <c r="K15" s="84"/>
      <c r="L15" s="43"/>
      <c r="M15" s="85"/>
      <c r="N15" s="86"/>
      <c r="O15" s="85"/>
      <c r="P15" s="87" t="s">
        <v>58</v>
      </c>
      <c r="Q15" s="5">
        <v>9374.61</v>
      </c>
      <c r="R15" s="112"/>
      <c r="S15" s="113">
        <v>9374.61</v>
      </c>
      <c r="T15" s="114"/>
    </row>
    <row r="16" ht="29.1" customHeight="1" spans="1:20">
      <c r="A16" s="17">
        <v>10</v>
      </c>
      <c r="B16" s="42" t="s">
        <v>59</v>
      </c>
      <c r="C16" s="43"/>
      <c r="D16" s="44"/>
      <c r="E16" s="44"/>
      <c r="F16" s="44"/>
      <c r="G16" s="45"/>
      <c r="H16" s="46"/>
      <c r="I16" s="43"/>
      <c r="J16" s="45"/>
      <c r="K16" s="84"/>
      <c r="L16" s="43"/>
      <c r="M16" s="85"/>
      <c r="N16" s="86"/>
      <c r="O16" s="85"/>
      <c r="P16" s="87" t="s">
        <v>60</v>
      </c>
      <c r="Q16" s="5">
        <v>38520</v>
      </c>
      <c r="R16" s="112"/>
      <c r="S16" s="113">
        <v>38520</v>
      </c>
      <c r="T16" s="115"/>
    </row>
    <row r="17" ht="29.1" customHeight="1" spans="1:20">
      <c r="A17" s="17">
        <v>11</v>
      </c>
      <c r="B17" s="47"/>
      <c r="C17" s="48"/>
      <c r="D17" s="49"/>
      <c r="E17" s="50"/>
      <c r="F17" s="51"/>
      <c r="G17" s="52"/>
      <c r="H17" s="53"/>
      <c r="I17" s="22"/>
      <c r="J17" s="22"/>
      <c r="K17" s="22"/>
      <c r="L17" s="22"/>
      <c r="M17" s="66"/>
      <c r="N17" s="22"/>
      <c r="O17" s="66"/>
      <c r="P17" s="87"/>
      <c r="Q17" s="112"/>
      <c r="R17" s="112"/>
      <c r="S17" s="113"/>
      <c r="T17" s="116"/>
    </row>
    <row r="18" ht="29.1" customHeight="1" spans="1:20">
      <c r="A18" s="2" t="s">
        <v>67</v>
      </c>
      <c r="B18" s="2"/>
      <c r="C18" s="54">
        <f>SUM(C8:C17)</f>
        <v>1500000</v>
      </c>
      <c r="D18" s="55">
        <f>SUM(D8:D17)</f>
        <v>0</v>
      </c>
      <c r="E18" s="56"/>
      <c r="F18" s="56"/>
      <c r="G18" s="56"/>
      <c r="H18" s="54" t="s">
        <v>68</v>
      </c>
      <c r="I18" s="71">
        <f>SUM(I8:I17)</f>
        <v>0</v>
      </c>
      <c r="J18" s="56"/>
      <c r="K18" s="71">
        <f>SUM(K8:K17)</f>
        <v>31491.14</v>
      </c>
      <c r="L18" s="71">
        <f>SUM(L8:L17)</f>
        <v>0</v>
      </c>
      <c r="M18" s="54" t="s">
        <v>68</v>
      </c>
      <c r="N18" s="71">
        <f>SUM(N8:N17)</f>
        <v>0</v>
      </c>
      <c r="O18" s="54" t="s">
        <v>68</v>
      </c>
      <c r="P18" s="54" t="s">
        <v>68</v>
      </c>
      <c r="Q18" s="54"/>
      <c r="R18" s="54"/>
      <c r="S18" s="71">
        <f>SUM(S8:S17)</f>
        <v>1468508.86</v>
      </c>
      <c r="T18" s="117">
        <f>D18+C18-S18-I18-K18-L18-N18</f>
        <v>-1.01863406598568e-10</v>
      </c>
    </row>
    <row r="19" ht="29.1" customHeight="1" spans="1:20">
      <c r="A19" s="57" t="s">
        <v>69</v>
      </c>
      <c r="B19" s="57"/>
      <c r="C19" s="57" t="s">
        <v>70</v>
      </c>
      <c r="D19" s="57"/>
      <c r="E19" s="57"/>
      <c r="F19" s="58">
        <v>38520</v>
      </c>
      <c r="G19" s="59"/>
      <c r="H19" s="60" t="s">
        <v>71</v>
      </c>
      <c r="I19" s="88"/>
      <c r="J19" s="88"/>
      <c r="K19" s="88"/>
      <c r="L19" s="89"/>
      <c r="M19" s="57" t="s">
        <v>72</v>
      </c>
      <c r="N19" s="90">
        <f>F19</f>
        <v>38520</v>
      </c>
      <c r="O19" s="91"/>
      <c r="P19" s="91"/>
      <c r="Q19" s="91"/>
      <c r="R19" s="91"/>
      <c r="S19" s="91"/>
      <c r="T19" s="118"/>
    </row>
    <row r="20" ht="29.1" customHeight="1" spans="1:20">
      <c r="A20" s="57"/>
      <c r="B20" s="57"/>
      <c r="C20" s="57" t="s">
        <v>73</v>
      </c>
      <c r="D20" s="57"/>
      <c r="E20" s="57"/>
      <c r="F20" s="58">
        <f>S8+S9+S10+S11+S12+S14+S15</f>
        <v>1429988.86</v>
      </c>
      <c r="G20" s="59"/>
      <c r="H20" s="61"/>
      <c r="I20" s="92"/>
      <c r="J20" s="92"/>
      <c r="K20" s="92"/>
      <c r="L20" s="93"/>
      <c r="M20" s="57" t="s">
        <v>74</v>
      </c>
      <c r="N20" s="94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叁万捌仟伍佰贰拾元整</v>
      </c>
      <c r="O20" s="95"/>
      <c r="P20" s="95"/>
      <c r="Q20" s="95"/>
      <c r="R20" s="95"/>
      <c r="S20" s="95"/>
      <c r="T20" s="119"/>
    </row>
  </sheetData>
  <mergeCells count="5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S5:S7"/>
    <mergeCell ref="T5:T7"/>
    <mergeCell ref="T14:T16"/>
    <mergeCell ref="A19:B20"/>
    <mergeCell ref="H19:L2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第三次</vt:lpstr>
      <vt:lpstr>第二次</vt:lpstr>
      <vt:lpstr>第一次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2017-01-11T04:48:00Z</dcterms:created>
  <dcterms:modified xsi:type="dcterms:W3CDTF">2024-02-04T11:50:25Z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CAD6A8E619CC46A6AE83E5C8FCB35F19_12</vt:lpwstr>
  </property>
</Properties>
</file>