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5481 (1)" sheetId="1" r:id="rId1"/>
    <sheet name="5481 (2)" sheetId="2" r:id="rId2"/>
    <sheet name="2-2" sheetId="3" r:id="rId3"/>
  </sheets>
  <calcPr calcId="144525"/>
</workbook>
</file>

<file path=xl/sharedStrings.xml><?xml version="1.0" encoding="utf-8"?>
<sst xmlns="http://schemas.openxmlformats.org/spreadsheetml/2006/main" count="228" uniqueCount="69">
  <si>
    <t xml:space="preserve"> 工程款支付证书  </t>
  </si>
  <si>
    <t>本次</t>
  </si>
  <si>
    <t>工程名称</t>
  </si>
  <si>
    <t>宿松县趾凤乡撤并建制村路面硬化工程C611-石门公路</t>
  </si>
  <si>
    <t>档案编号</t>
  </si>
  <si>
    <t>CD2016-137</t>
  </si>
  <si>
    <t>合同金额</t>
  </si>
  <si>
    <t>中标日期</t>
  </si>
  <si>
    <t>2016.10.19</t>
  </si>
  <si>
    <t>合作单位</t>
  </si>
  <si>
    <t>吴瑞祥13966985199</t>
  </si>
  <si>
    <t>马 宁</t>
  </si>
  <si>
    <t>60日历天</t>
  </si>
  <si>
    <t>宿松县
趾凤乡</t>
  </si>
  <si>
    <t>宿松公司吴瑞祥13966985199</t>
  </si>
  <si>
    <t>中标项目，中标通知书及施工合同原件在庐江</t>
  </si>
  <si>
    <t>√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</si>
  <si>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</si>
  <si>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</si>
  <si>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</si>
  <si>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</si>
  <si>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</si>
  <si>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</si>
  <si>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</si>
  <si>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</si>
  <si>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</si>
  <si>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</si>
  <si>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</si>
  <si>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</si>
  <si>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</si>
  <si>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</si>
  <si>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</si>
  <si>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</si>
  <si>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</si>
  <si>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</si>
  <si>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</si>
  <si>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年费范围内</t>
  </si>
  <si>
    <t>增值税及附加</t>
  </si>
  <si>
    <t xml:space="preserve">已提供交工验收报告，管理费2%不扣，属2016年度宿松分公司年费范围内；    2017.5.18办理外经证费用500  </t>
  </si>
  <si>
    <t>合计</t>
  </si>
  <si>
    <t>-</t>
  </si>
  <si>
    <t>完工证明？</t>
  </si>
  <si>
    <t>本次支付金额</t>
  </si>
  <si>
    <t>小写</t>
  </si>
  <si>
    <t>支付账号</t>
  </si>
  <si>
    <t>吴瑞祥   建设银行宿松孚玉支行</t>
  </si>
  <si>
    <t>大写</t>
  </si>
  <si>
    <t>6236  6816  8000  0895  689</t>
  </si>
  <si>
    <t>申请部门
意见</t>
  </si>
  <si>
    <t>1、</t>
  </si>
  <si>
    <t>中标项目，中标通知书及施工合同原件在庐江，交工验收证书已提供。</t>
  </si>
  <si>
    <t xml:space="preserve"> 2、此次借条已提供 。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</si>
  <si>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</si>
  <si>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</si>
  <si>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</si>
  <si>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</si>
  <si>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</si>
  <si>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</si>
  <si>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董事长审批</t>
  </si>
  <si>
    <t>1%预留损失准备金</t>
  </si>
  <si>
    <t>材料</t>
  </si>
  <si>
    <t>2018.11.23办理涉税事项报告表费用500</t>
  </si>
  <si>
    <t>吴瑞祥 建设银行宿松孚玉支行   6236 6816 8000 0895 689</t>
  </si>
  <si>
    <t>详见报销单据</t>
  </si>
  <si>
    <t>中标通知书及施工合同、交工验收证书原件在庐江，审计报告复印件已提供。</t>
  </si>
  <si>
    <t>退损失准备金</t>
  </si>
  <si>
    <t>吴瑞祥</t>
  </si>
  <si>
    <t>转账费</t>
  </si>
  <si>
    <t>中标通知书及施工合同、交工验收证书原件在庐江，审计报告复印件已提供、终结结算及不领章承诺书。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</si>
</sst>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/m/d;@"/>
    <numFmt numFmtId="178" formatCode="m/d;@"/>
    <numFmt numFmtId="179" formatCode="0.00_ "/>
    <numFmt numFmtId="180" formatCode="[DBNum2][$-804]General"/>
  </numFmts>
  <fonts count="50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9"/>
      <color theme="1"/>
      <name val="Arial"/>
      <charset val="134"/>
    </font>
    <font>
      <sz val="9"/>
      <color rgb="FF00B050"/>
      <name val="宋体"/>
      <charset val="134"/>
    </font>
    <font>
      <b/>
      <sz val="9"/>
      <color theme="1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Arial"/>
      <charset val="134"/>
    </font>
    <font>
      <b/>
      <sz val="9"/>
      <color rgb="FFFF0000"/>
      <name val="宋体"/>
      <charset val="134"/>
    </font>
    <font>
      <b/>
      <sz val="9"/>
      <color rgb="FF7030A0"/>
      <name val="宋体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6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1" borderId="16" applyNumberFormat="0" applyFon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6" fillId="17" borderId="20" applyNumberFormat="0" applyAlignment="0" applyProtection="0">
      <alignment vertical="center"/>
    </xf>
    <xf numFmtId="0" fontId="38" fillId="17" borderId="15" applyNumberFormat="0" applyAlignment="0" applyProtection="0">
      <alignment vertical="center"/>
    </xf>
    <xf numFmtId="0" fontId="47" fillId="26" borderId="21" applyNumberForma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8" fillId="0" borderId="0"/>
    <xf numFmtId="0" fontId="32" fillId="3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>
      <alignment vertical="center"/>
    </xf>
    <xf numFmtId="177" fontId="1" fillId="0" borderId="0" xfId="55" applyNumberFormat="1" applyFont="1" applyFill="1" applyBorder="1" applyAlignment="1">
      <alignment horizontal="center" vertical="center"/>
    </xf>
    <xf numFmtId="176" fontId="1" fillId="0" borderId="0" xfId="55" applyNumberFormat="1" applyFont="1" applyFill="1" applyBorder="1" applyAlignment="1">
      <alignment horizontal="center" vertical="center"/>
    </xf>
    <xf numFmtId="0" fontId="4" fillId="0" borderId="0" xfId="55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6" fontId="7" fillId="0" borderId="2" xfId="55" applyNumberFormat="1" applyFont="1" applyFill="1" applyBorder="1" applyAlignment="1">
      <alignment horizontal="center" vertical="center" wrapText="1"/>
    </xf>
    <xf numFmtId="176" fontId="7" fillId="0" borderId="3" xfId="55" applyNumberFormat="1" applyFont="1" applyFill="1" applyBorder="1" applyAlignment="1">
      <alignment horizontal="center" vertical="center" wrapText="1"/>
    </xf>
    <xf numFmtId="176" fontId="7" fillId="0" borderId="4" xfId="55" applyNumberFormat="1" applyFont="1" applyFill="1" applyBorder="1" applyAlignment="1">
      <alignment horizontal="center" vertical="center" wrapText="1"/>
    </xf>
    <xf numFmtId="176" fontId="5" fillId="0" borderId="1" xfId="55" applyNumberFormat="1" applyFont="1" applyFill="1" applyBorder="1" applyAlignment="1">
      <alignment horizontal="center" vertical="center" shrinkToFit="1"/>
    </xf>
    <xf numFmtId="0" fontId="8" fillId="0" borderId="2" xfId="55" applyFont="1" applyFill="1" applyBorder="1" applyAlignment="1">
      <alignment horizontal="center" vertical="center"/>
    </xf>
    <xf numFmtId="176" fontId="9" fillId="0" borderId="2" xfId="55" applyNumberFormat="1" applyFont="1" applyFill="1" applyBorder="1" applyAlignment="1">
      <alignment horizontal="center" vertical="center" wrapText="1"/>
    </xf>
    <xf numFmtId="176" fontId="9" fillId="0" borderId="3" xfId="55" applyNumberFormat="1" applyFont="1" applyFill="1" applyBorder="1" applyAlignment="1">
      <alignment horizontal="center" vertical="center" wrapText="1"/>
    </xf>
    <xf numFmtId="176" fontId="9" fillId="0" borderId="4" xfId="55" applyNumberFormat="1" applyFont="1" applyFill="1" applyBorder="1" applyAlignment="1">
      <alignment horizontal="center" vertical="center" wrapText="1"/>
    </xf>
    <xf numFmtId="176" fontId="5" fillId="0" borderId="1" xfId="55" applyNumberFormat="1" applyFont="1" applyFill="1" applyBorder="1" applyAlignment="1">
      <alignment horizontal="center" vertical="center" wrapText="1"/>
    </xf>
    <xf numFmtId="177" fontId="5" fillId="0" borderId="1" xfId="55" applyNumberFormat="1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center" vertical="center" wrapText="1"/>
    </xf>
    <xf numFmtId="177" fontId="10" fillId="2" borderId="1" xfId="55" applyNumberFormat="1" applyFont="1" applyFill="1" applyBorder="1" applyAlignment="1">
      <alignment horizontal="center" vertical="center" shrinkToFit="1"/>
    </xf>
    <xf numFmtId="14" fontId="5" fillId="2" borderId="1" xfId="55" applyNumberFormat="1" applyFont="1" applyFill="1" applyBorder="1" applyAlignment="1">
      <alignment horizontal="center" vertical="center" wrapText="1"/>
    </xf>
    <xf numFmtId="176" fontId="5" fillId="2" borderId="1" xfId="55" applyNumberFormat="1" applyFont="1" applyFill="1" applyBorder="1" applyAlignment="1">
      <alignment horizontal="right" vertical="center" shrinkToFit="1"/>
    </xf>
    <xf numFmtId="178" fontId="5" fillId="2" borderId="1" xfId="55" applyNumberFormat="1" applyFont="1" applyFill="1" applyBorder="1" applyAlignment="1">
      <alignment horizontal="center" vertical="center" wrapText="1"/>
    </xf>
    <xf numFmtId="9" fontId="5" fillId="0" borderId="1" xfId="21" applyFont="1" applyFill="1" applyBorder="1" applyAlignment="1">
      <alignment horizontal="center" vertical="center" wrapText="1"/>
    </xf>
    <xf numFmtId="177" fontId="10" fillId="0" borderId="1" xfId="55" applyNumberFormat="1" applyFont="1" applyFill="1" applyBorder="1" applyAlignment="1">
      <alignment horizontal="center" vertical="center" shrinkToFit="1"/>
    </xf>
    <xf numFmtId="14" fontId="5" fillId="0" borderId="1" xfId="55" applyNumberFormat="1" applyFont="1" applyFill="1" applyBorder="1" applyAlignment="1">
      <alignment horizontal="center" vertical="center" wrapText="1"/>
    </xf>
    <xf numFmtId="176" fontId="5" fillId="0" borderId="1" xfId="55" applyNumberFormat="1" applyFont="1" applyFill="1" applyBorder="1" applyAlignment="1">
      <alignment horizontal="right" vertical="center" shrinkToFit="1"/>
    </xf>
    <xf numFmtId="178" fontId="5" fillId="0" borderId="1" xfId="55" applyNumberFormat="1" applyFont="1" applyFill="1" applyBorder="1" applyAlignment="1">
      <alignment horizontal="center" vertical="center" wrapText="1"/>
    </xf>
    <xf numFmtId="9" fontId="5" fillId="2" borderId="1" xfId="21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center" vertical="center" wrapText="1"/>
    </xf>
    <xf numFmtId="177" fontId="11" fillId="2" borderId="1" xfId="55" applyNumberFormat="1" applyFont="1" applyFill="1" applyBorder="1" applyAlignment="1">
      <alignment horizontal="center" vertical="center" shrinkToFit="1"/>
    </xf>
    <xf numFmtId="14" fontId="1" fillId="2" borderId="1" xfId="55" applyNumberFormat="1" applyFont="1" applyFill="1" applyBorder="1" applyAlignment="1">
      <alignment horizontal="center" vertical="center" wrapText="1"/>
    </xf>
    <xf numFmtId="176" fontId="1" fillId="2" borderId="1" xfId="55" applyNumberFormat="1" applyFont="1" applyFill="1" applyBorder="1" applyAlignment="1">
      <alignment horizontal="right" vertical="center" shrinkToFit="1"/>
    </xf>
    <xf numFmtId="178" fontId="1" fillId="2" borderId="1" xfId="55" applyNumberFormat="1" applyFont="1" applyFill="1" applyBorder="1" applyAlignment="1">
      <alignment horizontal="center" vertical="center" wrapText="1"/>
    </xf>
    <xf numFmtId="9" fontId="1" fillId="0" borderId="1" xfId="21" applyFont="1" applyFill="1" applyBorder="1" applyAlignment="1">
      <alignment horizontal="center" vertical="center" wrapText="1"/>
    </xf>
    <xf numFmtId="14" fontId="9" fillId="0" borderId="1" xfId="55" applyNumberFormat="1" applyFont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vertical="center"/>
    </xf>
    <xf numFmtId="0" fontId="1" fillId="0" borderId="1" xfId="55" applyFont="1" applyFill="1" applyBorder="1" applyAlignment="1">
      <alignment horizontal="center" vertical="center" wrapText="1"/>
    </xf>
    <xf numFmtId="177" fontId="11" fillId="0" borderId="1" xfId="55" applyNumberFormat="1" applyFont="1" applyFill="1" applyBorder="1" applyAlignment="1">
      <alignment horizontal="center" vertical="center" shrinkToFit="1"/>
    </xf>
    <xf numFmtId="14" fontId="1" fillId="0" borderId="1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right" vertical="center" shrinkToFit="1"/>
    </xf>
    <xf numFmtId="178" fontId="1" fillId="0" borderId="1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3" borderId="1" xfId="55" applyFont="1" applyFill="1" applyBorder="1" applyAlignment="1">
      <alignment horizontal="center" vertical="center" shrinkToFit="1"/>
    </xf>
    <xf numFmtId="176" fontId="12" fillId="3" borderId="1" xfId="55" applyNumberFormat="1" applyFont="1" applyFill="1" applyBorder="1" applyAlignment="1">
      <alignment horizontal="right" vertical="center" shrinkToFit="1"/>
    </xf>
    <xf numFmtId="0" fontId="9" fillId="0" borderId="1" xfId="55" applyFont="1" applyFill="1" applyBorder="1" applyAlignment="1">
      <alignment horizontal="center" vertical="center" wrapText="1"/>
    </xf>
    <xf numFmtId="176" fontId="9" fillId="2" borderId="5" xfId="55" applyNumberFormat="1" applyFont="1" applyFill="1" applyBorder="1" applyAlignment="1">
      <alignment horizontal="center" vertical="center" wrapText="1"/>
    </xf>
    <xf numFmtId="176" fontId="9" fillId="2" borderId="6" xfId="55" applyNumberFormat="1" applyFont="1" applyFill="1" applyBorder="1" applyAlignment="1">
      <alignment horizontal="center" vertical="center" wrapText="1"/>
    </xf>
    <xf numFmtId="176" fontId="9" fillId="2" borderId="7" xfId="55" applyNumberFormat="1" applyFont="1" applyFill="1" applyBorder="1" applyAlignment="1">
      <alignment horizontal="center" vertical="center" wrapText="1"/>
    </xf>
    <xf numFmtId="176" fontId="9" fillId="2" borderId="8" xfId="55" applyNumberFormat="1" applyFont="1" applyFill="1" applyBorder="1" applyAlignment="1">
      <alignment horizontal="center" vertical="center" wrapText="1"/>
    </xf>
    <xf numFmtId="176" fontId="9" fillId="2" borderId="0" xfId="55" applyNumberFormat="1" applyFont="1" applyFill="1" applyAlignment="1">
      <alignment horizontal="center" vertical="center" wrapText="1"/>
    </xf>
    <xf numFmtId="176" fontId="9" fillId="2" borderId="9" xfId="55" applyNumberFormat="1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13" fillId="2" borderId="10" xfId="55" applyFont="1" applyFill="1" applyBorder="1" applyAlignment="1">
      <alignment horizontal="left" vertical="center" wrapText="1"/>
    </xf>
    <xf numFmtId="0" fontId="13" fillId="2" borderId="11" xfId="55" applyFont="1" applyFill="1" applyBorder="1" applyAlignment="1">
      <alignment horizontal="left" vertical="center" wrapText="1"/>
    </xf>
    <xf numFmtId="0" fontId="14" fillId="0" borderId="10" xfId="55" applyFont="1" applyFill="1" applyBorder="1" applyAlignment="1">
      <alignment horizontal="left" vertical="center" wrapText="1"/>
    </xf>
    <xf numFmtId="0" fontId="14" fillId="0" borderId="11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center" wrapText="1"/>
    </xf>
    <xf numFmtId="0" fontId="1" fillId="0" borderId="3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top" wrapText="1"/>
    </xf>
    <xf numFmtId="0" fontId="1" fillId="0" borderId="3" xfId="55" applyFont="1" applyFill="1" applyBorder="1" applyAlignment="1">
      <alignment horizontal="left" vertical="top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3" xfId="55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 wrapText="1"/>
    </xf>
    <xf numFmtId="0" fontId="15" fillId="0" borderId="0" xfId="55" applyFont="1" applyBorder="1" applyAlignment="1">
      <alignment vertical="center"/>
    </xf>
    <xf numFmtId="0" fontId="6" fillId="0" borderId="4" xfId="55" applyFont="1" applyFill="1" applyBorder="1" applyAlignment="1">
      <alignment horizontal="center" vertical="center" shrinkToFit="1"/>
    </xf>
    <xf numFmtId="0" fontId="5" fillId="0" borderId="4" xfId="55" applyFont="1" applyFill="1" applyBorder="1" applyAlignment="1">
      <alignment horizontal="center" vertical="center" wrapText="1"/>
    </xf>
    <xf numFmtId="176" fontId="6" fillId="0" borderId="2" xfId="55" applyNumberFormat="1" applyFont="1" applyFill="1" applyBorder="1" applyAlignment="1">
      <alignment horizontal="center" vertical="center" shrinkToFit="1"/>
    </xf>
    <xf numFmtId="176" fontId="6" fillId="0" borderId="4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shrinkToFit="1"/>
    </xf>
    <xf numFmtId="0" fontId="8" fillId="0" borderId="3" xfId="55" applyFont="1" applyFill="1" applyBorder="1" applyAlignment="1">
      <alignment horizontal="center" vertical="center"/>
    </xf>
    <xf numFmtId="0" fontId="8" fillId="0" borderId="4" xfId="55" applyFont="1" applyFill="1" applyBorder="1" applyAlignment="1">
      <alignment horizontal="center" vertical="center"/>
    </xf>
    <xf numFmtId="176" fontId="16" fillId="0" borderId="2" xfId="55" applyNumberFormat="1" applyFont="1" applyFill="1" applyBorder="1" applyAlignment="1">
      <alignment horizontal="center" vertical="center" wrapText="1"/>
    </xf>
    <xf numFmtId="176" fontId="16" fillId="0" borderId="4" xfId="55" applyNumberFormat="1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0" fontId="6" fillId="0" borderId="4" xfId="55" applyFont="1" applyBorder="1" applyAlignment="1">
      <alignment horizontal="center" vertical="center" wrapText="1"/>
    </xf>
    <xf numFmtId="176" fontId="17" fillId="0" borderId="1" xfId="55" applyNumberFormat="1" applyFont="1" applyFill="1" applyBorder="1" applyAlignment="1">
      <alignment horizontal="center" vertical="center" wrapText="1"/>
    </xf>
    <xf numFmtId="176" fontId="5" fillId="3" borderId="1" xfId="55" applyNumberFormat="1" applyFont="1" applyFill="1" applyBorder="1" applyAlignment="1">
      <alignment horizontal="right" vertical="center" shrinkToFit="1"/>
    </xf>
    <xf numFmtId="9" fontId="10" fillId="0" borderId="1" xfId="55" applyNumberFormat="1" applyFont="1" applyFill="1" applyBorder="1" applyAlignment="1">
      <alignment horizontal="center" vertical="center" wrapText="1"/>
    </xf>
    <xf numFmtId="176" fontId="5" fillId="3" borderId="1" xfId="55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horizontal="right" vertical="center"/>
    </xf>
    <xf numFmtId="176" fontId="5" fillId="0" borderId="1" xfId="55" applyNumberFormat="1" applyFont="1" applyFill="1" applyBorder="1" applyAlignment="1">
      <alignment vertical="center" wrapText="1"/>
    </xf>
    <xf numFmtId="176" fontId="1" fillId="3" borderId="1" xfId="55" applyNumberFormat="1" applyFont="1" applyFill="1" applyBorder="1" applyAlignment="1">
      <alignment horizontal="right" vertical="center" shrinkToFit="1"/>
    </xf>
    <xf numFmtId="9" fontId="1" fillId="0" borderId="1" xfId="55" applyNumberFormat="1" applyFont="1" applyFill="1" applyBorder="1" applyAlignment="1">
      <alignment horizontal="center" vertical="center" wrapText="1"/>
    </xf>
    <xf numFmtId="176" fontId="1" fillId="3" borderId="1" xfId="55" applyNumberFormat="1" applyFont="1" applyFill="1" applyBorder="1" applyAlignment="1">
      <alignment horizontal="center" vertical="center" shrinkToFit="1"/>
    </xf>
    <xf numFmtId="176" fontId="17" fillId="0" borderId="1" xfId="55" applyNumberFormat="1" applyFont="1" applyFill="1" applyBorder="1" applyAlignment="1">
      <alignment vertical="center" shrinkToFit="1"/>
    </xf>
    <xf numFmtId="176" fontId="17" fillId="0" borderId="1" xfId="55" applyNumberFormat="1" applyFont="1" applyFill="1" applyBorder="1" applyAlignment="1">
      <alignment vertical="center" wrapText="1"/>
    </xf>
    <xf numFmtId="0" fontId="19" fillId="0" borderId="0" xfId="0" applyFont="1" applyAlignment="1">
      <alignment horizontal="right" vertical="center"/>
    </xf>
    <xf numFmtId="176" fontId="1" fillId="0" borderId="1" xfId="55" applyNumberFormat="1" applyFont="1" applyFill="1" applyBorder="1" applyAlignment="1">
      <alignment horizontal="right" vertical="center"/>
    </xf>
    <xf numFmtId="176" fontId="12" fillId="0" borderId="0" xfId="55" applyNumberFormat="1" applyFont="1" applyFill="1" applyBorder="1" applyAlignment="1">
      <alignment horizontal="center" vertical="center" wrapText="1"/>
    </xf>
    <xf numFmtId="0" fontId="5" fillId="2" borderId="2" xfId="55" applyFont="1" applyFill="1" applyBorder="1" applyAlignment="1">
      <alignment horizontal="center" vertical="center" wrapText="1"/>
    </xf>
    <xf numFmtId="0" fontId="5" fillId="2" borderId="3" xfId="55" applyFont="1" applyFill="1" applyBorder="1" applyAlignment="1">
      <alignment horizontal="center" vertical="center" wrapText="1"/>
    </xf>
    <xf numFmtId="0" fontId="5" fillId="2" borderId="4" xfId="55" applyFont="1" applyFill="1" applyBorder="1" applyAlignment="1">
      <alignment horizontal="center" vertical="center" wrapText="1"/>
    </xf>
    <xf numFmtId="0" fontId="13" fillId="2" borderId="3" xfId="55" applyFont="1" applyFill="1" applyBorder="1" applyAlignment="1">
      <alignment horizontal="left" vertical="center" wrapText="1"/>
    </xf>
    <xf numFmtId="0" fontId="1" fillId="2" borderId="3" xfId="55" applyFont="1" applyFill="1" applyBorder="1" applyAlignment="1">
      <alignment horizontal="left" vertical="center" wrapText="1"/>
    </xf>
    <xf numFmtId="0" fontId="1" fillId="2" borderId="4" xfId="55" applyFont="1" applyFill="1" applyBorder="1" applyAlignment="1">
      <alignment horizontal="left" vertical="center" wrapText="1"/>
    </xf>
    <xf numFmtId="0" fontId="14" fillId="0" borderId="3" xfId="55" applyFont="1" applyFill="1" applyBorder="1" applyAlignment="1">
      <alignment horizontal="left" vertical="center" wrapText="1"/>
    </xf>
    <xf numFmtId="0" fontId="14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top" wrapText="1"/>
    </xf>
    <xf numFmtId="0" fontId="1" fillId="0" borderId="0" xfId="55" applyFont="1" applyFill="1" applyBorder="1" applyAlignment="1">
      <alignment horizontal="left" vertical="center" shrinkToFit="1"/>
    </xf>
    <xf numFmtId="0" fontId="20" fillId="4" borderId="1" xfId="13" applyFont="1" applyFill="1" applyBorder="1" applyAlignment="1">
      <alignment horizontal="left" vertical="center"/>
    </xf>
    <xf numFmtId="0" fontId="21" fillId="0" borderId="1" xfId="13" applyFont="1" applyBorder="1" applyAlignment="1">
      <alignment horizontal="center" vertical="center"/>
    </xf>
    <xf numFmtId="0" fontId="22" fillId="0" borderId="1" xfId="13" applyFont="1" applyBorder="1" applyAlignment="1">
      <alignment horizontal="center" vertical="center"/>
    </xf>
    <xf numFmtId="0" fontId="22" fillId="0" borderId="1" xfId="13" applyFont="1" applyBorder="1" applyAlignment="1">
      <alignment vertical="center" wrapText="1"/>
    </xf>
    <xf numFmtId="0" fontId="22" fillId="2" borderId="12" xfId="13" applyFont="1" applyFill="1" applyBorder="1" applyAlignment="1">
      <alignment horizontal="center" vertical="center"/>
    </xf>
    <xf numFmtId="179" fontId="23" fillId="2" borderId="1" xfId="13" applyNumberFormat="1" applyFont="1" applyFill="1" applyBorder="1" applyAlignment="1">
      <alignment horizontal="center" vertical="center" wrapText="1"/>
    </xf>
    <xf numFmtId="0" fontId="22" fillId="2" borderId="1" xfId="13" applyFont="1" applyFill="1" applyBorder="1" applyAlignment="1">
      <alignment horizontal="center" vertical="center"/>
    </xf>
    <xf numFmtId="0" fontId="18" fillId="5" borderId="1" xfId="55" applyFont="1" applyFill="1" applyBorder="1" applyAlignment="1">
      <alignment horizontal="left" vertical="center"/>
    </xf>
    <xf numFmtId="180" fontId="1" fillId="0" borderId="0" xfId="55" applyNumberFormat="1" applyFont="1" applyFill="1" applyBorder="1" applyAlignment="1">
      <alignment horizontal="center" vertical="center"/>
    </xf>
    <xf numFmtId="10" fontId="3" fillId="5" borderId="0" xfId="55" applyNumberFormat="1" applyFont="1" applyFill="1">
      <alignment vertical="center"/>
    </xf>
    <xf numFmtId="180" fontId="1" fillId="5" borderId="0" xfId="55" applyNumberFormat="1" applyFont="1" applyFill="1" applyBorder="1" applyAlignment="1">
      <alignment horizontal="center" vertical="center"/>
    </xf>
    <xf numFmtId="0" fontId="3" fillId="0" borderId="0" xfId="55" applyFont="1" applyAlignment="1">
      <alignment horizontal="center" vertical="center"/>
    </xf>
    <xf numFmtId="0" fontId="22" fillId="0" borderId="1" xfId="13" applyFont="1" applyBorder="1" applyAlignment="1">
      <alignment horizontal="center" vertical="center" wrapText="1"/>
    </xf>
    <xf numFmtId="0" fontId="22" fillId="2" borderId="1" xfId="13" applyFont="1" applyFill="1" applyBorder="1" applyAlignment="1">
      <alignment horizontal="center" vertical="center" wrapText="1"/>
    </xf>
    <xf numFmtId="0" fontId="23" fillId="0" borderId="1" xfId="13" applyFont="1" applyFill="1" applyBorder="1" applyAlignment="1">
      <alignment horizontal="left" vertical="center" wrapText="1"/>
    </xf>
    <xf numFmtId="0" fontId="24" fillId="0" borderId="0" xfId="13" applyFont="1" applyAlignment="1">
      <alignment horizontal="center" vertical="center"/>
    </xf>
    <xf numFmtId="0" fontId="22" fillId="0" borderId="1" xfId="13" applyFont="1" applyBorder="1" applyAlignment="1">
      <alignment horizontal="left" vertical="center" wrapText="1"/>
    </xf>
    <xf numFmtId="176" fontId="25" fillId="0" borderId="2" xfId="55" applyNumberFormat="1" applyFont="1" applyFill="1" applyBorder="1" applyAlignment="1">
      <alignment horizontal="center" vertical="center" shrinkToFit="1"/>
    </xf>
    <xf numFmtId="176" fontId="25" fillId="0" borderId="3" xfId="55" applyNumberFormat="1" applyFont="1" applyFill="1" applyBorder="1" applyAlignment="1">
      <alignment horizontal="center" vertical="center" shrinkToFit="1"/>
    </xf>
    <xf numFmtId="176" fontId="25" fillId="0" borderId="4" xfId="55" applyNumberFormat="1" applyFont="1" applyFill="1" applyBorder="1" applyAlignment="1">
      <alignment horizontal="center" vertical="center" shrinkToFit="1"/>
    </xf>
    <xf numFmtId="0" fontId="13" fillId="2" borderId="2" xfId="55" applyFont="1" applyFill="1" applyBorder="1" applyAlignment="1">
      <alignment horizontal="left" vertical="center" wrapText="1"/>
    </xf>
    <xf numFmtId="9" fontId="11" fillId="0" borderId="1" xfId="55" applyNumberFormat="1" applyFont="1" applyFill="1" applyBorder="1" applyAlignment="1">
      <alignment horizontal="center" vertical="center" wrapText="1"/>
    </xf>
    <xf numFmtId="176" fontId="26" fillId="0" borderId="1" xfId="55" applyNumberFormat="1" applyFont="1" applyFill="1" applyBorder="1" applyAlignment="1">
      <alignment vertical="center" shrinkToFit="1"/>
    </xf>
    <xf numFmtId="176" fontId="26" fillId="0" borderId="1" xfId="55" applyNumberFormat="1" applyFont="1" applyFill="1" applyBorder="1" applyAlignment="1">
      <alignment vertical="center" wrapText="1"/>
    </xf>
    <xf numFmtId="176" fontId="1" fillId="0" borderId="1" xfId="55" applyNumberFormat="1" applyFont="1" applyFill="1" applyBorder="1" applyAlignment="1">
      <alignment horizontal="center" vertical="center" shrinkToFit="1"/>
    </xf>
    <xf numFmtId="0" fontId="27" fillId="0" borderId="0" xfId="0" applyFont="1" applyAlignment="1">
      <alignment horizontal="right" vertical="center"/>
    </xf>
    <xf numFmtId="0" fontId="5" fillId="0" borderId="3" xfId="55" applyFont="1" applyFill="1" applyBorder="1" applyAlignment="1">
      <alignment horizontal="center" vertical="center" wrapText="1"/>
    </xf>
    <xf numFmtId="9" fontId="1" fillId="2" borderId="1" xfId="21" applyFont="1" applyFill="1" applyBorder="1" applyAlignment="1">
      <alignment horizontal="center" vertical="center" wrapText="1"/>
    </xf>
    <xf numFmtId="176" fontId="9" fillId="2" borderId="1" xfId="55" applyNumberFormat="1" applyFont="1" applyFill="1" applyBorder="1" applyAlignment="1">
      <alignment horizontal="center" vertical="center" wrapText="1"/>
    </xf>
    <xf numFmtId="176" fontId="1" fillId="2" borderId="1" xfId="55" applyNumberFormat="1" applyFont="1" applyFill="1" applyBorder="1" applyAlignment="1">
      <alignment horizontal="center" vertical="center" wrapText="1"/>
    </xf>
    <xf numFmtId="0" fontId="1" fillId="0" borderId="13" xfId="55" applyFont="1" applyFill="1" applyBorder="1" applyAlignment="1">
      <alignment horizontal="center" vertical="center" wrapText="1"/>
    </xf>
    <xf numFmtId="180" fontId="9" fillId="2" borderId="13" xfId="55" applyNumberFormat="1" applyFont="1" applyFill="1" applyBorder="1" applyAlignment="1">
      <alignment horizontal="center" vertical="center" wrapText="1"/>
    </xf>
    <xf numFmtId="176" fontId="1" fillId="2" borderId="13" xfId="55" applyNumberFormat="1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vertical="center" wrapText="1"/>
    </xf>
    <xf numFmtId="0" fontId="28" fillId="0" borderId="0" xfId="0" applyFont="1" applyAlignment="1">
      <alignment horizontal="right" vertical="center"/>
    </xf>
    <xf numFmtId="176" fontId="1" fillId="0" borderId="1" xfId="55" applyNumberFormat="1" applyFont="1" applyFill="1" applyBorder="1" applyAlignment="1">
      <alignment vertical="center" wrapText="1"/>
    </xf>
    <xf numFmtId="0" fontId="13" fillId="2" borderId="1" xfId="55" applyFont="1" applyFill="1" applyBorder="1" applyAlignment="1">
      <alignment horizontal="center" vertical="center" wrapText="1"/>
    </xf>
    <xf numFmtId="0" fontId="3" fillId="0" borderId="0" xfId="55" applyFont="1" applyAlignment="1">
      <alignment horizontal="lef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6.pn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6.pn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101907</xdr:colOff>
      <xdr:row>3</xdr:row>
      <xdr:rowOff>1</xdr:rowOff>
    </xdr:from>
    <xdr:to>
      <xdr:col>21</xdr:col>
      <xdr:colOff>809624</xdr:colOff>
      <xdr:row>13</xdr:row>
      <xdr:rowOff>28576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64650" y="950595"/>
          <a:ext cx="5250815" cy="3234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47625</xdr:colOff>
      <xdr:row>24</xdr:row>
      <xdr:rowOff>314325</xdr:rowOff>
    </xdr:from>
    <xdr:to>
      <xdr:col>21</xdr:col>
      <xdr:colOff>828675</xdr:colOff>
      <xdr:row>27</xdr:row>
      <xdr:rowOff>466725</xdr:rowOff>
    </xdr:to>
    <xdr:pic>
      <xdr:nvPicPr>
        <xdr:cNvPr id="3" name="图片 2" descr="C:\Users\Administrator\AppData\Roaming\Tencent\Users\501232853\QQ\WinTemp\RichOle\~QE0A{CI2)E2U@Z%(88)7JR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10675" y="7359650"/>
          <a:ext cx="5324475" cy="1386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495300</xdr:colOff>
      <xdr:row>10</xdr:row>
      <xdr:rowOff>123825</xdr:rowOff>
    </xdr:from>
    <xdr:to>
      <xdr:col>20</xdr:col>
      <xdr:colOff>495300</xdr:colOff>
      <xdr:row>12</xdr:row>
      <xdr:rowOff>38100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10625" y="3480435"/>
          <a:ext cx="45910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590550</xdr:colOff>
      <xdr:row>23</xdr:row>
      <xdr:rowOff>9525</xdr:rowOff>
    </xdr:from>
    <xdr:to>
      <xdr:col>25</xdr:col>
      <xdr:colOff>713468</xdr:colOff>
      <xdr:row>50</xdr:row>
      <xdr:rowOff>170550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496925" y="6737985"/>
          <a:ext cx="4046855" cy="7217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209550</xdr:colOff>
      <xdr:row>24</xdr:row>
      <xdr:rowOff>38100</xdr:rowOff>
    </xdr:from>
    <xdr:to>
      <xdr:col>21</xdr:col>
      <xdr:colOff>513443</xdr:colOff>
      <xdr:row>52</xdr:row>
      <xdr:rowOff>170550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72700" y="7083425"/>
          <a:ext cx="4046855" cy="721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790575</xdr:colOff>
      <xdr:row>8</xdr:row>
      <xdr:rowOff>9525</xdr:rowOff>
    </xdr:from>
    <xdr:to>
      <xdr:col>7</xdr:col>
      <xdr:colOff>123825</xdr:colOff>
      <xdr:row>12</xdr:row>
      <xdr:rowOff>228600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47850" y="2732405"/>
          <a:ext cx="2295525" cy="138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36</xdr:row>
      <xdr:rowOff>104775</xdr:rowOff>
    </xdr:from>
    <xdr:to>
      <xdr:col>12</xdr:col>
      <xdr:colOff>104775</xdr:colOff>
      <xdr:row>73</xdr:row>
      <xdr:rowOff>19050</xdr:rowOff>
    </xdr:to>
    <xdr:pic>
      <xdr:nvPicPr>
        <xdr:cNvPr id="8" name="图片 7" descr="C:\Users\Administrator\AppData\Roaming\Tencent\Users\501232853\QQ\WinTemp\RichOle\T~B_TDVAH[J~91MOGX1PE4D.pn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9625" y="11489690"/>
          <a:ext cx="6067425" cy="625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47625</xdr:colOff>
      <xdr:row>26</xdr:row>
      <xdr:rowOff>0</xdr:rowOff>
    </xdr:from>
    <xdr:to>
      <xdr:col>21</xdr:col>
      <xdr:colOff>828675</xdr:colOff>
      <xdr:row>28</xdr:row>
      <xdr:rowOff>243840</xdr:rowOff>
    </xdr:to>
    <xdr:pic>
      <xdr:nvPicPr>
        <xdr:cNvPr id="3" name="图片 2" descr="C:\Users\Administrator\AppData\Roaming\Tencent\Users\501232853\QQ\WinTemp\RichOle\~QE0A{CI2)E2U@Z%(88)7JR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10675" y="7908290"/>
          <a:ext cx="5324475" cy="1386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361950</xdr:colOff>
      <xdr:row>4</xdr:row>
      <xdr:rowOff>47625</xdr:rowOff>
    </xdr:from>
    <xdr:to>
      <xdr:col>21</xdr:col>
      <xdr:colOff>409575</xdr:colOff>
      <xdr:row>5</xdr:row>
      <xdr:rowOff>178435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00" y="1315085"/>
          <a:ext cx="45910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590550</xdr:colOff>
      <xdr:row>23</xdr:row>
      <xdr:rowOff>0</xdr:rowOff>
    </xdr:from>
    <xdr:to>
      <xdr:col>25</xdr:col>
      <xdr:colOff>713105</xdr:colOff>
      <xdr:row>50</xdr:row>
      <xdr:rowOff>160655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496925" y="6928485"/>
          <a:ext cx="4046855" cy="7217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209550</xdr:colOff>
      <xdr:row>26</xdr:row>
      <xdr:rowOff>0</xdr:rowOff>
    </xdr:from>
    <xdr:to>
      <xdr:col>21</xdr:col>
      <xdr:colOff>513080</xdr:colOff>
      <xdr:row>56</xdr:row>
      <xdr:rowOff>109220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72700" y="7908290"/>
          <a:ext cx="4046855" cy="721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790575</xdr:colOff>
      <xdr:row>8</xdr:row>
      <xdr:rowOff>9525</xdr:rowOff>
    </xdr:from>
    <xdr:to>
      <xdr:col>7</xdr:col>
      <xdr:colOff>123825</xdr:colOff>
      <xdr:row>12</xdr:row>
      <xdr:rowOff>228600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47850" y="2732405"/>
          <a:ext cx="2295525" cy="138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514350</xdr:colOff>
      <xdr:row>6</xdr:row>
      <xdr:rowOff>133350</xdr:rowOff>
    </xdr:from>
    <xdr:to>
      <xdr:col>24</xdr:col>
      <xdr:colOff>789305</xdr:colOff>
      <xdr:row>23</xdr:row>
      <xdr:rowOff>276225</xdr:rowOff>
    </xdr:to>
    <xdr:pic>
      <xdr:nvPicPr>
        <xdr:cNvPr id="9" name="图片 8" descr="@R{RGWQMLUDXYG]2BN([85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29675" y="2034540"/>
          <a:ext cx="7942580" cy="5170170"/>
        </a:xfrm>
        <a:prstGeom prst="rect">
          <a:avLst/>
        </a:prstGeom>
      </xdr:spPr>
    </xdr:pic>
    <xdr:clientData/>
  </xdr:twoCellAnchor>
  <xdr:twoCellAnchor editAs="oneCell">
    <xdr:from>
      <xdr:col>16</xdr:col>
      <xdr:colOff>306705</xdr:colOff>
      <xdr:row>6</xdr:row>
      <xdr:rowOff>85725</xdr:rowOff>
    </xdr:from>
    <xdr:to>
      <xdr:col>26</xdr:col>
      <xdr:colOff>1762760</xdr:colOff>
      <xdr:row>10</xdr:row>
      <xdr:rowOff>106680</xdr:rowOff>
    </xdr:to>
    <xdr:pic>
      <xdr:nvPicPr>
        <xdr:cNvPr id="2" name="图片 1" descr="6VX]Z40GBP]SSYT[`V4TL4J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469755" y="1986915"/>
          <a:ext cx="9980930" cy="14763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40</xdr:row>
      <xdr:rowOff>123825</xdr:rowOff>
    </xdr:from>
    <xdr:to>
      <xdr:col>11</xdr:col>
      <xdr:colOff>266700</xdr:colOff>
      <xdr:row>72</xdr:row>
      <xdr:rowOff>133350</xdr:rowOff>
    </xdr:to>
    <xdr:pic>
      <xdr:nvPicPr>
        <xdr:cNvPr id="8" name="图片 7" descr="DB{99{J2UGY)MCCYF9QX97R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09625" y="12394565"/>
          <a:ext cx="5467350" cy="5495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47625</xdr:colOff>
      <xdr:row>26</xdr:row>
      <xdr:rowOff>0</xdr:rowOff>
    </xdr:from>
    <xdr:to>
      <xdr:col>21</xdr:col>
      <xdr:colOff>828675</xdr:colOff>
      <xdr:row>28</xdr:row>
      <xdr:rowOff>243840</xdr:rowOff>
    </xdr:to>
    <xdr:pic>
      <xdr:nvPicPr>
        <xdr:cNvPr id="2" name="图片 1" descr="C:\Users\Administrator\AppData\Roaming\Tencent\Users\501232853\QQ\WinTemp\RichOle\~QE0A{CI2)E2U@Z%(88)7JR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10675" y="8019415"/>
          <a:ext cx="5324475" cy="1386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361950</xdr:colOff>
      <xdr:row>4</xdr:row>
      <xdr:rowOff>47625</xdr:rowOff>
    </xdr:from>
    <xdr:to>
      <xdr:col>21</xdr:col>
      <xdr:colOff>409575</xdr:colOff>
      <xdr:row>5</xdr:row>
      <xdr:rowOff>178435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00" y="1315085"/>
          <a:ext cx="45910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590550</xdr:colOff>
      <xdr:row>23</xdr:row>
      <xdr:rowOff>0</xdr:rowOff>
    </xdr:from>
    <xdr:to>
      <xdr:col>25</xdr:col>
      <xdr:colOff>713105</xdr:colOff>
      <xdr:row>50</xdr:row>
      <xdr:rowOff>160655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496925" y="7039610"/>
          <a:ext cx="4046855" cy="7217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209550</xdr:colOff>
      <xdr:row>26</xdr:row>
      <xdr:rowOff>0</xdr:rowOff>
    </xdr:from>
    <xdr:to>
      <xdr:col>21</xdr:col>
      <xdr:colOff>513080</xdr:colOff>
      <xdr:row>56</xdr:row>
      <xdr:rowOff>109220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72700" y="8019415"/>
          <a:ext cx="4046855" cy="721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790575</xdr:colOff>
      <xdr:row>8</xdr:row>
      <xdr:rowOff>9525</xdr:rowOff>
    </xdr:from>
    <xdr:to>
      <xdr:col>7</xdr:col>
      <xdr:colOff>123825</xdr:colOff>
      <xdr:row>12</xdr:row>
      <xdr:rowOff>228600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47850" y="2732405"/>
          <a:ext cx="2295525" cy="138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514350</xdr:colOff>
      <xdr:row>6</xdr:row>
      <xdr:rowOff>133350</xdr:rowOff>
    </xdr:from>
    <xdr:to>
      <xdr:col>24</xdr:col>
      <xdr:colOff>789305</xdr:colOff>
      <xdr:row>23</xdr:row>
      <xdr:rowOff>165100</xdr:rowOff>
    </xdr:to>
    <xdr:pic>
      <xdr:nvPicPr>
        <xdr:cNvPr id="7" name="图片 6" descr="@R{RGWQMLUDXYG]2BN([85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29675" y="2034540"/>
          <a:ext cx="7942580" cy="5170170"/>
        </a:xfrm>
        <a:prstGeom prst="rect">
          <a:avLst/>
        </a:prstGeom>
      </xdr:spPr>
    </xdr:pic>
    <xdr:clientData/>
  </xdr:twoCellAnchor>
  <xdr:twoCellAnchor editAs="oneCell">
    <xdr:from>
      <xdr:col>16</xdr:col>
      <xdr:colOff>306705</xdr:colOff>
      <xdr:row>6</xdr:row>
      <xdr:rowOff>85725</xdr:rowOff>
    </xdr:from>
    <xdr:to>
      <xdr:col>26</xdr:col>
      <xdr:colOff>1762760</xdr:colOff>
      <xdr:row>10</xdr:row>
      <xdr:rowOff>106680</xdr:rowOff>
    </xdr:to>
    <xdr:pic>
      <xdr:nvPicPr>
        <xdr:cNvPr id="8" name="图片 7" descr="6VX]Z40GBP]SSYT[`V4TL4J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469755" y="1986915"/>
          <a:ext cx="9980930" cy="14763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40</xdr:row>
      <xdr:rowOff>123825</xdr:rowOff>
    </xdr:from>
    <xdr:to>
      <xdr:col>11</xdr:col>
      <xdr:colOff>266700</xdr:colOff>
      <xdr:row>72</xdr:row>
      <xdr:rowOff>133350</xdr:rowOff>
    </xdr:to>
    <xdr:pic>
      <xdr:nvPicPr>
        <xdr:cNvPr id="9" name="图片 8" descr="DB{99{J2UGY)MCCYF9QX97R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09625" y="12505690"/>
          <a:ext cx="5467350" cy="5495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workbookViewId="0">
      <selection activeCell="J7" sqref="J7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4.5" style="1" customWidth="1"/>
    <col min="9" max="9" width="8.125" style="5" customWidth="1"/>
    <col min="10" max="10" width="4.125" style="1" customWidth="1"/>
    <col min="11" max="11" width="9.375" style="5" customWidth="1"/>
    <col min="12" max="12" width="10" style="5" customWidth="1"/>
    <col min="13" max="14" width="5.5" style="1" customWidth="1"/>
    <col min="15" max="15" width="9.25" style="5" customWidth="1"/>
    <col min="16" max="16" width="11.125" style="1" customWidth="1"/>
    <col min="17" max="17" width="10.5" style="1" customWidth="1"/>
    <col min="18" max="18" width="6.25" style="3" customWidth="1"/>
    <col min="19" max="19" width="8.62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7"/>
      <c r="Q1" s="37" t="s">
        <v>1</v>
      </c>
    </row>
    <row r="2" ht="24.95" customHeight="1" spans="1:3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8"/>
      <c r="L2" s="55" t="s">
        <v>4</v>
      </c>
      <c r="M2" s="69"/>
      <c r="N2" s="70" t="s">
        <v>5</v>
      </c>
      <c r="O2" s="71"/>
      <c r="P2" s="72"/>
      <c r="Q2" s="72"/>
      <c r="R2" s="104"/>
      <c r="S2" s="104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</row>
    <row r="3" ht="24.95" customHeight="1" spans="1:36">
      <c r="A3" s="7" t="s">
        <v>6</v>
      </c>
      <c r="B3" s="7"/>
      <c r="C3" s="10">
        <v>1114400</v>
      </c>
      <c r="D3" s="11"/>
      <c r="E3" s="11"/>
      <c r="F3" s="12"/>
      <c r="G3" s="13" t="s">
        <v>7</v>
      </c>
      <c r="H3" s="14" t="s">
        <v>8</v>
      </c>
      <c r="I3" s="73"/>
      <c r="J3" s="73"/>
      <c r="K3" s="74"/>
      <c r="L3" s="7" t="s">
        <v>9</v>
      </c>
      <c r="M3" s="7"/>
      <c r="N3" s="75" t="s">
        <v>10</v>
      </c>
      <c r="O3" s="76"/>
      <c r="P3" s="77"/>
      <c r="Q3" s="105" t="s">
        <v>5</v>
      </c>
      <c r="R3" s="106">
        <v>148</v>
      </c>
      <c r="S3" s="107">
        <v>5481</v>
      </c>
      <c r="T3" s="108" t="s">
        <v>3</v>
      </c>
      <c r="U3" s="109" t="s">
        <v>8</v>
      </c>
      <c r="V3" s="110">
        <v>1114400</v>
      </c>
      <c r="W3" s="111" t="s">
        <v>11</v>
      </c>
      <c r="X3" s="111" t="s">
        <v>12</v>
      </c>
      <c r="Y3" s="117" t="s">
        <v>13</v>
      </c>
      <c r="Z3" s="118" t="s">
        <v>14</v>
      </c>
      <c r="AA3" s="118" t="s">
        <v>10</v>
      </c>
      <c r="AB3" s="119" t="s">
        <v>15</v>
      </c>
      <c r="AC3" s="120" t="s">
        <v>16</v>
      </c>
      <c r="AD3" s="121"/>
      <c r="AE3" s="77"/>
      <c r="AF3" s="77"/>
      <c r="AG3" s="77"/>
      <c r="AH3" s="77"/>
      <c r="AI3" s="77"/>
      <c r="AJ3" s="77"/>
    </row>
    <row r="4" ht="24.95" customHeight="1" spans="1:20">
      <c r="A4" s="7" t="s">
        <v>17</v>
      </c>
      <c r="B4" s="7"/>
      <c r="C4" s="55"/>
      <c r="D4" s="131"/>
      <c r="E4" s="131"/>
      <c r="F4" s="69"/>
      <c r="G4" s="13" t="s">
        <v>18</v>
      </c>
      <c r="H4" s="10"/>
      <c r="I4" s="11"/>
      <c r="J4" s="11"/>
      <c r="K4" s="12"/>
      <c r="L4" s="7" t="s">
        <v>19</v>
      </c>
      <c r="M4" s="7"/>
      <c r="N4" s="78">
        <v>5481</v>
      </c>
      <c r="O4" s="79"/>
      <c r="P4" s="77"/>
      <c r="Q4" s="112"/>
      <c r="R4" s="1"/>
      <c r="S4" s="1"/>
      <c r="T4" s="1"/>
    </row>
    <row r="5" ht="24.95" customHeight="1" spans="1:16">
      <c r="A5" s="7" t="s">
        <v>20</v>
      </c>
      <c r="B5" s="7" t="s">
        <v>21</v>
      </c>
      <c r="C5" s="7"/>
      <c r="D5" s="7"/>
      <c r="E5" s="7" t="s">
        <v>22</v>
      </c>
      <c r="F5" s="7"/>
      <c r="G5" s="18" t="s">
        <v>23</v>
      </c>
      <c r="H5" s="7" t="s">
        <v>24</v>
      </c>
      <c r="I5" s="7"/>
      <c r="J5" s="7" t="s">
        <v>25</v>
      </c>
      <c r="K5" s="7"/>
      <c r="L5" s="7" t="s">
        <v>26</v>
      </c>
      <c r="M5" s="7"/>
      <c r="N5" s="80" t="s">
        <v>27</v>
      </c>
      <c r="O5" s="80"/>
      <c r="P5" s="77"/>
    </row>
    <row r="6" ht="24.95" customHeight="1" spans="1:18">
      <c r="A6" s="7"/>
      <c r="B6" s="19" t="s">
        <v>28</v>
      </c>
      <c r="C6" s="7" t="s">
        <v>29</v>
      </c>
      <c r="D6" s="18" t="s">
        <v>30</v>
      </c>
      <c r="E6" s="19" t="s">
        <v>28</v>
      </c>
      <c r="F6" s="18" t="s">
        <v>30</v>
      </c>
      <c r="G6" s="18" t="s">
        <v>30</v>
      </c>
      <c r="H6" s="7" t="s">
        <v>31</v>
      </c>
      <c r="I6" s="18" t="s">
        <v>30</v>
      </c>
      <c r="J6" s="7" t="s">
        <v>32</v>
      </c>
      <c r="K6" s="13" t="s">
        <v>30</v>
      </c>
      <c r="L6" s="18" t="s">
        <v>30</v>
      </c>
      <c r="M6" s="7" t="s">
        <v>33</v>
      </c>
      <c r="N6" s="80" t="s">
        <v>34</v>
      </c>
      <c r="O6" s="80" t="s">
        <v>30</v>
      </c>
      <c r="P6" s="77"/>
      <c r="R6" s="1"/>
    </row>
    <row r="7" ht="39.75" customHeight="1" spans="1:18">
      <c r="A7" s="31">
        <v>1</v>
      </c>
      <c r="B7" s="32">
        <v>42902</v>
      </c>
      <c r="C7" s="33" t="s">
        <v>35</v>
      </c>
      <c r="D7" s="34">
        <v>558000</v>
      </c>
      <c r="E7" s="35">
        <v>42899</v>
      </c>
      <c r="F7" s="34">
        <v>558000</v>
      </c>
      <c r="G7" s="34">
        <v>483360</v>
      </c>
      <c r="H7" s="36" t="s">
        <v>36</v>
      </c>
      <c r="I7" s="86">
        <v>0</v>
      </c>
      <c r="J7" s="126" t="s">
        <v>37</v>
      </c>
      <c r="K7" s="86">
        <v>23395.77</v>
      </c>
      <c r="L7" s="42">
        <v>500</v>
      </c>
      <c r="M7" s="44"/>
      <c r="N7" s="44"/>
      <c r="O7" s="88">
        <f>ROUNDUP(D7-I7-K7-L7,2)</f>
        <v>534104.23</v>
      </c>
      <c r="P7" s="77"/>
      <c r="R7" s="1"/>
    </row>
    <row r="8" ht="24.95" customHeight="1" spans="1:18">
      <c r="A8" s="39"/>
      <c r="B8" s="40"/>
      <c r="C8" s="41"/>
      <c r="D8" s="42"/>
      <c r="E8" s="43"/>
      <c r="F8" s="42"/>
      <c r="G8" s="42"/>
      <c r="H8" s="132"/>
      <c r="I8" s="34"/>
      <c r="J8" s="31"/>
      <c r="K8" s="34"/>
      <c r="L8" s="34"/>
      <c r="M8" s="139" t="s">
        <v>38</v>
      </c>
      <c r="N8" s="140"/>
      <c r="O8" s="88"/>
      <c r="P8" s="77"/>
      <c r="R8" s="1"/>
    </row>
    <row r="9" ht="24.95" customHeight="1" spans="1:18">
      <c r="A9" s="31"/>
      <c r="B9" s="32"/>
      <c r="C9" s="33"/>
      <c r="D9" s="34"/>
      <c r="E9" s="35"/>
      <c r="F9" s="34"/>
      <c r="G9" s="34"/>
      <c r="H9" s="36"/>
      <c r="I9" s="86"/>
      <c r="J9" s="87"/>
      <c r="K9" s="86"/>
      <c r="L9" s="42"/>
      <c r="M9" s="44"/>
      <c r="N9" s="44"/>
      <c r="O9" s="88"/>
      <c r="P9" s="77"/>
      <c r="R9" s="1"/>
    </row>
    <row r="10" ht="24.95" customHeight="1" spans="1:18">
      <c r="A10" s="31"/>
      <c r="B10" s="32"/>
      <c r="C10" s="33"/>
      <c r="D10" s="34"/>
      <c r="E10" s="35"/>
      <c r="F10" s="34"/>
      <c r="G10" s="34"/>
      <c r="H10" s="36"/>
      <c r="I10" s="86"/>
      <c r="J10" s="87"/>
      <c r="K10" s="86"/>
      <c r="L10"/>
      <c r="M10" s="44"/>
      <c r="N10" s="44"/>
      <c r="O10" s="88"/>
      <c r="P10" s="77"/>
      <c r="R10" s="1"/>
    </row>
    <row r="11" ht="21" customHeight="1" spans="1:18">
      <c r="A11" s="31"/>
      <c r="B11" s="32"/>
      <c r="C11" s="33"/>
      <c r="D11" s="34"/>
      <c r="E11" s="35"/>
      <c r="F11" s="34"/>
      <c r="G11" s="34"/>
      <c r="H11" s="36"/>
      <c r="I11" s="86"/>
      <c r="J11" s="87"/>
      <c r="K11" s="86"/>
      <c r="L11" s="42"/>
      <c r="M11" s="44"/>
      <c r="N11" s="44"/>
      <c r="O11" s="88"/>
      <c r="P11" s="77"/>
      <c r="R11" s="1"/>
    </row>
    <row r="12" ht="21" customHeight="1" spans="1:18">
      <c r="A12" s="31"/>
      <c r="B12" s="32"/>
      <c r="C12" s="33"/>
      <c r="D12" s="34"/>
      <c r="E12" s="35"/>
      <c r="F12" s="34"/>
      <c r="G12" s="34"/>
      <c r="H12" s="36"/>
      <c r="I12" s="86"/>
      <c r="J12" s="87"/>
      <c r="K12" s="86"/>
      <c r="L12" s="42"/>
      <c r="M12" s="44"/>
      <c r="N12" s="44"/>
      <c r="O12" s="88"/>
      <c r="P12" s="77"/>
      <c r="R12" s="1"/>
    </row>
    <row r="13" ht="21" customHeight="1" spans="1:18">
      <c r="A13" s="31"/>
      <c r="B13" s="32"/>
      <c r="C13" s="33"/>
      <c r="D13" s="34"/>
      <c r="E13" s="35"/>
      <c r="F13" s="34"/>
      <c r="G13" s="34"/>
      <c r="H13" s="36"/>
      <c r="I13" s="86"/>
      <c r="J13" s="87"/>
      <c r="K13" s="86"/>
      <c r="L13" s="42"/>
      <c r="M13" s="44"/>
      <c r="N13" s="44"/>
      <c r="O13" s="88"/>
      <c r="P13" s="77"/>
      <c r="R13" s="1"/>
    </row>
    <row r="14" ht="20.25" customHeight="1" spans="1:18">
      <c r="A14" s="31"/>
      <c r="B14" s="32"/>
      <c r="C14" s="33"/>
      <c r="D14" s="34"/>
      <c r="E14" s="35"/>
      <c r="F14" s="34"/>
      <c r="G14" s="34"/>
      <c r="H14" s="36"/>
      <c r="I14" s="86"/>
      <c r="J14" s="87"/>
      <c r="K14" s="86"/>
      <c r="L14" s="42"/>
      <c r="M14" s="44"/>
      <c r="N14" s="44"/>
      <c r="O14" s="88"/>
      <c r="P14" s="77"/>
      <c r="R14" s="1"/>
    </row>
    <row r="15" ht="20.25" customHeight="1" spans="1:18">
      <c r="A15" s="31"/>
      <c r="B15" s="32"/>
      <c r="C15" s="33"/>
      <c r="D15" s="34"/>
      <c r="E15" s="35"/>
      <c r="F15" s="34"/>
      <c r="G15" s="34"/>
      <c r="H15" s="36"/>
      <c r="I15" s="86"/>
      <c r="J15" s="87"/>
      <c r="K15" s="86"/>
      <c r="L15" s="42"/>
      <c r="M15" s="44"/>
      <c r="N15" s="44"/>
      <c r="O15" s="88"/>
      <c r="P15" s="77"/>
      <c r="R15" s="1"/>
    </row>
    <row r="16" ht="20.25" customHeight="1" spans="1:18">
      <c r="A16" s="31"/>
      <c r="B16" s="32"/>
      <c r="C16" s="33"/>
      <c r="D16" s="34"/>
      <c r="E16" s="35"/>
      <c r="F16" s="34"/>
      <c r="G16" s="34"/>
      <c r="H16" s="36"/>
      <c r="I16" s="86"/>
      <c r="J16" s="87"/>
      <c r="K16" s="86"/>
      <c r="L16" s="42"/>
      <c r="M16" s="44"/>
      <c r="N16" s="44"/>
      <c r="O16" s="88"/>
      <c r="P16" s="77"/>
      <c r="R16" s="1"/>
    </row>
    <row r="17" ht="20.25" customHeight="1" spans="1:18">
      <c r="A17" s="31"/>
      <c r="B17" s="32"/>
      <c r="C17" s="33"/>
      <c r="D17" s="34"/>
      <c r="E17" s="35"/>
      <c r="F17" s="34"/>
      <c r="G17" s="34"/>
      <c r="H17" s="36"/>
      <c r="I17" s="86"/>
      <c r="J17" s="87"/>
      <c r="K17" s="86"/>
      <c r="L17" s="42"/>
      <c r="M17" s="44"/>
      <c r="N17" s="44"/>
      <c r="O17" s="88"/>
      <c r="P17" s="77"/>
      <c r="R17" s="1"/>
    </row>
    <row r="18" ht="20.25" customHeight="1" spans="1:18">
      <c r="A18" s="31"/>
      <c r="B18" s="32"/>
      <c r="C18" s="33"/>
      <c r="D18" s="34"/>
      <c r="E18" s="35"/>
      <c r="F18" s="34"/>
      <c r="G18" s="34"/>
      <c r="H18" s="36"/>
      <c r="I18" s="86"/>
      <c r="J18" s="87"/>
      <c r="K18" s="86"/>
      <c r="L18" s="42"/>
      <c r="M18" s="44"/>
      <c r="N18" s="44"/>
      <c r="O18" s="88"/>
      <c r="P18" s="77"/>
      <c r="R18" s="1"/>
    </row>
    <row r="19" ht="20.25" customHeight="1" spans="1:16">
      <c r="A19" s="31"/>
      <c r="B19" s="32"/>
      <c r="C19" s="33"/>
      <c r="D19" s="34"/>
      <c r="E19" s="35"/>
      <c r="F19" s="34"/>
      <c r="G19" s="34"/>
      <c r="H19" s="36"/>
      <c r="I19" s="86"/>
      <c r="J19" s="87"/>
      <c r="K19" s="86"/>
      <c r="L19" s="42"/>
      <c r="M19" s="44"/>
      <c r="N19" s="44"/>
      <c r="O19" s="88"/>
      <c r="P19" s="77"/>
    </row>
    <row r="20" ht="20.25" customHeight="1" spans="1:18">
      <c r="A20" s="39"/>
      <c r="B20" s="40"/>
      <c r="C20" s="41"/>
      <c r="D20" s="42"/>
      <c r="E20" s="43"/>
      <c r="F20" s="42"/>
      <c r="G20" s="42"/>
      <c r="H20" s="44"/>
      <c r="I20" s="86"/>
      <c r="J20" s="39"/>
      <c r="K20" s="86"/>
      <c r="L20" s="42"/>
      <c r="M20" s="92"/>
      <c r="N20" s="92"/>
      <c r="O20" s="86"/>
      <c r="P20" s="77"/>
      <c r="Q20" s="113"/>
      <c r="R20" s="113"/>
    </row>
    <row r="21" ht="20.25" customHeight="1" spans="1:16">
      <c r="A21" s="39"/>
      <c r="B21" s="40"/>
      <c r="C21" s="41"/>
      <c r="D21" s="42"/>
      <c r="E21" s="43"/>
      <c r="F21" s="42"/>
      <c r="G21" s="42"/>
      <c r="H21" s="44"/>
      <c r="I21" s="86"/>
      <c r="J21" s="39"/>
      <c r="K21" s="86"/>
      <c r="L21" s="42"/>
      <c r="M21" s="44"/>
      <c r="N21" s="44"/>
      <c r="O21" s="86"/>
      <c r="P21" s="77"/>
    </row>
    <row r="22" ht="20.25" customHeight="1" spans="1:16">
      <c r="A22" s="39"/>
      <c r="B22" s="40"/>
      <c r="C22" s="41"/>
      <c r="D22" s="42"/>
      <c r="E22" s="43"/>
      <c r="F22" s="42"/>
      <c r="G22" s="42"/>
      <c r="H22" s="44"/>
      <c r="I22" s="86"/>
      <c r="J22" s="39"/>
      <c r="K22" s="86"/>
      <c r="L22" s="42"/>
      <c r="M22" s="44"/>
      <c r="N22" s="44"/>
      <c r="O22" s="86"/>
      <c r="P22" s="77"/>
    </row>
    <row r="23" ht="20.25" customHeight="1" spans="1:33">
      <c r="A23" s="39"/>
      <c r="B23" s="40"/>
      <c r="C23" s="41"/>
      <c r="D23" s="42"/>
      <c r="E23" s="43"/>
      <c r="F23" s="42"/>
      <c r="G23" s="42"/>
      <c r="H23" s="44"/>
      <c r="I23" s="86"/>
      <c r="J23" s="39"/>
      <c r="K23" s="86"/>
      <c r="L23" s="42"/>
      <c r="M23" s="44"/>
      <c r="N23" s="44"/>
      <c r="O23" s="86"/>
      <c r="P23" s="77"/>
      <c r="Q23" s="114">
        <f>D25/C3</f>
        <v>0.479275152548457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="2" customFormat="1" ht="24.95" customHeight="1" spans="1:33">
      <c r="A24" s="45" t="s">
        <v>39</v>
      </c>
      <c r="B24" s="45"/>
      <c r="C24" s="46" t="s">
        <v>40</v>
      </c>
      <c r="D24" s="47">
        <f>SUM(D7:D23)</f>
        <v>558000</v>
      </c>
      <c r="E24" s="46" t="s">
        <v>40</v>
      </c>
      <c r="F24" s="47">
        <f>SUM(F7:F23)</f>
        <v>558000</v>
      </c>
      <c r="G24" s="47">
        <f>SUM(G7:G23)</f>
        <v>483360</v>
      </c>
      <c r="H24" s="46" t="s">
        <v>40</v>
      </c>
      <c r="I24" s="47">
        <f>SUM(I7:I23)</f>
        <v>0</v>
      </c>
      <c r="J24" s="46" t="s">
        <v>40</v>
      </c>
      <c r="K24" s="47">
        <f>SUM(K7:K23)</f>
        <v>23395.77</v>
      </c>
      <c r="L24" s="47">
        <f>SUM(L7:L23)</f>
        <v>500</v>
      </c>
      <c r="M24" s="46" t="s">
        <v>40</v>
      </c>
      <c r="N24" s="46"/>
      <c r="O24" s="47">
        <f>SUM(O7:O23)</f>
        <v>534104.23</v>
      </c>
      <c r="P24" s="93"/>
      <c r="Q24" s="115" t="s">
        <v>41</v>
      </c>
      <c r="R24" s="3"/>
      <c r="S24" s="3"/>
      <c r="T24" s="3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ht="26.1" customHeight="1" spans="1:18">
      <c r="A25" s="48" t="s">
        <v>42</v>
      </c>
      <c r="B25" s="48"/>
      <c r="C25" s="39" t="s">
        <v>43</v>
      </c>
      <c r="D25" s="133">
        <f>O7</f>
        <v>534104.23</v>
      </c>
      <c r="E25" s="133"/>
      <c r="F25" s="133"/>
      <c r="G25" s="133"/>
      <c r="H25" s="134" t="s">
        <v>44</v>
      </c>
      <c r="I25" s="134"/>
      <c r="J25" s="141" t="s">
        <v>45</v>
      </c>
      <c r="K25" s="141"/>
      <c r="L25" s="141"/>
      <c r="M25" s="141"/>
      <c r="N25" s="141"/>
      <c r="O25" s="141"/>
      <c r="P25" s="77"/>
      <c r="R25" s="1"/>
    </row>
    <row r="26" ht="26.1" customHeight="1" spans="1:20">
      <c r="A26" s="48"/>
      <c r="B26" s="48"/>
      <c r="C26" s="135" t="s">
        <v>46</v>
      </c>
      <c r="D26" s="136">
        <f>D25</f>
        <v>534104.23</v>
      </c>
      <c r="E26" s="136"/>
      <c r="F26" s="136"/>
      <c r="G26" s="136"/>
      <c r="H26" s="137"/>
      <c r="I26" s="137"/>
      <c r="J26" s="141" t="s">
        <v>47</v>
      </c>
      <c r="K26" s="141"/>
      <c r="L26" s="141"/>
      <c r="M26" s="141"/>
      <c r="N26" s="141"/>
      <c r="O26" s="141"/>
      <c r="P26" s="77"/>
      <c r="R26" s="116"/>
      <c r="S26" s="142"/>
      <c r="T26" s="142"/>
    </row>
    <row r="27" ht="45" customHeight="1" spans="1:16">
      <c r="A27" s="7" t="s">
        <v>48</v>
      </c>
      <c r="B27" s="55"/>
      <c r="C27" s="138" t="s">
        <v>49</v>
      </c>
      <c r="D27" s="97" t="s">
        <v>50</v>
      </c>
      <c r="E27" s="97"/>
      <c r="F27" s="97"/>
      <c r="G27" s="97"/>
      <c r="H27" s="97"/>
      <c r="I27" s="97"/>
      <c r="J27" s="97" t="s">
        <v>51</v>
      </c>
      <c r="K27" s="98"/>
      <c r="L27" s="98"/>
      <c r="M27" s="98"/>
      <c r="N27" s="98"/>
      <c r="O27" s="99"/>
      <c r="P27" s="77"/>
    </row>
    <row r="28" ht="45" customHeight="1" spans="1:16">
      <c r="A28" s="45" t="s">
        <v>52</v>
      </c>
      <c r="B28" s="45"/>
      <c r="C28" s="58" t="s">
        <v>53</v>
      </c>
      <c r="D28" s="59"/>
      <c r="E28" s="59"/>
      <c r="F28" s="59"/>
      <c r="G28" s="59"/>
      <c r="H28" s="59"/>
      <c r="I28" s="59"/>
      <c r="J28" s="100"/>
      <c r="K28" s="100"/>
      <c r="L28" s="100"/>
      <c r="M28" s="100"/>
      <c r="N28" s="100"/>
      <c r="O28" s="101"/>
      <c r="P28" s="77"/>
    </row>
    <row r="29" ht="45" customHeight="1" spans="1:20">
      <c r="A29" s="45" t="s">
        <v>54</v>
      </c>
      <c r="B29" s="45"/>
      <c r="C29" s="60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102"/>
      <c r="P29" s="77"/>
      <c r="T29" s="116"/>
    </row>
    <row r="30" ht="45" customHeight="1" spans="1:16">
      <c r="A30" s="45" t="s">
        <v>55</v>
      </c>
      <c r="B30" s="45"/>
      <c r="C30" s="62" t="s">
        <v>56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103"/>
      <c r="P30" s="77"/>
    </row>
    <row r="31" ht="42" customHeight="1" spans="1:16">
      <c r="A31" s="45" t="s">
        <v>57</v>
      </c>
      <c r="B31" s="45"/>
      <c r="C31" s="64"/>
      <c r="D31" s="65"/>
      <c r="E31" s="65"/>
      <c r="F31" s="65"/>
      <c r="G31" s="66"/>
      <c r="H31" s="45" t="s">
        <v>58</v>
      </c>
      <c r="I31" s="45"/>
      <c r="J31" s="64"/>
      <c r="K31" s="65"/>
      <c r="L31" s="65"/>
      <c r="M31" s="65"/>
      <c r="N31" s="65"/>
      <c r="O31" s="66"/>
      <c r="P31" s="77"/>
    </row>
    <row r="34" spans="17:22">
      <c r="Q34" s="3"/>
      <c r="U34" s="3"/>
      <c r="V34" s="3"/>
    </row>
    <row r="35" spans="2:33">
      <c r="B35"/>
      <c r="D35" s="1"/>
      <c r="E35" s="1"/>
      <c r="F35" s="1"/>
      <c r="G35" s="1"/>
      <c r="I35" s="1"/>
      <c r="K35" s="1"/>
      <c r="L35" s="1"/>
      <c r="O35" s="1"/>
      <c r="Q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="3" customFormat="1"/>
    <row r="37" s="3" customFormat="1" spans="17:22">
      <c r="Q37" s="1"/>
      <c r="U37" s="1"/>
      <c r="V37" s="1"/>
    </row>
    <row r="38" s="3" customFormat="1" spans="17:33">
      <c r="Q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G31"/>
    <mergeCell ref="H31:I31"/>
    <mergeCell ref="J31:O31"/>
    <mergeCell ref="A5:A6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workbookViewId="0">
      <selection activeCell="A1" sqref="$A1:$XFD1048576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4.5" style="1" customWidth="1"/>
    <col min="9" max="9" width="8.125" style="5" customWidth="1"/>
    <col min="10" max="10" width="4.125" style="1" customWidth="1"/>
    <col min="11" max="11" width="9.375" style="5" customWidth="1"/>
    <col min="12" max="12" width="10" style="5" customWidth="1"/>
    <col min="13" max="14" width="5.5" style="1" customWidth="1"/>
    <col min="15" max="15" width="9.25" style="5" customWidth="1"/>
    <col min="16" max="16" width="11.125" style="1" customWidth="1"/>
    <col min="17" max="17" width="10.5" style="1" customWidth="1"/>
    <col min="18" max="18" width="6.25" style="3" customWidth="1"/>
    <col min="19" max="19" width="8.62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7"/>
      <c r="Q1" s="37" t="s">
        <v>1</v>
      </c>
    </row>
    <row r="2" ht="24.95" customHeight="1" spans="1:3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8"/>
      <c r="L2" s="55" t="s">
        <v>4</v>
      </c>
      <c r="M2" s="69"/>
      <c r="N2" s="70" t="s">
        <v>5</v>
      </c>
      <c r="O2" s="71"/>
      <c r="P2" s="72"/>
      <c r="Q2" s="72"/>
      <c r="R2" s="104"/>
      <c r="S2" s="104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</row>
    <row r="3" ht="24.95" customHeight="1" spans="1:36">
      <c r="A3" s="7" t="s">
        <v>6</v>
      </c>
      <c r="B3" s="7"/>
      <c r="C3" s="10">
        <v>1114400</v>
      </c>
      <c r="D3" s="11"/>
      <c r="E3" s="11"/>
      <c r="F3" s="12"/>
      <c r="G3" s="13" t="s">
        <v>7</v>
      </c>
      <c r="H3" s="14" t="s">
        <v>8</v>
      </c>
      <c r="I3" s="73"/>
      <c r="J3" s="73"/>
      <c r="K3" s="74"/>
      <c r="L3" s="7" t="s">
        <v>9</v>
      </c>
      <c r="M3" s="7"/>
      <c r="N3" s="75" t="s">
        <v>10</v>
      </c>
      <c r="O3" s="76"/>
      <c r="P3" s="77"/>
      <c r="Q3" s="105" t="s">
        <v>5</v>
      </c>
      <c r="R3" s="106">
        <v>148</v>
      </c>
      <c r="S3" s="107">
        <v>5481</v>
      </c>
      <c r="T3" s="108" t="s">
        <v>3</v>
      </c>
      <c r="U3" s="109" t="s">
        <v>8</v>
      </c>
      <c r="V3" s="110">
        <v>1114400</v>
      </c>
      <c r="W3" s="111" t="s">
        <v>11</v>
      </c>
      <c r="X3" s="111" t="s">
        <v>12</v>
      </c>
      <c r="Y3" s="117" t="s">
        <v>13</v>
      </c>
      <c r="Z3" s="118" t="s">
        <v>14</v>
      </c>
      <c r="AA3" s="118" t="s">
        <v>10</v>
      </c>
      <c r="AB3" s="119" t="s">
        <v>15</v>
      </c>
      <c r="AC3" s="120" t="s">
        <v>16</v>
      </c>
      <c r="AD3" s="121"/>
      <c r="AE3" s="77"/>
      <c r="AF3" s="77"/>
      <c r="AG3" s="77"/>
      <c r="AH3" s="77"/>
      <c r="AI3" s="77"/>
      <c r="AJ3" s="77"/>
    </row>
    <row r="4" ht="24.95" customHeight="1" spans="1:20">
      <c r="A4" s="7" t="s">
        <v>17</v>
      </c>
      <c r="B4" s="7"/>
      <c r="C4" s="15">
        <v>1362992.72</v>
      </c>
      <c r="D4" s="16"/>
      <c r="E4" s="16"/>
      <c r="F4" s="17"/>
      <c r="G4" s="13" t="s">
        <v>18</v>
      </c>
      <c r="H4" s="10"/>
      <c r="I4" s="11"/>
      <c r="J4" s="11"/>
      <c r="K4" s="12"/>
      <c r="L4" s="7" t="s">
        <v>19</v>
      </c>
      <c r="M4" s="7"/>
      <c r="N4" s="78">
        <v>5481</v>
      </c>
      <c r="O4" s="79"/>
      <c r="P4" s="77"/>
      <c r="Q4" s="112"/>
      <c r="R4" s="1"/>
      <c r="S4" s="1"/>
      <c r="T4" s="1"/>
    </row>
    <row r="5" ht="24.95" customHeight="1" spans="1:16">
      <c r="A5" s="7" t="s">
        <v>20</v>
      </c>
      <c r="B5" s="7" t="s">
        <v>21</v>
      </c>
      <c r="C5" s="7"/>
      <c r="D5" s="7"/>
      <c r="E5" s="7" t="s">
        <v>22</v>
      </c>
      <c r="F5" s="7"/>
      <c r="G5" s="18" t="s">
        <v>23</v>
      </c>
      <c r="H5" s="7" t="s">
        <v>24</v>
      </c>
      <c r="I5" s="7"/>
      <c r="J5" s="7" t="s">
        <v>25</v>
      </c>
      <c r="K5" s="7"/>
      <c r="L5" s="7" t="s">
        <v>26</v>
      </c>
      <c r="M5" s="7"/>
      <c r="N5" s="80" t="s">
        <v>27</v>
      </c>
      <c r="O5" s="80"/>
      <c r="P5" s="77"/>
    </row>
    <row r="6" ht="24.95" customHeight="1" spans="1:18">
      <c r="A6" s="7"/>
      <c r="B6" s="19" t="s">
        <v>28</v>
      </c>
      <c r="C6" s="7" t="s">
        <v>29</v>
      </c>
      <c r="D6" s="18" t="s">
        <v>30</v>
      </c>
      <c r="E6" s="19" t="s">
        <v>28</v>
      </c>
      <c r="F6" s="18" t="s">
        <v>30</v>
      </c>
      <c r="G6" s="18" t="s">
        <v>30</v>
      </c>
      <c r="H6" s="7" t="s">
        <v>31</v>
      </c>
      <c r="I6" s="18" t="s">
        <v>30</v>
      </c>
      <c r="J6" s="7" t="s">
        <v>32</v>
      </c>
      <c r="K6" s="13" t="s">
        <v>30</v>
      </c>
      <c r="L6" s="18" t="s">
        <v>30</v>
      </c>
      <c r="M6" s="7" t="s">
        <v>33</v>
      </c>
      <c r="N6" s="80" t="s">
        <v>34</v>
      </c>
      <c r="O6" s="80" t="s">
        <v>30</v>
      </c>
      <c r="P6" s="77"/>
      <c r="R6" s="1"/>
    </row>
    <row r="7" ht="39.75" customHeight="1" spans="1:18">
      <c r="A7" s="20">
        <v>1</v>
      </c>
      <c r="B7" s="21">
        <v>42902</v>
      </c>
      <c r="C7" s="22" t="s">
        <v>35</v>
      </c>
      <c r="D7" s="23">
        <v>558000</v>
      </c>
      <c r="E7" s="24">
        <v>42899</v>
      </c>
      <c r="F7" s="23">
        <v>558000</v>
      </c>
      <c r="G7" s="23">
        <v>483360</v>
      </c>
      <c r="H7" s="25" t="s">
        <v>36</v>
      </c>
      <c r="I7" s="81">
        <v>0</v>
      </c>
      <c r="J7" s="82" t="s">
        <v>37</v>
      </c>
      <c r="K7" s="81">
        <v>23395.77</v>
      </c>
      <c r="L7" s="28">
        <v>500</v>
      </c>
      <c r="M7" s="18"/>
      <c r="N7" s="18"/>
      <c r="O7" s="83">
        <f>ROUNDUP(D7-I7-K7-L7,2)</f>
        <v>534104.23</v>
      </c>
      <c r="P7" s="77"/>
      <c r="R7" s="1"/>
    </row>
    <row r="8" ht="24.95" customHeight="1" spans="1:18">
      <c r="A8" s="7"/>
      <c r="B8" s="26"/>
      <c r="C8" s="27"/>
      <c r="D8" s="28"/>
      <c r="E8" s="29"/>
      <c r="F8" s="28"/>
      <c r="G8" s="28"/>
      <c r="H8" s="30"/>
      <c r="I8" s="23"/>
      <c r="J8" s="20"/>
      <c r="K8" s="23"/>
      <c r="L8" s="23"/>
      <c r="M8" s="84" t="s">
        <v>38</v>
      </c>
      <c r="N8" s="85"/>
      <c r="O8" s="83"/>
      <c r="P8" s="77"/>
      <c r="R8" s="1"/>
    </row>
    <row r="9" ht="24.95" customHeight="1" spans="1:18">
      <c r="A9" s="31"/>
      <c r="B9" s="32"/>
      <c r="C9" s="33"/>
      <c r="D9" s="34"/>
      <c r="E9" s="35"/>
      <c r="F9" s="34"/>
      <c r="G9" s="34"/>
      <c r="H9" s="36"/>
      <c r="I9" s="86"/>
      <c r="J9" s="87"/>
      <c r="K9" s="86"/>
      <c r="L9" s="42"/>
      <c r="M9" s="44"/>
      <c r="N9" s="44"/>
      <c r="O9" s="88"/>
      <c r="P9" s="77"/>
      <c r="R9" s="1"/>
    </row>
    <row r="10" ht="24.95" customHeight="1" spans="1:18">
      <c r="A10" s="31"/>
      <c r="B10" s="32"/>
      <c r="C10" s="33"/>
      <c r="D10" s="34"/>
      <c r="E10" s="35"/>
      <c r="F10" s="34"/>
      <c r="G10" s="34"/>
      <c r="H10" s="36"/>
      <c r="I10" s="86"/>
      <c r="J10" s="87"/>
      <c r="K10" s="86"/>
      <c r="L10"/>
      <c r="M10" s="44"/>
      <c r="N10" s="44"/>
      <c r="O10" s="88"/>
      <c r="P10" s="77"/>
      <c r="R10" s="1"/>
    </row>
    <row r="11" ht="21" customHeight="1" spans="1:18">
      <c r="A11" s="31"/>
      <c r="B11" s="32"/>
      <c r="C11" s="33"/>
      <c r="D11" s="34"/>
      <c r="E11" s="35"/>
      <c r="F11" s="34"/>
      <c r="G11" s="34"/>
      <c r="H11" s="36"/>
      <c r="I11" s="86"/>
      <c r="J11" s="87"/>
      <c r="K11" s="86"/>
      <c r="L11" s="42"/>
      <c r="M11" s="44"/>
      <c r="N11" s="44"/>
      <c r="O11" s="88"/>
      <c r="P11" s="77"/>
      <c r="R11" s="1"/>
    </row>
    <row r="12" ht="21" customHeight="1" spans="1:18">
      <c r="A12" s="31"/>
      <c r="B12" s="32"/>
      <c r="C12" s="33"/>
      <c r="D12" s="34"/>
      <c r="E12" s="35"/>
      <c r="F12" s="34"/>
      <c r="G12" s="34"/>
      <c r="H12" s="36"/>
      <c r="I12" s="86"/>
      <c r="J12" s="87"/>
      <c r="K12" s="86"/>
      <c r="L12" s="42"/>
      <c r="M12" s="44"/>
      <c r="N12" s="44"/>
      <c r="O12" s="88"/>
      <c r="P12" s="77"/>
      <c r="R12" s="1"/>
    </row>
    <row r="13" ht="21" customHeight="1" spans="1:18">
      <c r="A13" s="31"/>
      <c r="B13" s="32"/>
      <c r="C13" s="33"/>
      <c r="D13" s="34"/>
      <c r="E13" s="35"/>
      <c r="F13" s="34"/>
      <c r="G13" s="34"/>
      <c r="H13" s="36"/>
      <c r="I13" s="86"/>
      <c r="J13" s="87"/>
      <c r="K13" s="86"/>
      <c r="L13" s="42"/>
      <c r="M13" s="44"/>
      <c r="N13" s="44"/>
      <c r="O13" s="88"/>
      <c r="P13" s="77"/>
      <c r="R13" s="1"/>
    </row>
    <row r="14" ht="20.25" customHeight="1" spans="1:18">
      <c r="A14" s="31"/>
      <c r="B14" s="32"/>
      <c r="C14" s="33"/>
      <c r="D14" s="34"/>
      <c r="E14" s="35"/>
      <c r="F14" s="34"/>
      <c r="G14" s="34"/>
      <c r="H14" s="36"/>
      <c r="I14" s="86"/>
      <c r="J14" s="87"/>
      <c r="K14" s="86"/>
      <c r="L14" s="42"/>
      <c r="M14" s="44"/>
      <c r="N14" s="44"/>
      <c r="O14" s="88"/>
      <c r="P14" s="77"/>
      <c r="R14" s="1"/>
    </row>
    <row r="15" ht="20.25" customHeight="1" spans="1:18">
      <c r="A15" s="31"/>
      <c r="B15" s="37" t="s">
        <v>1</v>
      </c>
      <c r="C15" s="33"/>
      <c r="D15" s="34"/>
      <c r="E15" s="35"/>
      <c r="F15" s="34"/>
      <c r="G15" s="34"/>
      <c r="H15" s="36"/>
      <c r="I15" s="86"/>
      <c r="J15" s="87"/>
      <c r="K15" s="86"/>
      <c r="L15" s="42"/>
      <c r="M15" s="44"/>
      <c r="N15" s="44"/>
      <c r="O15" s="88"/>
      <c r="P15" s="77"/>
      <c r="R15" s="1"/>
    </row>
    <row r="16" ht="36" customHeight="1" spans="1:18">
      <c r="A16" s="31">
        <v>2</v>
      </c>
      <c r="B16" s="40">
        <v>43453</v>
      </c>
      <c r="C16" s="41" t="s">
        <v>35</v>
      </c>
      <c r="D16" s="42">
        <v>342000</v>
      </c>
      <c r="E16" s="43">
        <v>43437</v>
      </c>
      <c r="F16" s="42">
        <v>340394</v>
      </c>
      <c r="G16" s="34"/>
      <c r="H16" s="36" t="s">
        <v>36</v>
      </c>
      <c r="I16" s="86">
        <v>0</v>
      </c>
      <c r="J16" s="126" t="s">
        <v>37</v>
      </c>
      <c r="K16" s="86">
        <v>27232</v>
      </c>
      <c r="L16" s="127">
        <f>ROUNDUP(D16*1%,0)</f>
        <v>3420</v>
      </c>
      <c r="M16" s="128" t="s">
        <v>59</v>
      </c>
      <c r="N16" s="44" t="s">
        <v>60</v>
      </c>
      <c r="O16" s="129">
        <f>ROUNDUP(D16-I16-K16-L16-L17,2)</f>
        <v>310848</v>
      </c>
      <c r="P16" s="77"/>
      <c r="R16" s="1"/>
    </row>
    <row r="17" ht="20.25" customHeight="1" spans="1:18">
      <c r="A17" s="31"/>
      <c r="B17" s="32"/>
      <c r="C17" s="33"/>
      <c r="D17" s="34"/>
      <c r="E17" s="35"/>
      <c r="F17" s="34"/>
      <c r="G17" s="34"/>
      <c r="H17" s="36"/>
      <c r="I17" s="86"/>
      <c r="J17" s="130" t="s">
        <v>61</v>
      </c>
      <c r="K17" s="86"/>
      <c r="L17" s="42">
        <v>500</v>
      </c>
      <c r="M17" s="44"/>
      <c r="N17" s="44"/>
      <c r="O17" s="88"/>
      <c r="P17" s="77"/>
      <c r="R17" s="1"/>
    </row>
    <row r="18" ht="20.25" customHeight="1" spans="1:18">
      <c r="A18" s="31"/>
      <c r="B18" s="32"/>
      <c r="C18" s="33"/>
      <c r="D18" s="34"/>
      <c r="E18" s="35"/>
      <c r="F18" s="38"/>
      <c r="G18" s="34"/>
      <c r="H18" s="36"/>
      <c r="I18" s="86"/>
      <c r="J18" s="87"/>
      <c r="K18" s="86"/>
      <c r="L18" s="42"/>
      <c r="M18" s="44"/>
      <c r="N18" s="44"/>
      <c r="O18" s="88"/>
      <c r="P18" s="77"/>
      <c r="R18" s="1"/>
    </row>
    <row r="19" ht="20.25" customHeight="1" spans="1:16">
      <c r="A19" s="31"/>
      <c r="B19" s="32"/>
      <c r="C19" s="33"/>
      <c r="D19" s="34"/>
      <c r="E19" s="35"/>
      <c r="F19" s="34"/>
      <c r="G19" s="34"/>
      <c r="H19" s="36"/>
      <c r="I19" s="86"/>
      <c r="J19" s="87"/>
      <c r="K19" s="86"/>
      <c r="L19" s="42"/>
      <c r="M19" s="44"/>
      <c r="N19" s="44"/>
      <c r="O19" s="88"/>
      <c r="P19" s="77"/>
    </row>
    <row r="20" ht="20.25" customHeight="1" spans="1:18">
      <c r="A20" s="39"/>
      <c r="B20" s="40"/>
      <c r="C20" s="41"/>
      <c r="D20" s="42"/>
      <c r="E20" s="43"/>
      <c r="F20" s="42"/>
      <c r="G20" s="42"/>
      <c r="H20" s="44"/>
      <c r="I20" s="86"/>
      <c r="J20" s="39"/>
      <c r="K20" s="86"/>
      <c r="L20" s="42"/>
      <c r="M20" s="92"/>
      <c r="N20" s="92"/>
      <c r="O20" s="86"/>
      <c r="P20" s="77"/>
      <c r="Q20" s="113"/>
      <c r="R20" s="113"/>
    </row>
    <row r="21" ht="20.25" customHeight="1" spans="1:16">
      <c r="A21" s="39"/>
      <c r="B21" s="40"/>
      <c r="C21" s="41"/>
      <c r="D21" s="42"/>
      <c r="E21" s="43"/>
      <c r="F21" s="42"/>
      <c r="G21" s="42"/>
      <c r="H21" s="44"/>
      <c r="I21" s="86"/>
      <c r="J21" s="39"/>
      <c r="K21" s="86"/>
      <c r="L21" s="42"/>
      <c r="M21" s="44"/>
      <c r="N21" s="44"/>
      <c r="O21" s="86"/>
      <c r="P21" s="77"/>
    </row>
    <row r="22" ht="20.25" customHeight="1" spans="1:16">
      <c r="A22" s="39"/>
      <c r="B22" s="40"/>
      <c r="C22" s="41"/>
      <c r="D22" s="42"/>
      <c r="E22" s="43"/>
      <c r="F22" s="42"/>
      <c r="G22" s="42"/>
      <c r="H22" s="44"/>
      <c r="I22" s="86"/>
      <c r="J22" s="39"/>
      <c r="K22" s="86"/>
      <c r="L22" s="42"/>
      <c r="M22" s="44"/>
      <c r="N22" s="44"/>
      <c r="O22" s="86"/>
      <c r="P22" s="77"/>
    </row>
    <row r="23" ht="20.25" customHeight="1" spans="1:33">
      <c r="A23" s="39"/>
      <c r="B23" s="40"/>
      <c r="C23" s="41"/>
      <c r="D23" s="42"/>
      <c r="E23" s="43"/>
      <c r="F23" s="42"/>
      <c r="G23" s="42"/>
      <c r="H23" s="44"/>
      <c r="I23" s="86"/>
      <c r="J23" s="39"/>
      <c r="K23" s="86"/>
      <c r="L23" s="42"/>
      <c r="M23" s="44"/>
      <c r="N23" s="44"/>
      <c r="O23" s="86"/>
      <c r="P23" s="77"/>
      <c r="Q23" s="114" t="e">
        <f>#REF!/C3</f>
        <v>#REF!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="2" customFormat="1" ht="24.95" customHeight="1" spans="1:33">
      <c r="A24" s="45" t="s">
        <v>39</v>
      </c>
      <c r="B24" s="45"/>
      <c r="C24" s="46" t="s">
        <v>40</v>
      </c>
      <c r="D24" s="47">
        <f t="shared" ref="D24:G24" si="0">SUM(D7:D23)</f>
        <v>900000</v>
      </c>
      <c r="E24" s="46" t="s">
        <v>40</v>
      </c>
      <c r="F24" s="47">
        <f t="shared" si="0"/>
        <v>898394</v>
      </c>
      <c r="G24" s="47">
        <f t="shared" si="0"/>
        <v>483360</v>
      </c>
      <c r="H24" s="46" t="s">
        <v>40</v>
      </c>
      <c r="I24" s="47">
        <f t="shared" ref="I24:L24" si="1">SUM(I7:I23)</f>
        <v>0</v>
      </c>
      <c r="J24" s="46" t="s">
        <v>40</v>
      </c>
      <c r="K24" s="47">
        <f t="shared" si="1"/>
        <v>50627.77</v>
      </c>
      <c r="L24" s="47">
        <f t="shared" si="1"/>
        <v>4420</v>
      </c>
      <c r="M24" s="46" t="s">
        <v>40</v>
      </c>
      <c r="N24" s="46"/>
      <c r="O24" s="47">
        <f>SUM(O7:O23)</f>
        <v>844952.23</v>
      </c>
      <c r="P24" s="93"/>
      <c r="Q24" s="115" t="s">
        <v>41</v>
      </c>
      <c r="R24" s="3"/>
      <c r="S24" s="3"/>
      <c r="T24" s="3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="1" customFormat="1" ht="26.1" customHeight="1" spans="1:20">
      <c r="A25" s="48" t="s">
        <v>42</v>
      </c>
      <c r="B25" s="48"/>
      <c r="C25" s="49">
        <f>F25+F26</f>
        <v>310848</v>
      </c>
      <c r="D25" s="50"/>
      <c r="E25" s="51"/>
      <c r="F25" s="122">
        <v>0</v>
      </c>
      <c r="G25" s="123"/>
      <c r="H25" s="124"/>
      <c r="I25" s="94" t="s">
        <v>62</v>
      </c>
      <c r="J25" s="95"/>
      <c r="K25" s="95"/>
      <c r="L25" s="95"/>
      <c r="M25" s="95"/>
      <c r="N25" s="95"/>
      <c r="O25" s="96"/>
      <c r="P25" s="77"/>
      <c r="Q25" s="115" t="s">
        <v>41</v>
      </c>
      <c r="R25" s="3"/>
      <c r="S25" s="3"/>
      <c r="T25" s="3"/>
    </row>
    <row r="26" s="1" customFormat="1" ht="26.1" customHeight="1" spans="1:20">
      <c r="A26" s="48"/>
      <c r="B26" s="48"/>
      <c r="C26" s="52"/>
      <c r="D26" s="53"/>
      <c r="E26" s="54"/>
      <c r="F26" s="122">
        <f>O16</f>
        <v>310848</v>
      </c>
      <c r="G26" s="123"/>
      <c r="H26" s="124"/>
      <c r="I26" s="94" t="s">
        <v>63</v>
      </c>
      <c r="J26" s="95"/>
      <c r="K26" s="95"/>
      <c r="L26" s="95"/>
      <c r="M26" s="95"/>
      <c r="N26" s="95"/>
      <c r="O26" s="96"/>
      <c r="P26" s="77"/>
      <c r="S26" s="3"/>
      <c r="T26" s="3"/>
    </row>
    <row r="27" ht="45" customHeight="1" spans="1:16">
      <c r="A27" s="7" t="s">
        <v>48</v>
      </c>
      <c r="B27" s="55"/>
      <c r="C27" s="125" t="s">
        <v>64</v>
      </c>
      <c r="D27" s="97"/>
      <c r="E27" s="97"/>
      <c r="F27" s="97"/>
      <c r="G27" s="97"/>
      <c r="H27" s="97"/>
      <c r="I27" s="97"/>
      <c r="J27" s="97"/>
      <c r="K27" s="98"/>
      <c r="L27" s="98"/>
      <c r="M27" s="98"/>
      <c r="N27" s="98"/>
      <c r="O27" s="99"/>
      <c r="P27" s="77"/>
    </row>
    <row r="28" ht="45" customHeight="1" spans="1:16">
      <c r="A28" s="45" t="s">
        <v>52</v>
      </c>
      <c r="B28" s="45"/>
      <c r="C28" s="58" t="s">
        <v>53</v>
      </c>
      <c r="D28" s="59"/>
      <c r="E28" s="59"/>
      <c r="F28" s="59"/>
      <c r="G28" s="59"/>
      <c r="H28" s="59"/>
      <c r="I28" s="59"/>
      <c r="J28" s="100"/>
      <c r="K28" s="100"/>
      <c r="L28" s="100"/>
      <c r="M28" s="100"/>
      <c r="N28" s="100"/>
      <c r="O28" s="101"/>
      <c r="P28" s="77"/>
    </row>
    <row r="29" ht="45" customHeight="1" spans="1:20">
      <c r="A29" s="45" t="s">
        <v>54</v>
      </c>
      <c r="B29" s="45"/>
      <c r="C29" s="60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102"/>
      <c r="P29" s="77"/>
      <c r="T29" s="116"/>
    </row>
    <row r="30" ht="45" customHeight="1" spans="1:16">
      <c r="A30" s="45" t="s">
        <v>55</v>
      </c>
      <c r="B30" s="45"/>
      <c r="C30" s="62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103"/>
      <c r="P30" s="77"/>
    </row>
    <row r="31" ht="42" customHeight="1" spans="1:16">
      <c r="A31" s="45" t="s">
        <v>57</v>
      </c>
      <c r="B31" s="45"/>
      <c r="C31" s="64"/>
      <c r="D31" s="65"/>
      <c r="E31" s="65"/>
      <c r="F31" s="65"/>
      <c r="G31" s="66"/>
      <c r="H31" s="45" t="s">
        <v>58</v>
      </c>
      <c r="I31" s="45"/>
      <c r="J31" s="64"/>
      <c r="K31" s="65"/>
      <c r="L31" s="65"/>
      <c r="M31" s="65"/>
      <c r="N31" s="65"/>
      <c r="O31" s="66"/>
      <c r="P31" s="77"/>
    </row>
    <row r="34" spans="17:22">
      <c r="Q34" s="3"/>
      <c r="U34" s="3"/>
      <c r="V34" s="3"/>
    </row>
    <row r="35" spans="2:33">
      <c r="B35"/>
      <c r="D35" s="1"/>
      <c r="E35" s="1"/>
      <c r="F35" s="1"/>
      <c r="G35" s="1"/>
      <c r="I35" s="1"/>
      <c r="K35" s="1"/>
      <c r="L35" s="1"/>
      <c r="O35" s="1"/>
      <c r="Q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="3" customFormat="1"/>
    <row r="37" s="3" customFormat="1" spans="17:22">
      <c r="Q37" s="1"/>
      <c r="U37" s="1"/>
      <c r="V37" s="1"/>
    </row>
    <row r="38" s="3" customFormat="1" spans="17:33">
      <c r="Q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F25:H25"/>
    <mergeCell ref="I25:O25"/>
    <mergeCell ref="F26:H26"/>
    <mergeCell ref="I26:O26"/>
    <mergeCell ref="A27:B27"/>
    <mergeCell ref="C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G31"/>
    <mergeCell ref="H31:I31"/>
    <mergeCell ref="J31:O31"/>
    <mergeCell ref="A5:A6"/>
    <mergeCell ref="A25:B26"/>
    <mergeCell ref="C25:E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8"/>
  <sheetViews>
    <sheetView tabSelected="1" topLeftCell="A4" workbookViewId="0">
      <selection activeCell="C28" sqref="C28:O28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4.5" style="1" customWidth="1"/>
    <col min="9" max="9" width="8.125" style="5" customWidth="1"/>
    <col min="10" max="10" width="4.125" style="1" customWidth="1"/>
    <col min="11" max="11" width="9.375" style="5" customWidth="1"/>
    <col min="12" max="12" width="10" style="5" customWidth="1"/>
    <col min="13" max="14" width="5.5" style="1" customWidth="1"/>
    <col min="15" max="15" width="9.25" style="5" customWidth="1"/>
    <col min="16" max="16" width="11.125" style="1" customWidth="1"/>
    <col min="17" max="17" width="10.5" style="1" customWidth="1"/>
    <col min="18" max="18" width="6.25" style="3" customWidth="1"/>
    <col min="19" max="19" width="8.62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="1" customFormat="1" ht="24.95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7"/>
      <c r="Q1" s="37" t="s">
        <v>1</v>
      </c>
      <c r="R1" s="3"/>
      <c r="S1" s="3"/>
      <c r="T1" s="3"/>
    </row>
    <row r="2" s="1" customFormat="1" ht="24.95" customHeight="1" spans="1:3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8"/>
      <c r="L2" s="55" t="s">
        <v>4</v>
      </c>
      <c r="M2" s="69"/>
      <c r="N2" s="70" t="s">
        <v>5</v>
      </c>
      <c r="O2" s="71"/>
      <c r="P2" s="72"/>
      <c r="Q2" s="72"/>
      <c r="R2" s="104"/>
      <c r="S2" s="104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</row>
    <row r="3" s="1" customFormat="1" ht="24.95" customHeight="1" spans="1:36">
      <c r="A3" s="7" t="s">
        <v>6</v>
      </c>
      <c r="B3" s="7"/>
      <c r="C3" s="10">
        <v>1114400</v>
      </c>
      <c r="D3" s="11"/>
      <c r="E3" s="11"/>
      <c r="F3" s="12"/>
      <c r="G3" s="13" t="s">
        <v>7</v>
      </c>
      <c r="H3" s="14" t="s">
        <v>8</v>
      </c>
      <c r="I3" s="73"/>
      <c r="J3" s="73"/>
      <c r="K3" s="74"/>
      <c r="L3" s="7" t="s">
        <v>9</v>
      </c>
      <c r="M3" s="7"/>
      <c r="N3" s="75" t="s">
        <v>10</v>
      </c>
      <c r="O3" s="76"/>
      <c r="P3" s="77"/>
      <c r="Q3" s="105" t="s">
        <v>5</v>
      </c>
      <c r="R3" s="106">
        <v>148</v>
      </c>
      <c r="S3" s="107">
        <v>5481</v>
      </c>
      <c r="T3" s="108" t="s">
        <v>3</v>
      </c>
      <c r="U3" s="109" t="s">
        <v>8</v>
      </c>
      <c r="V3" s="110">
        <v>1114400</v>
      </c>
      <c r="W3" s="111" t="s">
        <v>11</v>
      </c>
      <c r="X3" s="111" t="s">
        <v>12</v>
      </c>
      <c r="Y3" s="117" t="s">
        <v>13</v>
      </c>
      <c r="Z3" s="118" t="s">
        <v>14</v>
      </c>
      <c r="AA3" s="118" t="s">
        <v>10</v>
      </c>
      <c r="AB3" s="119" t="s">
        <v>15</v>
      </c>
      <c r="AC3" s="120" t="s">
        <v>16</v>
      </c>
      <c r="AD3" s="121"/>
      <c r="AE3" s="77"/>
      <c r="AF3" s="77"/>
      <c r="AG3" s="77"/>
      <c r="AH3" s="77"/>
      <c r="AI3" s="77"/>
      <c r="AJ3" s="77"/>
    </row>
    <row r="4" s="1" customFormat="1" ht="24.95" customHeight="1" spans="1:17">
      <c r="A4" s="7" t="s">
        <v>17</v>
      </c>
      <c r="B4" s="7"/>
      <c r="C4" s="15">
        <v>1362992.72</v>
      </c>
      <c r="D4" s="16"/>
      <c r="E4" s="16"/>
      <c r="F4" s="17"/>
      <c r="G4" s="13" t="s">
        <v>18</v>
      </c>
      <c r="H4" s="10"/>
      <c r="I4" s="11"/>
      <c r="J4" s="11"/>
      <c r="K4" s="12"/>
      <c r="L4" s="7" t="s">
        <v>19</v>
      </c>
      <c r="M4" s="7"/>
      <c r="N4" s="78">
        <v>5481</v>
      </c>
      <c r="O4" s="79"/>
      <c r="P4" s="77"/>
      <c r="Q4" s="112"/>
    </row>
    <row r="5" s="1" customFormat="1" ht="24.95" customHeight="1" spans="1:20">
      <c r="A5" s="7" t="s">
        <v>20</v>
      </c>
      <c r="B5" s="7" t="s">
        <v>21</v>
      </c>
      <c r="C5" s="7"/>
      <c r="D5" s="7"/>
      <c r="E5" s="7" t="s">
        <v>22</v>
      </c>
      <c r="F5" s="7"/>
      <c r="G5" s="18" t="s">
        <v>23</v>
      </c>
      <c r="H5" s="7" t="s">
        <v>24</v>
      </c>
      <c r="I5" s="7"/>
      <c r="J5" s="7" t="s">
        <v>25</v>
      </c>
      <c r="K5" s="7"/>
      <c r="L5" s="7" t="s">
        <v>26</v>
      </c>
      <c r="M5" s="7"/>
      <c r="N5" s="80" t="s">
        <v>27</v>
      </c>
      <c r="O5" s="80"/>
      <c r="P5" s="77"/>
      <c r="R5" s="3"/>
      <c r="S5" s="3"/>
      <c r="T5" s="3"/>
    </row>
    <row r="6" s="1" customFormat="1" ht="24.95" customHeight="1" spans="1:20">
      <c r="A6" s="7"/>
      <c r="B6" s="19" t="s">
        <v>28</v>
      </c>
      <c r="C6" s="7" t="s">
        <v>29</v>
      </c>
      <c r="D6" s="18" t="s">
        <v>30</v>
      </c>
      <c r="E6" s="19" t="s">
        <v>28</v>
      </c>
      <c r="F6" s="18" t="s">
        <v>30</v>
      </c>
      <c r="G6" s="18" t="s">
        <v>30</v>
      </c>
      <c r="H6" s="7" t="s">
        <v>31</v>
      </c>
      <c r="I6" s="18" t="s">
        <v>30</v>
      </c>
      <c r="J6" s="7" t="s">
        <v>32</v>
      </c>
      <c r="K6" s="13" t="s">
        <v>30</v>
      </c>
      <c r="L6" s="18" t="s">
        <v>30</v>
      </c>
      <c r="M6" s="7" t="s">
        <v>33</v>
      </c>
      <c r="N6" s="80" t="s">
        <v>34</v>
      </c>
      <c r="O6" s="80" t="s">
        <v>30</v>
      </c>
      <c r="P6" s="77"/>
      <c r="S6" s="3"/>
      <c r="T6" s="3"/>
    </row>
    <row r="7" s="1" customFormat="1" ht="39.75" customHeight="1" spans="1:20">
      <c r="A7" s="20">
        <v>1</v>
      </c>
      <c r="B7" s="21">
        <v>42902</v>
      </c>
      <c r="C7" s="22" t="s">
        <v>35</v>
      </c>
      <c r="D7" s="23">
        <v>558000</v>
      </c>
      <c r="E7" s="24">
        <v>42899</v>
      </c>
      <c r="F7" s="23">
        <v>558000</v>
      </c>
      <c r="G7" s="23">
        <v>483360</v>
      </c>
      <c r="H7" s="25" t="s">
        <v>36</v>
      </c>
      <c r="I7" s="81">
        <v>0</v>
      </c>
      <c r="J7" s="82" t="s">
        <v>37</v>
      </c>
      <c r="K7" s="81">
        <v>23395.77</v>
      </c>
      <c r="L7" s="28">
        <v>500</v>
      </c>
      <c r="M7" s="18"/>
      <c r="N7" s="18"/>
      <c r="O7" s="83">
        <f>ROUNDUP(D7-I7-K7-L7,2)</f>
        <v>534104.23</v>
      </c>
      <c r="P7" s="77"/>
      <c r="S7" s="3"/>
      <c r="T7" s="3"/>
    </row>
    <row r="8" s="1" customFormat="1" ht="24.95" customHeight="1" spans="1:20">
      <c r="A8" s="7"/>
      <c r="B8" s="26"/>
      <c r="C8" s="27"/>
      <c r="D8" s="28"/>
      <c r="E8" s="29"/>
      <c r="F8" s="28"/>
      <c r="G8" s="28"/>
      <c r="H8" s="30"/>
      <c r="I8" s="23"/>
      <c r="J8" s="20"/>
      <c r="K8" s="23"/>
      <c r="L8" s="23"/>
      <c r="M8" s="84" t="s">
        <v>38</v>
      </c>
      <c r="N8" s="85"/>
      <c r="O8" s="83"/>
      <c r="P8" s="77"/>
      <c r="S8" s="3"/>
      <c r="T8" s="3"/>
    </row>
    <row r="9" s="1" customFormat="1" ht="24.95" customHeight="1" spans="1:20">
      <c r="A9" s="31"/>
      <c r="B9" s="32"/>
      <c r="C9" s="33"/>
      <c r="D9" s="34"/>
      <c r="E9" s="35"/>
      <c r="F9" s="34"/>
      <c r="G9" s="34"/>
      <c r="H9" s="36"/>
      <c r="I9" s="86"/>
      <c r="J9" s="87"/>
      <c r="K9" s="86"/>
      <c r="L9" s="42"/>
      <c r="M9" s="44"/>
      <c r="N9" s="44"/>
      <c r="O9" s="88"/>
      <c r="P9" s="77"/>
      <c r="S9" s="3"/>
      <c r="T9" s="3"/>
    </row>
    <row r="10" s="1" customFormat="1" ht="24.95" customHeight="1" spans="1:20">
      <c r="A10" s="31"/>
      <c r="B10" s="32"/>
      <c r="C10" s="33"/>
      <c r="D10" s="34"/>
      <c r="E10" s="35"/>
      <c r="F10" s="34"/>
      <c r="G10" s="34"/>
      <c r="H10" s="36"/>
      <c r="I10" s="86"/>
      <c r="J10" s="87"/>
      <c r="K10" s="86"/>
      <c r="L10"/>
      <c r="M10" s="44"/>
      <c r="N10" s="44"/>
      <c r="O10" s="88"/>
      <c r="P10" s="77"/>
      <c r="S10" s="3"/>
      <c r="T10" s="3"/>
    </row>
    <row r="11" s="1" customFormat="1" ht="21" customHeight="1" spans="1:20">
      <c r="A11" s="31"/>
      <c r="B11" s="32"/>
      <c r="C11" s="33"/>
      <c r="D11" s="34"/>
      <c r="E11" s="35"/>
      <c r="F11" s="34"/>
      <c r="G11" s="34"/>
      <c r="H11" s="36"/>
      <c r="I11" s="86"/>
      <c r="J11" s="87"/>
      <c r="K11" s="86"/>
      <c r="L11" s="42"/>
      <c r="M11" s="44"/>
      <c r="N11" s="44"/>
      <c r="O11" s="88"/>
      <c r="P11" s="77"/>
      <c r="S11" s="3"/>
      <c r="T11" s="3"/>
    </row>
    <row r="12" s="1" customFormat="1" ht="21" customHeight="1" spans="1:20">
      <c r="A12" s="31"/>
      <c r="B12" s="32"/>
      <c r="C12" s="33"/>
      <c r="D12" s="34"/>
      <c r="E12" s="35"/>
      <c r="F12" s="34"/>
      <c r="G12" s="34"/>
      <c r="H12" s="36"/>
      <c r="I12" s="86"/>
      <c r="J12" s="87"/>
      <c r="K12" s="86"/>
      <c r="L12" s="42"/>
      <c r="M12" s="44"/>
      <c r="N12" s="44"/>
      <c r="O12" s="88"/>
      <c r="P12" s="77"/>
      <c r="S12" s="3"/>
      <c r="T12" s="3"/>
    </row>
    <row r="13" s="1" customFormat="1" ht="21" customHeight="1" spans="1:20">
      <c r="A13" s="31"/>
      <c r="B13" s="32"/>
      <c r="C13" s="33"/>
      <c r="D13" s="34"/>
      <c r="E13" s="35"/>
      <c r="F13" s="34"/>
      <c r="G13" s="34"/>
      <c r="H13" s="36"/>
      <c r="I13" s="86"/>
      <c r="J13" s="87"/>
      <c r="K13" s="86"/>
      <c r="L13" s="42"/>
      <c r="M13" s="44"/>
      <c r="N13" s="44"/>
      <c r="O13" s="88"/>
      <c r="P13" s="77"/>
      <c r="S13" s="3"/>
      <c r="T13" s="3"/>
    </row>
    <row r="14" s="1" customFormat="1" ht="20.25" customHeight="1" spans="1:20">
      <c r="A14" s="31"/>
      <c r="B14" s="32"/>
      <c r="C14" s="33"/>
      <c r="D14" s="34"/>
      <c r="E14" s="35"/>
      <c r="F14" s="34"/>
      <c r="G14" s="34"/>
      <c r="H14" s="36"/>
      <c r="I14" s="86"/>
      <c r="J14" s="87"/>
      <c r="K14" s="86"/>
      <c r="L14" s="42"/>
      <c r="M14" s="44"/>
      <c r="N14" s="44"/>
      <c r="O14" s="88"/>
      <c r="P14" s="77"/>
      <c r="S14" s="3"/>
      <c r="T14" s="3"/>
    </row>
    <row r="15" s="1" customFormat="1" ht="20.25" customHeight="1" spans="1:20">
      <c r="A15" s="31"/>
      <c r="B15" s="37"/>
      <c r="C15" s="33"/>
      <c r="D15" s="34"/>
      <c r="E15" s="35"/>
      <c r="F15" s="34"/>
      <c r="G15" s="34"/>
      <c r="H15" s="36"/>
      <c r="I15" s="86"/>
      <c r="J15" s="87"/>
      <c r="K15" s="86"/>
      <c r="L15" s="42"/>
      <c r="M15" s="44"/>
      <c r="N15" s="44"/>
      <c r="O15" s="88"/>
      <c r="P15" s="77"/>
      <c r="S15" s="3"/>
      <c r="T15" s="3"/>
    </row>
    <row r="16" s="1" customFormat="1" ht="36" customHeight="1" spans="1:20">
      <c r="A16" s="20">
        <v>2</v>
      </c>
      <c r="B16" s="26">
        <v>43453</v>
      </c>
      <c r="C16" s="27" t="s">
        <v>35</v>
      </c>
      <c r="D16" s="28">
        <v>342000</v>
      </c>
      <c r="E16" s="29">
        <v>43437</v>
      </c>
      <c r="F16" s="28">
        <v>340394</v>
      </c>
      <c r="G16" s="23"/>
      <c r="H16" s="25" t="s">
        <v>36</v>
      </c>
      <c r="I16" s="81">
        <v>0</v>
      </c>
      <c r="J16" s="82" t="s">
        <v>37</v>
      </c>
      <c r="K16" s="81">
        <v>27232</v>
      </c>
      <c r="L16" s="89">
        <f>ROUNDUP(D16*1%,0)</f>
        <v>3420</v>
      </c>
      <c r="M16" s="90" t="s">
        <v>59</v>
      </c>
      <c r="N16" s="18" t="s">
        <v>60</v>
      </c>
      <c r="O16" s="13">
        <f>ROUNDUP(D16-I16-K16-L16-L17,2)</f>
        <v>310848</v>
      </c>
      <c r="P16" s="77"/>
      <c r="S16" s="3"/>
      <c r="T16" s="3"/>
    </row>
    <row r="17" s="1" customFormat="1" ht="20.25" customHeight="1" spans="1:20">
      <c r="A17" s="20"/>
      <c r="B17" s="21"/>
      <c r="C17" s="22"/>
      <c r="D17" s="23"/>
      <c r="E17" s="24"/>
      <c r="F17" s="23"/>
      <c r="G17" s="23"/>
      <c r="H17" s="25"/>
      <c r="I17" s="81"/>
      <c r="J17" s="91" t="s">
        <v>61</v>
      </c>
      <c r="K17" s="81"/>
      <c r="L17" s="28">
        <v>500</v>
      </c>
      <c r="M17" s="18"/>
      <c r="N17" s="18"/>
      <c r="O17" s="83"/>
      <c r="P17" s="77"/>
      <c r="S17" s="3"/>
      <c r="T17" s="3"/>
    </row>
    <row r="18" s="1" customFormat="1" ht="20.25" customHeight="1" spans="1:20">
      <c r="A18" s="31"/>
      <c r="B18" s="32"/>
      <c r="C18" s="33"/>
      <c r="D18" s="34"/>
      <c r="E18" s="35"/>
      <c r="F18" s="38"/>
      <c r="G18" s="34"/>
      <c r="H18" s="36"/>
      <c r="I18" s="86"/>
      <c r="J18" s="87"/>
      <c r="K18" s="86"/>
      <c r="L18" s="42"/>
      <c r="M18" s="44"/>
      <c r="N18" s="44"/>
      <c r="O18" s="88"/>
      <c r="P18" s="77"/>
      <c r="S18" s="3"/>
      <c r="T18" s="3"/>
    </row>
    <row r="19" s="1" customFormat="1" ht="29" customHeight="1" spans="1:20">
      <c r="A19" s="31">
        <v>3</v>
      </c>
      <c r="B19" s="32">
        <v>44161</v>
      </c>
      <c r="C19" s="33"/>
      <c r="D19" s="34"/>
      <c r="E19" s="35"/>
      <c r="F19" s="34"/>
      <c r="G19" s="34"/>
      <c r="H19" s="36"/>
      <c r="I19" s="86"/>
      <c r="J19" s="87"/>
      <c r="K19" s="86"/>
      <c r="L19" s="42">
        <v>-3420</v>
      </c>
      <c r="M19" s="44" t="s">
        <v>65</v>
      </c>
      <c r="N19" s="44" t="s">
        <v>66</v>
      </c>
      <c r="O19" s="88">
        <v>3370</v>
      </c>
      <c r="P19" s="77"/>
      <c r="R19" s="3"/>
      <c r="S19" s="3"/>
      <c r="T19" s="3"/>
    </row>
    <row r="20" s="1" customFormat="1" ht="20.25" customHeight="1" spans="1:20">
      <c r="A20" s="39"/>
      <c r="B20" s="40"/>
      <c r="C20" s="41"/>
      <c r="D20" s="42"/>
      <c r="E20" s="43"/>
      <c r="F20" s="42"/>
      <c r="G20" s="42"/>
      <c r="H20" s="44"/>
      <c r="I20" s="86"/>
      <c r="J20" s="39"/>
      <c r="K20" s="86"/>
      <c r="L20" s="42">
        <v>50</v>
      </c>
      <c r="M20" s="92" t="s">
        <v>67</v>
      </c>
      <c r="N20" s="92"/>
      <c r="O20" s="86"/>
      <c r="P20" s="77"/>
      <c r="Q20" s="113"/>
      <c r="R20" s="113"/>
      <c r="S20" s="3"/>
      <c r="T20" s="3"/>
    </row>
    <row r="21" s="1" customFormat="1" ht="20.25" customHeight="1" spans="1:20">
      <c r="A21" s="39"/>
      <c r="B21" s="40"/>
      <c r="C21" s="41"/>
      <c r="D21" s="42"/>
      <c r="E21" s="43"/>
      <c r="F21" s="42"/>
      <c r="G21" s="42"/>
      <c r="H21" s="44"/>
      <c r="I21" s="86"/>
      <c r="J21" s="39"/>
      <c r="K21" s="86"/>
      <c r="L21" s="42"/>
      <c r="M21" s="44"/>
      <c r="N21" s="44"/>
      <c r="O21" s="86"/>
      <c r="P21" s="77"/>
      <c r="R21" s="3"/>
      <c r="S21" s="3"/>
      <c r="T21" s="3"/>
    </row>
    <row r="22" s="1" customFormat="1" ht="20.25" customHeight="1" spans="1:20">
      <c r="A22" s="39"/>
      <c r="B22" s="40"/>
      <c r="C22" s="41"/>
      <c r="D22" s="42"/>
      <c r="E22" s="43"/>
      <c r="F22" s="42"/>
      <c r="G22" s="42"/>
      <c r="H22" s="44"/>
      <c r="I22" s="86"/>
      <c r="J22" s="39"/>
      <c r="K22" s="86"/>
      <c r="L22" s="42"/>
      <c r="M22" s="44"/>
      <c r="N22" s="44"/>
      <c r="O22" s="86"/>
      <c r="P22" s="77"/>
      <c r="R22" s="3"/>
      <c r="S22" s="3"/>
      <c r="T22" s="3"/>
    </row>
    <row r="23" s="1" customFormat="1" ht="20.25" customHeight="1" spans="1:33">
      <c r="A23" s="39"/>
      <c r="B23" s="40"/>
      <c r="C23" s="41"/>
      <c r="D23" s="42"/>
      <c r="E23" s="43"/>
      <c r="F23" s="42"/>
      <c r="G23" s="42"/>
      <c r="H23" s="44"/>
      <c r="I23" s="86"/>
      <c r="J23" s="39"/>
      <c r="K23" s="86"/>
      <c r="L23" s="42"/>
      <c r="M23" s="44"/>
      <c r="N23" s="44"/>
      <c r="O23" s="86"/>
      <c r="P23" s="77"/>
      <c r="Q23" s="114" t="e">
        <f>#REF!/C3</f>
        <v>#REF!</v>
      </c>
      <c r="R23" s="3"/>
      <c r="S23" s="3"/>
      <c r="T23" s="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="2" customFormat="1" ht="24.95" customHeight="1" spans="1:33">
      <c r="A24" s="45" t="s">
        <v>39</v>
      </c>
      <c r="B24" s="45"/>
      <c r="C24" s="46" t="s">
        <v>40</v>
      </c>
      <c r="D24" s="47">
        <f t="shared" ref="D24:G24" si="0">SUM(D7:D23)</f>
        <v>900000</v>
      </c>
      <c r="E24" s="46" t="s">
        <v>40</v>
      </c>
      <c r="F24" s="47">
        <f t="shared" si="0"/>
        <v>898394</v>
      </c>
      <c r="G24" s="47">
        <f t="shared" si="0"/>
        <v>483360</v>
      </c>
      <c r="H24" s="46" t="s">
        <v>40</v>
      </c>
      <c r="I24" s="47">
        <f t="shared" ref="I24:L24" si="1">SUM(I7:I23)</f>
        <v>0</v>
      </c>
      <c r="J24" s="46" t="s">
        <v>40</v>
      </c>
      <c r="K24" s="47">
        <f t="shared" si="1"/>
        <v>50627.77</v>
      </c>
      <c r="L24" s="47">
        <f t="shared" si="1"/>
        <v>1050</v>
      </c>
      <c r="M24" s="46" t="s">
        <v>40</v>
      </c>
      <c r="N24" s="46"/>
      <c r="O24" s="47">
        <f>SUM(O7:O23)</f>
        <v>848322.23</v>
      </c>
      <c r="P24" s="93"/>
      <c r="Q24" s="115" t="s">
        <v>41</v>
      </c>
      <c r="R24" s="3"/>
      <c r="S24" s="3"/>
      <c r="T24" s="3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="1" customFormat="1" ht="26.1" customHeight="1" spans="1:20">
      <c r="A25" s="48" t="s">
        <v>42</v>
      </c>
      <c r="B25" s="48"/>
      <c r="C25" s="49">
        <v>3370</v>
      </c>
      <c r="D25" s="50"/>
      <c r="E25" s="50"/>
      <c r="F25" s="50"/>
      <c r="G25" s="50"/>
      <c r="H25" s="51"/>
      <c r="I25" s="94" t="s">
        <v>62</v>
      </c>
      <c r="J25" s="95"/>
      <c r="K25" s="95"/>
      <c r="L25" s="95"/>
      <c r="M25" s="95"/>
      <c r="N25" s="95"/>
      <c r="O25" s="96"/>
      <c r="P25" s="77"/>
      <c r="Q25" s="115" t="s">
        <v>41</v>
      </c>
      <c r="R25" s="3"/>
      <c r="S25" s="3"/>
      <c r="T25" s="3"/>
    </row>
    <row r="26" s="1" customFormat="1" ht="26.1" customHeight="1" spans="1:20">
      <c r="A26" s="48"/>
      <c r="B26" s="48"/>
      <c r="C26" s="52"/>
      <c r="D26" s="53"/>
      <c r="E26" s="53"/>
      <c r="F26" s="53"/>
      <c r="G26" s="53"/>
      <c r="H26" s="54"/>
      <c r="I26" s="94" t="s">
        <v>63</v>
      </c>
      <c r="J26" s="95"/>
      <c r="K26" s="95"/>
      <c r="L26" s="95"/>
      <c r="M26" s="95"/>
      <c r="N26" s="95"/>
      <c r="O26" s="96"/>
      <c r="P26" s="77"/>
      <c r="S26" s="3"/>
      <c r="T26" s="3"/>
    </row>
    <row r="27" s="1" customFormat="1" ht="45" customHeight="1" spans="1:20">
      <c r="A27" s="7" t="s">
        <v>48</v>
      </c>
      <c r="B27" s="55"/>
      <c r="C27" s="56" t="s">
        <v>68</v>
      </c>
      <c r="D27" s="57"/>
      <c r="E27" s="57"/>
      <c r="F27" s="57"/>
      <c r="G27" s="57"/>
      <c r="H27" s="57"/>
      <c r="I27" s="97"/>
      <c r="J27" s="97"/>
      <c r="K27" s="98"/>
      <c r="L27" s="98"/>
      <c r="M27" s="98"/>
      <c r="N27" s="98"/>
      <c r="O27" s="99"/>
      <c r="P27" s="77"/>
      <c r="R27" s="3"/>
      <c r="S27" s="3"/>
      <c r="T27" s="3"/>
    </row>
    <row r="28" s="1" customFormat="1" ht="45" customHeight="1" spans="1:20">
      <c r="A28" s="45" t="s">
        <v>52</v>
      </c>
      <c r="B28" s="45"/>
      <c r="C28" s="58" t="s">
        <v>53</v>
      </c>
      <c r="D28" s="59"/>
      <c r="E28" s="59"/>
      <c r="F28" s="59"/>
      <c r="G28" s="59"/>
      <c r="H28" s="59"/>
      <c r="I28" s="59"/>
      <c r="J28" s="100"/>
      <c r="K28" s="100"/>
      <c r="L28" s="100"/>
      <c r="M28" s="100"/>
      <c r="N28" s="100"/>
      <c r="O28" s="101"/>
      <c r="P28" s="77"/>
      <c r="R28" s="3"/>
      <c r="S28" s="3"/>
      <c r="T28" s="3"/>
    </row>
    <row r="29" s="1" customFormat="1" ht="45" customHeight="1" spans="1:20">
      <c r="A29" s="45" t="s">
        <v>54</v>
      </c>
      <c r="B29" s="45"/>
      <c r="C29" s="60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102"/>
      <c r="P29" s="77"/>
      <c r="R29" s="3"/>
      <c r="S29" s="3"/>
      <c r="T29" s="116"/>
    </row>
    <row r="30" s="1" customFormat="1" ht="45" customHeight="1" spans="1:20">
      <c r="A30" s="45" t="s">
        <v>55</v>
      </c>
      <c r="B30" s="45"/>
      <c r="C30" s="62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103"/>
      <c r="P30" s="77"/>
      <c r="R30" s="3"/>
      <c r="S30" s="3"/>
      <c r="T30" s="3"/>
    </row>
    <row r="31" s="1" customFormat="1" ht="42" customHeight="1" spans="1:20">
      <c r="A31" s="45" t="s">
        <v>57</v>
      </c>
      <c r="B31" s="45"/>
      <c r="C31" s="64"/>
      <c r="D31" s="65"/>
      <c r="E31" s="65"/>
      <c r="F31" s="65"/>
      <c r="G31" s="66"/>
      <c r="H31" s="45" t="s">
        <v>58</v>
      </c>
      <c r="I31" s="45"/>
      <c r="J31" s="64"/>
      <c r="K31" s="65"/>
      <c r="L31" s="65"/>
      <c r="M31" s="65"/>
      <c r="N31" s="65"/>
      <c r="O31" s="66"/>
      <c r="P31" s="77"/>
      <c r="R31" s="3"/>
      <c r="S31" s="3"/>
      <c r="T31" s="3"/>
    </row>
    <row r="32" s="1" customFormat="1" spans="2:20">
      <c r="B32" s="4"/>
      <c r="D32" s="5"/>
      <c r="E32" s="4"/>
      <c r="F32" s="5"/>
      <c r="G32" s="5"/>
      <c r="I32" s="5"/>
      <c r="K32" s="5"/>
      <c r="L32" s="5"/>
      <c r="O32" s="5"/>
      <c r="R32" s="3"/>
      <c r="S32" s="3"/>
      <c r="T32" s="3"/>
    </row>
    <row r="33" s="1" customFormat="1" spans="2:20">
      <c r="B33" s="4"/>
      <c r="D33" s="5"/>
      <c r="E33" s="4"/>
      <c r="F33" s="5"/>
      <c r="G33" s="5"/>
      <c r="I33" s="5"/>
      <c r="K33" s="5"/>
      <c r="L33" s="5"/>
      <c r="O33" s="5"/>
      <c r="R33" s="3"/>
      <c r="S33" s="3"/>
      <c r="T33" s="3"/>
    </row>
    <row r="34" s="1" customFormat="1" spans="2:22">
      <c r="B34" s="4"/>
      <c r="D34" s="5"/>
      <c r="E34" s="4"/>
      <c r="F34" s="5"/>
      <c r="G34" s="5"/>
      <c r="I34" s="5"/>
      <c r="K34" s="5"/>
      <c r="L34" s="5"/>
      <c r="O34" s="5"/>
      <c r="Q34" s="3"/>
      <c r="R34" s="3"/>
      <c r="S34" s="3"/>
      <c r="T34" s="3"/>
      <c r="U34" s="3"/>
      <c r="V34" s="3"/>
    </row>
    <row r="35" s="1" customFormat="1" spans="2:33">
      <c r="B35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="3" customFormat="1"/>
    <row r="37" s="3" customFormat="1" spans="17:22">
      <c r="Q37" s="1"/>
      <c r="U37" s="1"/>
      <c r="V37" s="1"/>
    </row>
    <row r="38" s="3" customFormat="1" spans="17:33">
      <c r="Q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</sheetData>
  <mergeCells count="41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I25:O25"/>
    <mergeCell ref="I26:O26"/>
    <mergeCell ref="A27:B27"/>
    <mergeCell ref="C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G31"/>
    <mergeCell ref="H31:I31"/>
    <mergeCell ref="J31:O31"/>
    <mergeCell ref="A5:A6"/>
    <mergeCell ref="A25:B26"/>
    <mergeCell ref="C25:H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5481 (1)</vt:lpstr>
      <vt:lpstr>5481 (2)</vt:lpstr>
      <vt:lpstr>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朱敏</cp:lastModifiedBy>
  <dcterms:created xsi:type="dcterms:W3CDTF">2017-01-21T06:29:00Z</dcterms:created>
  <cp:lastPrinted>2017-06-23T01:39:00Z</cp:lastPrinted>
  <dcterms:modified xsi:type="dcterms:W3CDTF">2021-05-20T03:25:10Z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6FC4AC6A518745DD9D2E7A4FB90FC4E7</vt:lpwstr>
  </property>
</Properties>
</file>