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2"/>
  </bookViews>
  <sheets>
    <sheet name="1" sheetId="10" r:id="rId1"/>
    <sheet name=" (2)" sheetId="11" r:id="rId2"/>
    <sheet name=" (3)" sheetId="12" r:id="rId3"/>
  </sheets>
  <calcPr calcId="144525" concurrentCalc="0"/>
</workbook>
</file>

<file path=xl/sharedStrings.xml><?xml version="1.0" encoding="utf-8"?>
<sst xmlns="http://schemas.openxmlformats.org/spreadsheetml/2006/main" count="247" uniqueCount="66">
  <si>
    <t xml:space="preserve">工程款支付证书 </t>
  </si>
  <si>
    <t>工程名称</t>
  </si>
  <si>
    <t>全椒县2016年农村公路危桥改造工程</t>
  </si>
  <si>
    <t>ERP编号</t>
  </si>
  <si>
    <t>档案编号</t>
  </si>
  <si>
    <t>CD2016-133</t>
  </si>
  <si>
    <t>2016.10.18</t>
  </si>
  <si>
    <t>郎小四</t>
  </si>
  <si>
    <t>60日历天</t>
  </si>
  <si>
    <t>滁州市
全椒县</t>
  </si>
  <si>
    <t>滁州公司范圣龙15956097806</t>
  </si>
  <si>
    <t>范圣龙15956097806</t>
  </si>
  <si>
    <t>中标项目，中标通知书及施工合同原件在庐江</t>
  </si>
  <si>
    <t>合同金额</t>
  </si>
  <si>
    <t>中标  日期</t>
  </si>
  <si>
    <t>已    供       工程资料</t>
  </si>
  <si>
    <t>庐江</t>
  </si>
  <si>
    <t>责任  单位</t>
  </si>
  <si>
    <t>滁州公司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</si>
  <si>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</si>
  <si>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</si>
  <si>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</si>
  <si>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</si>
  <si>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</si>
  <si>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</si>
  <si>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</si>
  <si>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</si>
  <si>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</si>
  <si>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</si>
  <si>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</si>
  <si>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</si>
  <si>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</si>
  <si>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</si>
  <si>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</si>
  <si>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</si>
  <si>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</si>
  <si>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</si>
  <si>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</si>
  <si>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年费范围内</t>
  </si>
  <si>
    <t>范圣龙</t>
  </si>
  <si>
    <t>2017.4.13办理外经证费用500+2017.9.7办理外经证费用500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</si>
  <si>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</si>
  <si>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</si>
  <si>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</si>
  <si>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</si>
  <si>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</si>
  <si>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</si>
  <si>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</si>
  <si>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</si>
  <si>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</si>
  <si>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此次借条已代供。？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</si>
  <si>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</si>
  <si>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</si>
  <si>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</si>
  <si>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</si>
  <si>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</si>
  <si>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</si>
  <si>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</si>
  <si>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</si>
  <si>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中标通知书、施工合同、交工证书及审计报告原件</t>
  </si>
  <si>
    <t>本次</t>
  </si>
  <si>
    <t>2018.11.1办理涉税事项报告表费用500</t>
  </si>
  <si>
    <t xml:space="preserve">损失准备金1% </t>
  </si>
  <si>
    <t>留公司帐户统一支付(抵扣4159来安项目第7次支付中已代为抵扣的费用）</t>
  </si>
  <si>
    <t>余额暂不付</t>
  </si>
  <si>
    <t>申请退还第2次没付的余额65212.38元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</si>
</sst>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/m/d;@"/>
    <numFmt numFmtId="179" formatCode="m/d;@"/>
    <numFmt numFmtId="180" formatCode="0.0%"/>
    <numFmt numFmtId="181" formatCode="0_ "/>
    <numFmt numFmtId="182" formatCode="0.00_ "/>
  </numFmts>
  <fonts count="43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9"/>
      <color rgb="FFFFC000"/>
      <name val="宋体"/>
      <charset val="134"/>
    </font>
    <font>
      <sz val="9"/>
      <color rgb="FFFFC000"/>
      <name val="宋体"/>
      <charset val="134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b/>
      <sz val="9"/>
      <color rgb="FF0070C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11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35" fillId="14" borderId="10" applyNumberFormat="0" applyAlignment="0" applyProtection="0">
      <alignment vertical="center"/>
    </xf>
    <xf numFmtId="0" fontId="36" fillId="15" borderId="1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1" fillId="0" borderId="0"/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177" fontId="3" fillId="0" borderId="0" xfId="55" applyNumberFormat="1" applyFont="1" applyFill="1" applyBorder="1" applyAlignment="1">
      <alignment horizontal="left" vertical="center"/>
    </xf>
    <xf numFmtId="176" fontId="3" fillId="0" borderId="0" xfId="55" applyNumberFormat="1" applyFont="1" applyFill="1" applyBorder="1" applyAlignment="1">
      <alignment horizontal="center" vertical="center"/>
    </xf>
    <xf numFmtId="177" fontId="3" fillId="0" borderId="0" xfId="55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left" vertical="center"/>
    </xf>
    <xf numFmtId="0" fontId="2" fillId="0" borderId="2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left" vertical="center" wrapText="1"/>
    </xf>
    <xf numFmtId="0" fontId="5" fillId="0" borderId="2" xfId="55" applyFont="1" applyFill="1" applyBorder="1" applyAlignment="1">
      <alignment horizontal="center" vertical="center" shrinkToFit="1"/>
    </xf>
    <xf numFmtId="176" fontId="2" fillId="0" borderId="2" xfId="55" applyNumberFormat="1" applyFont="1" applyFill="1" applyBorder="1" applyAlignment="1">
      <alignment horizontal="center" vertical="center" wrapText="1"/>
    </xf>
    <xf numFmtId="178" fontId="3" fillId="0" borderId="2" xfId="55" applyNumberFormat="1" applyFont="1" applyFill="1" applyBorder="1" applyAlignment="1">
      <alignment horizontal="center" vertical="center" wrapText="1"/>
    </xf>
    <xf numFmtId="0" fontId="2" fillId="2" borderId="3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center" vertical="center" wrapText="1"/>
    </xf>
    <xf numFmtId="177" fontId="2" fillId="0" borderId="2" xfId="55" applyNumberFormat="1" applyFont="1" applyFill="1" applyBorder="1" applyAlignment="1">
      <alignment horizontal="left" vertical="center" wrapText="1"/>
    </xf>
    <xf numFmtId="177" fontId="2" fillId="0" borderId="2" xfId="55" applyNumberFormat="1" applyFont="1" applyFill="1" applyBorder="1" applyAlignment="1">
      <alignment horizontal="center" vertical="center" wrapText="1"/>
    </xf>
    <xf numFmtId="0" fontId="3" fillId="2" borderId="2" xfId="55" applyFont="1" applyFill="1" applyBorder="1" applyAlignment="1">
      <alignment horizontal="center" vertical="center" wrapText="1"/>
    </xf>
    <xf numFmtId="177" fontId="3" fillId="2" borderId="2" xfId="55" applyNumberFormat="1" applyFont="1" applyFill="1" applyBorder="1" applyAlignment="1">
      <alignment horizontal="left" vertical="center" shrinkToFit="1"/>
    </xf>
    <xf numFmtId="14" fontId="3" fillId="2" borderId="2" xfId="55" applyNumberFormat="1" applyFont="1" applyFill="1" applyBorder="1" applyAlignment="1">
      <alignment horizontal="center" vertical="center" wrapText="1"/>
    </xf>
    <xf numFmtId="176" fontId="3" fillId="2" borderId="2" xfId="55" applyNumberFormat="1" applyFont="1" applyFill="1" applyBorder="1" applyAlignment="1">
      <alignment horizontal="right" vertical="center" shrinkToFit="1"/>
    </xf>
    <xf numFmtId="179" fontId="3" fillId="2" borderId="2" xfId="55" applyNumberFormat="1" applyFont="1" applyFill="1" applyBorder="1" applyAlignment="1">
      <alignment horizontal="center" vertical="center" wrapText="1"/>
    </xf>
    <xf numFmtId="180" fontId="3" fillId="0" borderId="2" xfId="21" applyNumberFormat="1" applyFont="1" applyFill="1" applyBorder="1" applyAlignment="1">
      <alignment horizontal="center" vertical="center" wrapText="1"/>
    </xf>
    <xf numFmtId="176" fontId="3" fillId="3" borderId="2" xfId="55" applyNumberFormat="1" applyFont="1" applyFill="1" applyBorder="1" applyAlignment="1">
      <alignment horizontal="right" vertical="center" shrinkToFit="1"/>
    </xf>
    <xf numFmtId="0" fontId="1" fillId="2" borderId="2" xfId="55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left" vertical="center" shrinkToFit="1"/>
    </xf>
    <xf numFmtId="14" fontId="1" fillId="2" borderId="2" xfId="55" applyNumberFormat="1" applyFont="1" applyFill="1" applyBorder="1" applyAlignment="1">
      <alignment horizontal="center" vertical="center" wrapText="1"/>
    </xf>
    <xf numFmtId="176" fontId="1" fillId="2" borderId="2" xfId="55" applyNumberFormat="1" applyFont="1" applyFill="1" applyBorder="1" applyAlignment="1">
      <alignment vertical="center" shrinkToFit="1"/>
    </xf>
    <xf numFmtId="179" fontId="1" fillId="2" borderId="2" xfId="55" applyNumberFormat="1" applyFont="1" applyFill="1" applyBorder="1" applyAlignment="1">
      <alignment horizontal="center" vertical="center" wrapText="1"/>
    </xf>
    <xf numFmtId="9" fontId="3" fillId="0" borderId="2" xfId="21" applyFont="1" applyFill="1" applyBorder="1" applyAlignment="1">
      <alignment horizontal="center" vertical="center" wrapText="1"/>
    </xf>
    <xf numFmtId="177" fontId="6" fillId="0" borderId="2" xfId="55" applyNumberFormat="1" applyFont="1" applyFill="1" applyBorder="1" applyAlignment="1">
      <alignment horizontal="left" vertical="center" wrapText="1"/>
    </xf>
    <xf numFmtId="176" fontId="3" fillId="2" borderId="2" xfId="55" applyNumberFormat="1" applyFont="1" applyFill="1" applyBorder="1" applyAlignment="1">
      <alignment vertical="center" shrinkToFit="1"/>
    </xf>
    <xf numFmtId="176" fontId="1" fillId="2" borderId="2" xfId="55" applyNumberFormat="1" applyFont="1" applyFill="1" applyBorder="1" applyAlignment="1">
      <alignment horizontal="right" vertical="center" shrinkToFit="1"/>
    </xf>
    <xf numFmtId="176" fontId="1" fillId="3" borderId="2" xfId="55" applyNumberFormat="1" applyFont="1" applyFill="1" applyBorder="1" applyAlignment="1">
      <alignment horizontal="right" vertical="center" shrinkToFit="1"/>
    </xf>
    <xf numFmtId="177" fontId="6" fillId="0" borderId="2" xfId="55" applyNumberFormat="1" applyFont="1" applyFill="1" applyBorder="1" applyAlignment="1">
      <alignment horizontal="center" vertical="center" wrapText="1"/>
    </xf>
    <xf numFmtId="0" fontId="1" fillId="2" borderId="5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left" vertical="center"/>
    </xf>
    <xf numFmtId="0" fontId="1" fillId="2" borderId="6" xfId="55" applyFont="1" applyFill="1" applyBorder="1" applyAlignment="1">
      <alignment horizontal="center" vertical="center" wrapText="1"/>
    </xf>
    <xf numFmtId="9" fontId="1" fillId="0" borderId="2" xfId="21" applyFont="1" applyFill="1" applyBorder="1" applyAlignment="1">
      <alignment horizontal="center" vertical="center" wrapText="1"/>
    </xf>
    <xf numFmtId="0" fontId="2" fillId="3" borderId="2" xfId="55" applyFont="1" applyFill="1" applyBorder="1" applyAlignment="1">
      <alignment horizontal="center" vertical="center" shrinkToFit="1"/>
    </xf>
    <xf numFmtId="176" fontId="7" fillId="3" borderId="2" xfId="55" applyNumberFormat="1" applyFont="1" applyFill="1" applyBorder="1" applyAlignment="1">
      <alignment horizontal="right" vertical="center" shrinkToFit="1"/>
    </xf>
    <xf numFmtId="176" fontId="8" fillId="3" borderId="2" xfId="55" applyNumberFormat="1" applyFont="1" applyFill="1" applyBorder="1" applyAlignment="1">
      <alignment horizontal="center" vertical="center" shrinkToFit="1"/>
    </xf>
    <xf numFmtId="176" fontId="8" fillId="0" borderId="2" xfId="55" applyNumberFormat="1" applyFont="1" applyFill="1" applyBorder="1" applyAlignment="1">
      <alignment horizontal="center" vertical="center" shrinkToFit="1"/>
    </xf>
    <xf numFmtId="0" fontId="3" fillId="0" borderId="7" xfId="55" applyFont="1" applyFill="1" applyBorder="1" applyAlignment="1">
      <alignment vertical="center" wrapText="1"/>
    </xf>
    <xf numFmtId="0" fontId="3" fillId="0" borderId="8" xfId="55" applyFont="1" applyFill="1" applyBorder="1" applyAlignment="1">
      <alignment vertical="center" wrapText="1"/>
    </xf>
    <xf numFmtId="0" fontId="3" fillId="0" borderId="9" xfId="55" applyFont="1" applyFill="1" applyBorder="1" applyAlignment="1">
      <alignment vertical="center" wrapText="1"/>
    </xf>
    <xf numFmtId="0" fontId="3" fillId="0" borderId="2" xfId="55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2" fillId="0" borderId="2" xfId="55" applyFont="1" applyFill="1" applyBorder="1" applyAlignment="1">
      <alignment horizontal="center" vertical="center"/>
    </xf>
    <xf numFmtId="181" fontId="2" fillId="0" borderId="2" xfId="8" applyNumberFormat="1" applyFont="1" applyFill="1" applyBorder="1" applyAlignment="1">
      <alignment horizontal="center" vertical="center"/>
    </xf>
    <xf numFmtId="176" fontId="2" fillId="0" borderId="2" xfId="55" applyNumberFormat="1" applyFont="1" applyFill="1" applyBorder="1" applyAlignment="1">
      <alignment horizontal="center" vertical="center" shrinkToFit="1"/>
    </xf>
    <xf numFmtId="0" fontId="3" fillId="0" borderId="7" xfId="55" applyFont="1" applyFill="1" applyBorder="1" applyAlignment="1">
      <alignment horizontal="left" vertical="center" wrapText="1"/>
    </xf>
    <xf numFmtId="0" fontId="3" fillId="0" borderId="8" xfId="55" applyFont="1" applyFill="1" applyBorder="1" applyAlignment="1">
      <alignment horizontal="left" vertical="center" wrapText="1"/>
    </xf>
    <xf numFmtId="0" fontId="9" fillId="2" borderId="2" xfId="55" applyFont="1" applyFill="1" applyBorder="1" applyAlignment="1">
      <alignment horizontal="center" vertical="center" wrapText="1"/>
    </xf>
    <xf numFmtId="0" fontId="10" fillId="0" borderId="2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left" vertical="center" wrapText="1"/>
    </xf>
    <xf numFmtId="0" fontId="3" fillId="0" borderId="1" xfId="55" applyFont="1" applyFill="1" applyBorder="1" applyAlignment="1">
      <alignment horizontal="left" vertical="center" wrapText="1"/>
    </xf>
    <xf numFmtId="176" fontId="10" fillId="0" borderId="2" xfId="55" applyNumberFormat="1" applyFont="1" applyFill="1" applyBorder="1" applyAlignment="1">
      <alignment horizontal="center" vertical="center" wrapText="1"/>
    </xf>
    <xf numFmtId="176" fontId="3" fillId="0" borderId="2" xfId="55" applyNumberFormat="1" applyFont="1" applyFill="1" applyBorder="1" applyAlignment="1">
      <alignment horizontal="right" vertical="center" shrinkToFit="1"/>
    </xf>
    <xf numFmtId="176" fontId="3" fillId="0" borderId="2" xfId="55" applyNumberFormat="1" applyFont="1" applyFill="1" applyBorder="1" applyAlignment="1">
      <alignment horizontal="center" vertical="center" wrapText="1"/>
    </xf>
    <xf numFmtId="176" fontId="2" fillId="0" borderId="2" xfId="55" applyNumberFormat="1" applyFont="1" applyFill="1" applyBorder="1" applyAlignment="1">
      <alignment horizontal="right" vertical="center" shrinkToFit="1"/>
    </xf>
    <xf numFmtId="176" fontId="2" fillId="0" borderId="2" xfId="55" applyNumberFormat="1" applyFont="1" applyFill="1" applyBorder="1" applyAlignment="1">
      <alignment horizontal="right" vertical="center"/>
    </xf>
    <xf numFmtId="176" fontId="1" fillId="0" borderId="2" xfId="55" applyNumberFormat="1" applyFont="1" applyFill="1" applyBorder="1" applyAlignment="1">
      <alignment horizontal="center" vertical="center" wrapText="1"/>
    </xf>
    <xf numFmtId="176" fontId="11" fillId="0" borderId="2" xfId="55" applyNumberFormat="1" applyFont="1" applyFill="1" applyBorder="1" applyAlignment="1">
      <alignment horizontal="center" vertical="center" wrapText="1"/>
    </xf>
    <xf numFmtId="176" fontId="11" fillId="0" borderId="2" xfId="55" applyNumberFormat="1" applyFont="1" applyFill="1" applyBorder="1" applyAlignment="1">
      <alignment horizontal="right" vertical="center" shrinkToFit="1"/>
    </xf>
    <xf numFmtId="176" fontId="11" fillId="0" borderId="5" xfId="55" applyNumberFormat="1" applyFont="1" applyFill="1" applyBorder="1" applyAlignment="1">
      <alignment horizontal="center" vertical="center" wrapText="1"/>
    </xf>
    <xf numFmtId="176" fontId="3" fillId="0" borderId="5" xfId="55" applyNumberFormat="1" applyFont="1" applyFill="1" applyBorder="1" applyAlignment="1">
      <alignment horizontal="right" vertical="center" shrinkToFit="1"/>
    </xf>
    <xf numFmtId="176" fontId="1" fillId="0" borderId="2" xfId="55" applyNumberFormat="1" applyFont="1" applyFill="1" applyBorder="1" applyAlignment="1">
      <alignment horizontal="right" vertical="center" shrinkToFit="1"/>
    </xf>
    <xf numFmtId="176" fontId="12" fillId="0" borderId="2" xfId="55" applyNumberFormat="1" applyFont="1" applyFill="1" applyBorder="1" applyAlignment="1">
      <alignment horizontal="right" vertical="center" shrinkToFit="1"/>
    </xf>
    <xf numFmtId="176" fontId="12" fillId="0" borderId="2" xfId="55" applyNumberFormat="1" applyFont="1" applyFill="1" applyBorder="1" applyAlignment="1">
      <alignment horizontal="center" vertical="center" wrapText="1"/>
    </xf>
    <xf numFmtId="176" fontId="11" fillId="0" borderId="6" xfId="55" applyNumberFormat="1" applyFont="1" applyFill="1" applyBorder="1" applyAlignment="1">
      <alignment horizontal="center" vertical="center" wrapText="1"/>
    </xf>
    <xf numFmtId="176" fontId="3" fillId="0" borderId="6" xfId="55" applyNumberFormat="1" applyFont="1" applyFill="1" applyBorder="1" applyAlignment="1">
      <alignment horizontal="right" vertical="center" shrinkToFit="1"/>
    </xf>
    <xf numFmtId="176" fontId="13" fillId="0" borderId="2" xfId="55" applyNumberFormat="1" applyFont="1" applyFill="1" applyBorder="1" applyAlignment="1">
      <alignment horizontal="right" vertical="center" shrinkToFit="1"/>
    </xf>
    <xf numFmtId="176" fontId="12" fillId="0" borderId="2" xfId="55" applyNumberFormat="1" applyFont="1" applyFill="1" applyBorder="1" applyAlignment="1">
      <alignment horizontal="right" vertical="center"/>
    </xf>
    <xf numFmtId="176" fontId="11" fillId="0" borderId="2" xfId="55" applyNumberFormat="1" applyFont="1" applyFill="1" applyBorder="1" applyAlignment="1">
      <alignment horizontal="right" vertical="center"/>
    </xf>
    <xf numFmtId="176" fontId="11" fillId="0" borderId="5" xfId="55" applyNumberFormat="1" applyFont="1" applyFill="1" applyBorder="1" applyAlignment="1">
      <alignment horizontal="center" vertical="center"/>
    </xf>
    <xf numFmtId="176" fontId="3" fillId="3" borderId="5" xfId="55" applyNumberFormat="1" applyFont="1" applyFill="1" applyBorder="1" applyAlignment="1">
      <alignment horizontal="center" vertical="center" shrinkToFit="1"/>
    </xf>
    <xf numFmtId="176" fontId="11" fillId="0" borderId="6" xfId="55" applyNumberFormat="1" applyFont="1" applyFill="1" applyBorder="1" applyAlignment="1">
      <alignment horizontal="center" vertical="center"/>
    </xf>
    <xf numFmtId="176" fontId="3" fillId="3" borderId="6" xfId="55" applyNumberFormat="1" applyFont="1" applyFill="1" applyBorder="1" applyAlignment="1">
      <alignment horizontal="right" vertical="center" shrinkToFit="1"/>
    </xf>
    <xf numFmtId="0" fontId="14" fillId="4" borderId="2" xfId="14" applyFont="1" applyFill="1" applyBorder="1" applyAlignment="1">
      <alignment horizontal="left" vertical="center"/>
    </xf>
    <xf numFmtId="0" fontId="15" fillId="0" borderId="2" xfId="14" applyFont="1" applyBorder="1" applyAlignment="1">
      <alignment horizontal="center" vertical="center"/>
    </xf>
    <xf numFmtId="0" fontId="16" fillId="0" borderId="2" xfId="14" applyFont="1" applyBorder="1" applyAlignment="1">
      <alignment horizontal="center" vertical="center"/>
    </xf>
    <xf numFmtId="0" fontId="16" fillId="0" borderId="2" xfId="14" applyFont="1" applyBorder="1" applyAlignment="1">
      <alignment vertical="center" wrapText="1"/>
    </xf>
    <xf numFmtId="0" fontId="16" fillId="2" borderId="6" xfId="14" applyFont="1" applyFill="1" applyBorder="1" applyAlignment="1">
      <alignment horizontal="center" vertical="center"/>
    </xf>
    <xf numFmtId="182" fontId="17" fillId="2" borderId="2" xfId="14" applyNumberFormat="1" applyFont="1" applyFill="1" applyBorder="1" applyAlignment="1">
      <alignment horizontal="center" vertical="center" wrapText="1"/>
    </xf>
    <xf numFmtId="182" fontId="16" fillId="2" borderId="2" xfId="14" applyNumberFormat="1" applyFont="1" applyFill="1" applyBorder="1" applyAlignment="1">
      <alignment horizontal="center" vertical="center"/>
    </xf>
    <xf numFmtId="0" fontId="16" fillId="2" borderId="2" xfId="14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3" fillId="0" borderId="0" xfId="55" applyFont="1" applyFill="1" applyAlignment="1">
      <alignment horizontal="center" vertical="center"/>
    </xf>
    <xf numFmtId="0" fontId="16" fillId="0" borderId="2" xfId="14" applyFont="1" applyBorder="1" applyAlignment="1">
      <alignment horizontal="center" vertical="center" wrapText="1"/>
    </xf>
    <xf numFmtId="0" fontId="16" fillId="2" borderId="2" xfId="14" applyFont="1" applyFill="1" applyBorder="1" applyAlignment="1">
      <alignment horizontal="center" vertical="center" wrapText="1"/>
    </xf>
    <xf numFmtId="0" fontId="17" fillId="0" borderId="2" xfId="14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7" fontId="3" fillId="2" borderId="2" xfId="55" applyNumberFormat="1" applyFont="1" applyFill="1" applyBorder="1" applyAlignment="1">
      <alignment horizontal="center" vertical="center" shrinkToFit="1"/>
    </xf>
    <xf numFmtId="177" fontId="1" fillId="2" borderId="2" xfId="55" applyNumberFormat="1" applyFont="1" applyFill="1" applyBorder="1" applyAlignment="1">
      <alignment vertical="center" shrinkToFit="1"/>
    </xf>
    <xf numFmtId="177" fontId="1" fillId="2" borderId="2" xfId="55" applyNumberFormat="1" applyFont="1" applyFill="1" applyBorder="1" applyAlignment="1">
      <alignment horizontal="center" vertical="center" shrinkToFit="1"/>
    </xf>
    <xf numFmtId="180" fontId="1" fillId="0" borderId="2" xfId="21" applyNumberFormat="1" applyFont="1" applyFill="1" applyBorder="1" applyAlignment="1">
      <alignment horizontal="center" vertical="center" wrapText="1"/>
    </xf>
    <xf numFmtId="177" fontId="3" fillId="2" borderId="2" xfId="55" applyNumberFormat="1" applyFont="1" applyFill="1" applyBorder="1" applyAlignment="1">
      <alignment vertical="center" shrinkToFit="1"/>
    </xf>
    <xf numFmtId="176" fontId="21" fillId="0" borderId="2" xfId="55" applyNumberFormat="1" applyFont="1" applyFill="1" applyBorder="1" applyAlignment="1">
      <alignment horizontal="right" vertical="center" shrinkToFit="1"/>
    </xf>
    <xf numFmtId="176" fontId="21" fillId="0" borderId="2" xfId="55" applyNumberFormat="1" applyFont="1" applyFill="1" applyBorder="1" applyAlignment="1">
      <alignment horizontal="center" vertical="center" wrapText="1"/>
    </xf>
    <xf numFmtId="176" fontId="21" fillId="0" borderId="5" xfId="55" applyNumberFormat="1" applyFont="1" applyFill="1" applyBorder="1" applyAlignment="1">
      <alignment horizontal="center" vertical="center" wrapText="1"/>
    </xf>
    <xf numFmtId="176" fontId="1" fillId="0" borderId="5" xfId="55" applyNumberFormat="1" applyFont="1" applyFill="1" applyBorder="1" applyAlignment="1">
      <alignment horizontal="right" vertical="center" shrinkToFit="1"/>
    </xf>
    <xf numFmtId="176" fontId="21" fillId="0" borderId="6" xfId="55" applyNumberFormat="1" applyFont="1" applyFill="1" applyBorder="1" applyAlignment="1">
      <alignment horizontal="center" vertical="center" wrapText="1"/>
    </xf>
    <xf numFmtId="176" fontId="1" fillId="0" borderId="6" xfId="55" applyNumberFormat="1" applyFont="1" applyFill="1" applyBorder="1" applyAlignment="1">
      <alignment horizontal="right" vertical="center" shrinkToFit="1"/>
    </xf>
    <xf numFmtId="176" fontId="3" fillId="0" borderId="2" xfId="55" applyNumberFormat="1" applyFont="1" applyFill="1" applyBorder="1" applyAlignment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.png"/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</xdr:colOff>
      <xdr:row>6</xdr:row>
      <xdr:rowOff>409575</xdr:rowOff>
    </xdr:from>
    <xdr:to>
      <xdr:col>22</xdr:col>
      <xdr:colOff>247015</xdr:colOff>
      <xdr:row>24</xdr:row>
      <xdr:rowOff>325120</xdr:rowOff>
    </xdr:to>
    <xdr:pic>
      <xdr:nvPicPr>
        <xdr:cNvPr id="3" name="图片 2" descr="[2WM{C(P$]UT4K)%_OG_X7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48725" y="2501265"/>
          <a:ext cx="6247765" cy="4995545"/>
        </a:xfrm>
        <a:prstGeom prst="rect">
          <a:avLst/>
        </a:prstGeom>
      </xdr:spPr>
    </xdr:pic>
    <xdr:clientData/>
  </xdr:twoCellAnchor>
  <xdr:twoCellAnchor editAs="oneCell">
    <xdr:from>
      <xdr:col>16</xdr:col>
      <xdr:colOff>676275</xdr:colOff>
      <xdr:row>0</xdr:row>
      <xdr:rowOff>635</xdr:rowOff>
    </xdr:from>
    <xdr:to>
      <xdr:col>19</xdr:col>
      <xdr:colOff>2199640</xdr:colOff>
      <xdr:row>6</xdr:row>
      <xdr:rowOff>358775</xdr:rowOff>
    </xdr:to>
    <xdr:pic>
      <xdr:nvPicPr>
        <xdr:cNvPr id="2" name="图片 1" descr="@G_%9S0K6JQFG$QCMWNRZ]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6425" y="635"/>
          <a:ext cx="3637915" cy="2449830"/>
        </a:xfrm>
        <a:prstGeom prst="rect">
          <a:avLst/>
        </a:prstGeom>
      </xdr:spPr>
    </xdr:pic>
    <xdr:clientData/>
  </xdr:twoCellAnchor>
  <xdr:twoCellAnchor editAs="oneCell">
    <xdr:from>
      <xdr:col>15</xdr:col>
      <xdr:colOff>438150</xdr:colOff>
      <xdr:row>3</xdr:row>
      <xdr:rowOff>238125</xdr:rowOff>
    </xdr:from>
    <xdr:to>
      <xdr:col>24</xdr:col>
      <xdr:colOff>484505</xdr:colOff>
      <xdr:row>20</xdr:row>
      <xdr:rowOff>172085</xdr:rowOff>
    </xdr:to>
    <xdr:pic>
      <xdr:nvPicPr>
        <xdr:cNvPr id="4" name="图片 3" descr="@`X_R(ZW[~DZX42R1TXWXQ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72500" y="1264920"/>
          <a:ext cx="8133080" cy="5062855"/>
        </a:xfrm>
        <a:prstGeom prst="rect">
          <a:avLst/>
        </a:prstGeom>
      </xdr:spPr>
    </xdr:pic>
    <xdr:clientData/>
  </xdr:twoCellAnchor>
  <xdr:twoCellAnchor editAs="oneCell">
    <xdr:from>
      <xdr:col>17</xdr:col>
      <xdr:colOff>200025</xdr:colOff>
      <xdr:row>24</xdr:row>
      <xdr:rowOff>64770</xdr:rowOff>
    </xdr:from>
    <xdr:to>
      <xdr:col>25</xdr:col>
      <xdr:colOff>561975</xdr:colOff>
      <xdr:row>76</xdr:row>
      <xdr:rowOff>78105</xdr:rowOff>
    </xdr:to>
    <xdr:pic>
      <xdr:nvPicPr>
        <xdr:cNvPr id="5" name="图片 4" descr="4CCC527BC76AAF5296EEDCC52E7A134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25050" y="7236460"/>
          <a:ext cx="7543800" cy="1018794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25</xdr:row>
      <xdr:rowOff>190500</xdr:rowOff>
    </xdr:from>
    <xdr:to>
      <xdr:col>21</xdr:col>
      <xdr:colOff>475615</xdr:colOff>
      <xdr:row>28</xdr:row>
      <xdr:rowOff>487680</xdr:rowOff>
    </xdr:to>
    <xdr:pic>
      <xdr:nvPicPr>
        <xdr:cNvPr id="6" name="图片 5" descr="R8X9[12]{JT4Q{3%YQVBY0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34550" y="7743190"/>
          <a:ext cx="4733290" cy="16954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13</xdr:col>
      <xdr:colOff>285115</xdr:colOff>
      <xdr:row>75</xdr:row>
      <xdr:rowOff>123190</xdr:rowOff>
    </xdr:to>
    <xdr:pic>
      <xdr:nvPicPr>
        <xdr:cNvPr id="7" name="图片 6" descr="QGS0]Q[7`LHL90_95JZDJSH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5350" y="11316970"/>
          <a:ext cx="6400165" cy="6009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504825</xdr:colOff>
      <xdr:row>12</xdr:row>
      <xdr:rowOff>0</xdr:rowOff>
    </xdr:from>
    <xdr:to>
      <xdr:col>24</xdr:col>
      <xdr:colOff>256540</xdr:colOff>
      <xdr:row>28</xdr:row>
      <xdr:rowOff>548005</xdr:rowOff>
    </xdr:to>
    <xdr:pic>
      <xdr:nvPicPr>
        <xdr:cNvPr id="2" name="图片 1" descr="[2WM{C(P$]UT4K)%_OG_X7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06075" y="5165090"/>
          <a:ext cx="6247765" cy="4995545"/>
        </a:xfrm>
        <a:prstGeom prst="rect">
          <a:avLst/>
        </a:prstGeom>
      </xdr:spPr>
    </xdr:pic>
    <xdr:clientData/>
  </xdr:twoCellAnchor>
  <xdr:twoCellAnchor editAs="oneCell">
    <xdr:from>
      <xdr:col>20</xdr:col>
      <xdr:colOff>407035</xdr:colOff>
      <xdr:row>27</xdr:row>
      <xdr:rowOff>0</xdr:rowOff>
    </xdr:from>
    <xdr:to>
      <xdr:col>27</xdr:col>
      <xdr:colOff>1028700</xdr:colOff>
      <xdr:row>76</xdr:row>
      <xdr:rowOff>4445</xdr:rowOff>
    </xdr:to>
    <xdr:pic>
      <xdr:nvPicPr>
        <xdr:cNvPr id="5" name="图片 4" descr="4CCC527BC76AAF5296EEDCC52E7A134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89685" y="8976360"/>
          <a:ext cx="6327140" cy="8542655"/>
        </a:xfrm>
        <a:prstGeom prst="rect">
          <a:avLst/>
        </a:prstGeom>
      </xdr:spPr>
    </xdr:pic>
    <xdr:clientData/>
  </xdr:twoCellAnchor>
  <xdr:twoCellAnchor editAs="oneCell">
    <xdr:from>
      <xdr:col>16</xdr:col>
      <xdr:colOff>819150</xdr:colOff>
      <xdr:row>27</xdr:row>
      <xdr:rowOff>0</xdr:rowOff>
    </xdr:from>
    <xdr:to>
      <xdr:col>21</xdr:col>
      <xdr:colOff>380365</xdr:colOff>
      <xdr:row>29</xdr:row>
      <xdr:rowOff>422910</xdr:rowOff>
    </xdr:to>
    <xdr:pic>
      <xdr:nvPicPr>
        <xdr:cNvPr id="6" name="图片 5" descr="R8X9[12]{JT4Q{3%YQVBY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15525" y="8976360"/>
          <a:ext cx="4733290" cy="1695450"/>
        </a:xfrm>
        <a:prstGeom prst="rect">
          <a:avLst/>
        </a:prstGeom>
      </xdr:spPr>
    </xdr:pic>
    <xdr:clientData/>
  </xdr:twoCellAnchor>
  <xdr:twoCellAnchor editAs="oneCell">
    <xdr:from>
      <xdr:col>18</xdr:col>
      <xdr:colOff>400050</xdr:colOff>
      <xdr:row>2</xdr:row>
      <xdr:rowOff>0</xdr:rowOff>
    </xdr:from>
    <xdr:to>
      <xdr:col>26</xdr:col>
      <xdr:colOff>560705</xdr:colOff>
      <xdr:row>15</xdr:row>
      <xdr:rowOff>67945</xdr:rowOff>
    </xdr:to>
    <xdr:pic>
      <xdr:nvPicPr>
        <xdr:cNvPr id="8" name="图片 7" descr="{DX%4Z7VG65(X~F89Y}~~6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15650" y="671830"/>
          <a:ext cx="7933055" cy="5323205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2</xdr:row>
      <xdr:rowOff>257175</xdr:rowOff>
    </xdr:from>
    <xdr:to>
      <xdr:col>19</xdr:col>
      <xdr:colOff>2199640</xdr:colOff>
      <xdr:row>5</xdr:row>
      <xdr:rowOff>46355</xdr:rowOff>
    </xdr:to>
    <xdr:pic>
      <xdr:nvPicPr>
        <xdr:cNvPr id="4" name="图片 3" descr="`]50_V{)[74M8_WJ9)_[_4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05925" y="929005"/>
          <a:ext cx="4104640" cy="854075"/>
        </a:xfrm>
        <a:prstGeom prst="rect">
          <a:avLst/>
        </a:prstGeom>
      </xdr:spPr>
    </xdr:pic>
    <xdr:clientData/>
  </xdr:twoCellAnchor>
  <xdr:twoCellAnchor editAs="oneCell">
    <xdr:from>
      <xdr:col>17</xdr:col>
      <xdr:colOff>400050</xdr:colOff>
      <xdr:row>2</xdr:row>
      <xdr:rowOff>95250</xdr:rowOff>
    </xdr:from>
    <xdr:to>
      <xdr:col>25</xdr:col>
      <xdr:colOff>894080</xdr:colOff>
      <xdr:row>13</xdr:row>
      <xdr:rowOff>54610</xdr:rowOff>
    </xdr:to>
    <xdr:pic>
      <xdr:nvPicPr>
        <xdr:cNvPr id="3" name="图片 2" descr="98NE7JN$OL%4BIJ)K%AXA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01300" y="767080"/>
          <a:ext cx="7675880" cy="4706620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600075</xdr:colOff>
      <xdr:row>22</xdr:row>
      <xdr:rowOff>28575</xdr:rowOff>
    </xdr:from>
    <xdr:to>
      <xdr:col>19</xdr:col>
      <xdr:colOff>1637665</xdr:colOff>
      <xdr:row>26</xdr:row>
      <xdr:rowOff>174625</xdr:rowOff>
    </xdr:to>
    <xdr:pic>
      <xdr:nvPicPr>
        <xdr:cNvPr id="7" name="图片 6" descr="VLN`VS]VY]X9W@Q@V7A8)XL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696450" y="7197090"/>
          <a:ext cx="3152140" cy="13176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11</xdr:row>
      <xdr:rowOff>0</xdr:rowOff>
    </xdr:from>
    <xdr:to>
      <xdr:col>21</xdr:col>
      <xdr:colOff>180340</xdr:colOff>
      <xdr:row>15</xdr:row>
      <xdr:rowOff>142875</xdr:rowOff>
    </xdr:to>
    <xdr:pic>
      <xdr:nvPicPr>
        <xdr:cNvPr id="9" name="图片 8" descr="$W9E3MEVVA13OFXZ[O~$B}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610850" y="4911090"/>
          <a:ext cx="3837940" cy="115887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36</xdr:row>
      <xdr:rowOff>47625</xdr:rowOff>
    </xdr:from>
    <xdr:to>
      <xdr:col>12</xdr:col>
      <xdr:colOff>400050</xdr:colOff>
      <xdr:row>74</xdr:row>
      <xdr:rowOff>38100</xdr:rowOff>
    </xdr:to>
    <xdr:pic>
      <xdr:nvPicPr>
        <xdr:cNvPr id="10" name="图片 9" descr="C}%`NSK5{_M9Z}54I6MO3HT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90550" y="11847195"/>
          <a:ext cx="6391275" cy="5419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504825</xdr:colOff>
      <xdr:row>13</xdr:row>
      <xdr:rowOff>0</xdr:rowOff>
    </xdr:from>
    <xdr:to>
      <xdr:col>24</xdr:col>
      <xdr:colOff>256540</xdr:colOff>
      <xdr:row>28</xdr:row>
      <xdr:rowOff>586105</xdr:rowOff>
    </xdr:to>
    <xdr:pic>
      <xdr:nvPicPr>
        <xdr:cNvPr id="2" name="图片 1" descr="[2WM{C(P$]UT4K)%_OG_X7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68025" y="5571490"/>
          <a:ext cx="6247765" cy="4995545"/>
        </a:xfrm>
        <a:prstGeom prst="rect">
          <a:avLst/>
        </a:prstGeom>
      </xdr:spPr>
    </xdr:pic>
    <xdr:clientData/>
  </xdr:twoCellAnchor>
  <xdr:twoCellAnchor editAs="oneCell">
    <xdr:from>
      <xdr:col>20</xdr:col>
      <xdr:colOff>407035</xdr:colOff>
      <xdr:row>27</xdr:row>
      <xdr:rowOff>0</xdr:rowOff>
    </xdr:from>
    <xdr:to>
      <xdr:col>27</xdr:col>
      <xdr:colOff>1028700</xdr:colOff>
      <xdr:row>76</xdr:row>
      <xdr:rowOff>4445</xdr:rowOff>
    </xdr:to>
    <xdr:pic>
      <xdr:nvPicPr>
        <xdr:cNvPr id="3" name="图片 2" descr="4CCC527BC76AAF5296EEDCC52E7A134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51635" y="9344660"/>
          <a:ext cx="6327140" cy="8542655"/>
        </a:xfrm>
        <a:prstGeom prst="rect">
          <a:avLst/>
        </a:prstGeom>
      </xdr:spPr>
    </xdr:pic>
    <xdr:clientData/>
  </xdr:twoCellAnchor>
  <xdr:twoCellAnchor editAs="oneCell">
    <xdr:from>
      <xdr:col>16</xdr:col>
      <xdr:colOff>819150</xdr:colOff>
      <xdr:row>27</xdr:row>
      <xdr:rowOff>0</xdr:rowOff>
    </xdr:from>
    <xdr:to>
      <xdr:col>21</xdr:col>
      <xdr:colOff>380365</xdr:colOff>
      <xdr:row>29</xdr:row>
      <xdr:rowOff>422910</xdr:rowOff>
    </xdr:to>
    <xdr:pic>
      <xdr:nvPicPr>
        <xdr:cNvPr id="4" name="图片 3" descr="R8X9[12]{JT4Q{3%YQVBY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77475" y="9344660"/>
          <a:ext cx="4733290" cy="1695450"/>
        </a:xfrm>
        <a:prstGeom prst="rect">
          <a:avLst/>
        </a:prstGeom>
      </xdr:spPr>
    </xdr:pic>
    <xdr:clientData/>
  </xdr:twoCellAnchor>
  <xdr:twoCellAnchor editAs="oneCell">
    <xdr:from>
      <xdr:col>18</xdr:col>
      <xdr:colOff>400050</xdr:colOff>
      <xdr:row>2</xdr:row>
      <xdr:rowOff>0</xdr:rowOff>
    </xdr:from>
    <xdr:to>
      <xdr:col>26</xdr:col>
      <xdr:colOff>560705</xdr:colOff>
      <xdr:row>13</xdr:row>
      <xdr:rowOff>423545</xdr:rowOff>
    </xdr:to>
    <xdr:pic>
      <xdr:nvPicPr>
        <xdr:cNvPr id="5" name="图片 4" descr="{DX%4Z7VG65(X~F89Y}~~6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277600" y="671830"/>
          <a:ext cx="7933055" cy="5323205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2</xdr:row>
      <xdr:rowOff>257175</xdr:rowOff>
    </xdr:from>
    <xdr:to>
      <xdr:col>19</xdr:col>
      <xdr:colOff>2199640</xdr:colOff>
      <xdr:row>5</xdr:row>
      <xdr:rowOff>46355</xdr:rowOff>
    </xdr:to>
    <xdr:pic>
      <xdr:nvPicPr>
        <xdr:cNvPr id="6" name="图片 5" descr="`]50_V{)[74M8_WJ9)_[_4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67875" y="929005"/>
          <a:ext cx="4104640" cy="854075"/>
        </a:xfrm>
        <a:prstGeom prst="rect">
          <a:avLst/>
        </a:prstGeom>
      </xdr:spPr>
    </xdr:pic>
    <xdr:clientData/>
  </xdr:twoCellAnchor>
  <xdr:twoCellAnchor editAs="oneCell">
    <xdr:from>
      <xdr:col>17</xdr:col>
      <xdr:colOff>400050</xdr:colOff>
      <xdr:row>2</xdr:row>
      <xdr:rowOff>95250</xdr:rowOff>
    </xdr:from>
    <xdr:to>
      <xdr:col>25</xdr:col>
      <xdr:colOff>894080</xdr:colOff>
      <xdr:row>12</xdr:row>
      <xdr:rowOff>245110</xdr:rowOff>
    </xdr:to>
    <xdr:pic>
      <xdr:nvPicPr>
        <xdr:cNvPr id="7" name="图片 6" descr="98NE7JN$OL%4BIJ)K%AXA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763250" y="767080"/>
          <a:ext cx="7675880" cy="4706620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600075</xdr:colOff>
      <xdr:row>22</xdr:row>
      <xdr:rowOff>28575</xdr:rowOff>
    </xdr:from>
    <xdr:to>
      <xdr:col>19</xdr:col>
      <xdr:colOff>1637665</xdr:colOff>
      <xdr:row>26</xdr:row>
      <xdr:rowOff>203200</xdr:rowOff>
    </xdr:to>
    <xdr:pic>
      <xdr:nvPicPr>
        <xdr:cNvPr id="8" name="图片 7" descr="VLN`VS]VY]X9W@Q@V7A8)XL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058400" y="7565390"/>
          <a:ext cx="3152140" cy="134620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11</xdr:row>
      <xdr:rowOff>0</xdr:rowOff>
    </xdr:from>
    <xdr:to>
      <xdr:col>21</xdr:col>
      <xdr:colOff>180340</xdr:colOff>
      <xdr:row>14</xdr:row>
      <xdr:rowOff>28575</xdr:rowOff>
    </xdr:to>
    <xdr:pic>
      <xdr:nvPicPr>
        <xdr:cNvPr id="9" name="图片 8" descr="$W9E3MEVVA13OFXZ[O~$B}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72800" y="4911090"/>
          <a:ext cx="3837940" cy="1158875"/>
        </a:xfrm>
        <a:prstGeom prst="rect">
          <a:avLst/>
        </a:prstGeom>
      </xdr:spPr>
    </xdr:pic>
    <xdr:clientData/>
  </xdr:twoCellAnchor>
  <xdr:twoCellAnchor editAs="oneCell">
    <xdr:from>
      <xdr:col>19</xdr:col>
      <xdr:colOff>495300</xdr:colOff>
      <xdr:row>7</xdr:row>
      <xdr:rowOff>466725</xdr:rowOff>
    </xdr:from>
    <xdr:to>
      <xdr:col>28</xdr:col>
      <xdr:colOff>47625</xdr:colOff>
      <xdr:row>26</xdr:row>
      <xdr:rowOff>20955</xdr:rowOff>
    </xdr:to>
    <xdr:pic>
      <xdr:nvPicPr>
        <xdr:cNvPr id="11" name="图片 10" descr="7NZCHZI1~OR%J~1JA)6{{Q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068175" y="3371215"/>
          <a:ext cx="8734425" cy="5358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7"/>
  <sheetViews>
    <sheetView workbookViewId="0">
      <selection activeCell="L13" sqref="L13"/>
    </sheetView>
  </sheetViews>
  <sheetFormatPr defaultColWidth="9" defaultRowHeight="11.25"/>
  <cols>
    <col min="1" max="1" width="3.25" style="3" customWidth="1"/>
    <col min="2" max="2" width="4.875" style="6" customWidth="1"/>
    <col min="3" max="3" width="3.625" style="3" customWidth="1"/>
    <col min="4" max="4" width="9" style="5" customWidth="1"/>
    <col min="5" max="5" width="6.625" style="6" customWidth="1"/>
    <col min="6" max="6" width="8.125" style="5" customWidth="1"/>
    <col min="7" max="7" width="3.625" style="3" customWidth="1"/>
    <col min="8" max="8" width="11" style="5" customWidth="1"/>
    <col min="9" max="9" width="9.375" style="3" customWidth="1"/>
    <col min="10" max="10" width="9.625" style="5" customWidth="1"/>
    <col min="11" max="11" width="9" style="3" customWidth="1"/>
    <col min="12" max="12" width="8.25" style="3" customWidth="1"/>
    <col min="13" max="14" width="5.625" style="3" customWidth="1"/>
    <col min="15" max="15" width="9.1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7.95" customHeight="1" spans="1:30">
      <c r="A2" s="9" t="s">
        <v>1</v>
      </c>
      <c r="B2" s="9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51" t="s">
        <v>3</v>
      </c>
      <c r="M2" s="52">
        <v>5469</v>
      </c>
      <c r="N2" s="53" t="s">
        <v>4</v>
      </c>
      <c r="O2" s="53" t="s">
        <v>5</v>
      </c>
      <c r="Q2" s="82" t="s">
        <v>5</v>
      </c>
      <c r="R2" s="83">
        <v>144</v>
      </c>
      <c r="S2" s="84">
        <v>5469</v>
      </c>
      <c r="T2" s="85" t="s">
        <v>2</v>
      </c>
      <c r="U2" s="86" t="s">
        <v>6</v>
      </c>
      <c r="V2" s="87">
        <v>706142</v>
      </c>
      <c r="W2" s="88" t="s">
        <v>7</v>
      </c>
      <c r="X2" s="89" t="s">
        <v>8</v>
      </c>
      <c r="Y2" s="92" t="s">
        <v>9</v>
      </c>
      <c r="Z2" s="93" t="s">
        <v>10</v>
      </c>
      <c r="AA2" s="93" t="s">
        <v>11</v>
      </c>
      <c r="AB2" s="94" t="s">
        <v>12</v>
      </c>
      <c r="AC2" s="95"/>
      <c r="AD2" s="96"/>
    </row>
    <row r="3" ht="27.95" customHeight="1" spans="1:15">
      <c r="A3" s="9" t="s">
        <v>13</v>
      </c>
      <c r="B3" s="9"/>
      <c r="C3" s="12">
        <v>706142</v>
      </c>
      <c r="D3" s="12"/>
      <c r="E3" s="12" t="s">
        <v>14</v>
      </c>
      <c r="F3" s="13" t="s">
        <v>6</v>
      </c>
      <c r="G3" s="13"/>
      <c r="H3" s="14" t="s">
        <v>15</v>
      </c>
      <c r="I3" s="54" t="s">
        <v>12</v>
      </c>
      <c r="J3" s="55"/>
      <c r="K3" s="55"/>
      <c r="L3" s="55"/>
      <c r="M3" s="56" t="s">
        <v>16</v>
      </c>
      <c r="N3" s="9" t="s">
        <v>17</v>
      </c>
      <c r="O3" s="57" t="s">
        <v>18</v>
      </c>
    </row>
    <row r="4" ht="27.95" customHeight="1" spans="1:15">
      <c r="A4" s="9" t="s">
        <v>19</v>
      </c>
      <c r="B4" s="9"/>
      <c r="C4" s="108"/>
      <c r="D4" s="108"/>
      <c r="E4" s="12" t="s">
        <v>20</v>
      </c>
      <c r="F4" s="13"/>
      <c r="G4" s="13"/>
      <c r="H4" s="16"/>
      <c r="I4" s="58"/>
      <c r="J4" s="59"/>
      <c r="K4" s="59"/>
      <c r="L4" s="59"/>
      <c r="M4" s="56" t="s">
        <v>21</v>
      </c>
      <c r="N4" s="12" t="s">
        <v>22</v>
      </c>
      <c r="O4" s="60" t="s">
        <v>11</v>
      </c>
    </row>
    <row r="5" ht="27.95" customHeight="1" spans="1:15">
      <c r="A5" s="9" t="s">
        <v>23</v>
      </c>
      <c r="B5" s="9" t="s">
        <v>24</v>
      </c>
      <c r="C5" s="9"/>
      <c r="D5" s="9"/>
      <c r="E5" s="9" t="s">
        <v>25</v>
      </c>
      <c r="F5" s="9"/>
      <c r="G5" s="9" t="s">
        <v>26</v>
      </c>
      <c r="H5" s="9"/>
      <c r="I5" s="9" t="s">
        <v>27</v>
      </c>
      <c r="J5" s="9" t="s">
        <v>28</v>
      </c>
      <c r="K5" s="9"/>
      <c r="L5" s="9" t="s">
        <v>29</v>
      </c>
      <c r="M5" s="9"/>
      <c r="N5" s="12" t="s">
        <v>30</v>
      </c>
      <c r="O5" s="12"/>
    </row>
    <row r="6" ht="27.95" customHeight="1" spans="1:15">
      <c r="A6" s="9"/>
      <c r="B6" s="18" t="s">
        <v>31</v>
      </c>
      <c r="C6" s="9" t="s">
        <v>32</v>
      </c>
      <c r="D6" s="12" t="s">
        <v>33</v>
      </c>
      <c r="E6" s="18" t="s">
        <v>31</v>
      </c>
      <c r="F6" s="12" t="s">
        <v>33</v>
      </c>
      <c r="G6" s="9" t="s">
        <v>34</v>
      </c>
      <c r="H6" s="12" t="s">
        <v>33</v>
      </c>
      <c r="I6" s="53" t="s">
        <v>33</v>
      </c>
      <c r="J6" s="12" t="s">
        <v>33</v>
      </c>
      <c r="K6" s="9" t="s">
        <v>35</v>
      </c>
      <c r="L6" s="9" t="s">
        <v>33</v>
      </c>
      <c r="M6" s="9" t="s">
        <v>35</v>
      </c>
      <c r="N6" s="12" t="s">
        <v>36</v>
      </c>
      <c r="O6" s="12" t="s">
        <v>33</v>
      </c>
    </row>
    <row r="7" s="1" customFormat="1" ht="53" customHeight="1" spans="1:17">
      <c r="A7" s="26">
        <v>1</v>
      </c>
      <c r="B7" s="99">
        <v>43007</v>
      </c>
      <c r="C7" s="28" t="s">
        <v>37</v>
      </c>
      <c r="D7" s="34">
        <v>423685</v>
      </c>
      <c r="E7" s="30">
        <v>42986</v>
      </c>
      <c r="F7" s="34">
        <v>423685</v>
      </c>
      <c r="G7" s="100" t="s">
        <v>38</v>
      </c>
      <c r="H7" s="35">
        <v>0</v>
      </c>
      <c r="I7" s="35">
        <v>0</v>
      </c>
      <c r="J7" s="70">
        <v>1000</v>
      </c>
      <c r="K7" s="65"/>
      <c r="L7" s="67"/>
      <c r="M7" s="66"/>
      <c r="N7" s="65" t="s">
        <v>39</v>
      </c>
      <c r="O7" s="35">
        <f>ROUNDUP(D7-H7-I7-J7-L7,2)</f>
        <v>422685</v>
      </c>
      <c r="Q7" s="90"/>
    </row>
    <row r="8" s="1" customFormat="1" ht="27" customHeight="1" spans="1:15">
      <c r="A8" s="26"/>
      <c r="B8" s="98"/>
      <c r="C8" s="28"/>
      <c r="D8" s="29"/>
      <c r="E8" s="30"/>
      <c r="F8" s="29"/>
      <c r="G8" s="40"/>
      <c r="H8" s="35"/>
      <c r="I8" s="35"/>
      <c r="J8" s="70"/>
      <c r="K8" s="65"/>
      <c r="L8" s="70"/>
      <c r="M8" s="77" t="s">
        <v>40</v>
      </c>
      <c r="N8" s="65"/>
      <c r="O8" s="35"/>
    </row>
    <row r="9" ht="20" customHeight="1" spans="1:15">
      <c r="A9" s="19"/>
      <c r="B9" s="101"/>
      <c r="C9" s="21"/>
      <c r="D9" s="33"/>
      <c r="E9" s="23"/>
      <c r="F9" s="33"/>
      <c r="G9" s="31"/>
      <c r="H9" s="25"/>
      <c r="I9" s="25"/>
      <c r="J9" s="61"/>
      <c r="K9" s="65"/>
      <c r="L9" s="61"/>
      <c r="M9" s="66"/>
      <c r="N9" s="62"/>
      <c r="O9" s="35"/>
    </row>
    <row r="10" ht="20" customHeight="1" spans="1:15">
      <c r="A10" s="19"/>
      <c r="B10" s="101"/>
      <c r="C10" s="21"/>
      <c r="D10" s="33"/>
      <c r="E10" s="23"/>
      <c r="F10" s="33"/>
      <c r="G10" s="31"/>
      <c r="H10" s="25"/>
      <c r="I10" s="25"/>
      <c r="J10" s="61"/>
      <c r="K10" s="65"/>
      <c r="L10" s="61"/>
      <c r="M10" s="66"/>
      <c r="N10" s="62"/>
      <c r="O10" s="35"/>
    </row>
    <row r="11" ht="20" customHeight="1" spans="1:17">
      <c r="A11" s="19"/>
      <c r="B11" s="101"/>
      <c r="C11" s="21"/>
      <c r="D11" s="33"/>
      <c r="E11" s="23"/>
      <c r="F11" s="33"/>
      <c r="G11" s="31"/>
      <c r="H11" s="25"/>
      <c r="I11" s="25"/>
      <c r="J11" s="61"/>
      <c r="K11" s="65"/>
      <c r="L11" s="61"/>
      <c r="M11" s="66"/>
      <c r="N11" s="62"/>
      <c r="O11" s="25"/>
      <c r="Q11"/>
    </row>
    <row r="12" ht="20" customHeight="1" spans="1:15">
      <c r="A12" s="19"/>
      <c r="B12" s="101"/>
      <c r="C12" s="21"/>
      <c r="D12" s="33"/>
      <c r="E12" s="23"/>
      <c r="F12" s="33"/>
      <c r="G12" s="31"/>
      <c r="H12" s="25"/>
      <c r="I12" s="25"/>
      <c r="J12" s="61"/>
      <c r="K12" s="62"/>
      <c r="L12" s="61"/>
      <c r="M12" s="62"/>
      <c r="N12" s="62"/>
      <c r="O12" s="25"/>
    </row>
    <row r="13" ht="20" customHeight="1" spans="1:15">
      <c r="A13" s="19"/>
      <c r="B13" s="101"/>
      <c r="C13" s="21"/>
      <c r="D13" s="33"/>
      <c r="E13" s="23"/>
      <c r="F13" s="33"/>
      <c r="G13" s="31"/>
      <c r="H13" s="25"/>
      <c r="I13" s="25"/>
      <c r="J13" s="61"/>
      <c r="K13" s="62"/>
      <c r="L13" s="61"/>
      <c r="M13" s="62"/>
      <c r="N13" s="62"/>
      <c r="O13" s="25"/>
    </row>
    <row r="14" ht="20" customHeight="1" spans="1:15">
      <c r="A14" s="19"/>
      <c r="B14" s="101"/>
      <c r="C14" s="21"/>
      <c r="D14" s="33"/>
      <c r="E14" s="23"/>
      <c r="F14" s="33"/>
      <c r="G14" s="31"/>
      <c r="H14" s="25"/>
      <c r="I14" s="25"/>
      <c r="J14" s="61"/>
      <c r="K14" s="62"/>
      <c r="L14" s="61"/>
      <c r="M14" s="62"/>
      <c r="N14" s="62"/>
      <c r="O14" s="25"/>
    </row>
    <row r="15" ht="20" customHeight="1" spans="1:15">
      <c r="A15" s="19"/>
      <c r="B15" s="101"/>
      <c r="C15" s="21"/>
      <c r="D15" s="33"/>
      <c r="E15" s="23"/>
      <c r="F15" s="33"/>
      <c r="G15" s="31"/>
      <c r="H15" s="25"/>
      <c r="I15" s="25"/>
      <c r="J15" s="61"/>
      <c r="K15" s="62"/>
      <c r="L15" s="61"/>
      <c r="M15" s="62"/>
      <c r="N15" s="62"/>
      <c r="O15" s="25"/>
    </row>
    <row r="16" ht="20" customHeight="1" spans="1:15">
      <c r="A16" s="19"/>
      <c r="B16" s="101"/>
      <c r="C16" s="21"/>
      <c r="D16" s="33"/>
      <c r="E16" s="23"/>
      <c r="F16" s="33"/>
      <c r="G16" s="31"/>
      <c r="H16" s="25"/>
      <c r="I16" s="25"/>
      <c r="J16" s="61"/>
      <c r="K16" s="62"/>
      <c r="L16" s="61"/>
      <c r="M16" s="62"/>
      <c r="N16" s="62"/>
      <c r="O16" s="25"/>
    </row>
    <row r="17" ht="20" customHeight="1" spans="1:15">
      <c r="A17" s="19"/>
      <c r="B17" s="101"/>
      <c r="C17" s="21"/>
      <c r="D17" s="33"/>
      <c r="E17" s="23"/>
      <c r="F17" s="33"/>
      <c r="G17" s="31"/>
      <c r="H17" s="25"/>
      <c r="I17" s="25"/>
      <c r="J17" s="61"/>
      <c r="K17" s="62"/>
      <c r="L17" s="61"/>
      <c r="M17" s="62"/>
      <c r="N17" s="62"/>
      <c r="O17" s="25"/>
    </row>
    <row r="18" ht="20" customHeight="1" spans="1:15">
      <c r="A18" s="19"/>
      <c r="B18" s="101"/>
      <c r="C18" s="21"/>
      <c r="D18" s="33"/>
      <c r="E18" s="23"/>
      <c r="F18" s="33"/>
      <c r="G18" s="31"/>
      <c r="H18" s="25"/>
      <c r="I18" s="25"/>
      <c r="J18" s="61"/>
      <c r="K18" s="62"/>
      <c r="L18" s="61"/>
      <c r="M18" s="62"/>
      <c r="N18" s="62"/>
      <c r="O18" s="25"/>
    </row>
    <row r="19" ht="20" customHeight="1" spans="1:15">
      <c r="A19" s="19"/>
      <c r="B19" s="101"/>
      <c r="C19" s="21"/>
      <c r="D19" s="33"/>
      <c r="E19" s="23"/>
      <c r="F19" s="33"/>
      <c r="G19" s="31"/>
      <c r="H19" s="25"/>
      <c r="I19" s="25"/>
      <c r="J19" s="61"/>
      <c r="K19" s="62"/>
      <c r="L19" s="61"/>
      <c r="M19" s="62"/>
      <c r="N19" s="62"/>
      <c r="O19" s="25"/>
    </row>
    <row r="20" ht="20" customHeight="1" spans="1:15">
      <c r="A20" s="19"/>
      <c r="B20" s="101"/>
      <c r="C20" s="21"/>
      <c r="D20" s="33"/>
      <c r="E20" s="23"/>
      <c r="F20" s="33"/>
      <c r="G20" s="31"/>
      <c r="H20" s="25"/>
      <c r="I20" s="25"/>
      <c r="J20" s="61"/>
      <c r="K20" s="62"/>
      <c r="L20" s="61"/>
      <c r="M20" s="62"/>
      <c r="N20" s="62"/>
      <c r="O20" s="25"/>
    </row>
    <row r="21" ht="20" customHeight="1" spans="1:15">
      <c r="A21" s="19"/>
      <c r="B21" s="101"/>
      <c r="C21" s="21"/>
      <c r="D21" s="33"/>
      <c r="E21" s="23"/>
      <c r="F21" s="33"/>
      <c r="G21" s="31"/>
      <c r="H21" s="25"/>
      <c r="I21" s="25"/>
      <c r="J21" s="61"/>
      <c r="K21" s="62"/>
      <c r="L21" s="61"/>
      <c r="M21" s="62"/>
      <c r="N21" s="62"/>
      <c r="O21" s="25"/>
    </row>
    <row r="22" ht="20" customHeight="1" spans="1:15">
      <c r="A22" s="19"/>
      <c r="B22" s="101"/>
      <c r="C22" s="21"/>
      <c r="D22" s="33"/>
      <c r="E22" s="23"/>
      <c r="F22" s="33"/>
      <c r="G22" s="31"/>
      <c r="H22" s="25"/>
      <c r="I22" s="25"/>
      <c r="J22" s="61"/>
      <c r="K22" s="62"/>
      <c r="L22" s="61"/>
      <c r="M22" s="62"/>
      <c r="N22" s="62"/>
      <c r="O22" s="25"/>
    </row>
    <row r="23" ht="20" customHeight="1" spans="1:15">
      <c r="A23" s="19"/>
      <c r="B23" s="101"/>
      <c r="C23" s="21"/>
      <c r="D23" s="33"/>
      <c r="E23" s="23"/>
      <c r="F23" s="33"/>
      <c r="G23" s="31"/>
      <c r="H23" s="25"/>
      <c r="I23" s="25"/>
      <c r="J23" s="61"/>
      <c r="K23" s="62"/>
      <c r="L23" s="61"/>
      <c r="M23" s="62"/>
      <c r="N23" s="62"/>
      <c r="O23" s="25"/>
    </row>
    <row r="24" ht="20" customHeight="1" spans="1:15">
      <c r="A24" s="19"/>
      <c r="B24" s="101"/>
      <c r="C24" s="21"/>
      <c r="D24" s="33"/>
      <c r="E24" s="23"/>
      <c r="F24" s="33"/>
      <c r="G24" s="31"/>
      <c r="H24" s="25"/>
      <c r="I24" s="25"/>
      <c r="J24" s="61"/>
      <c r="K24" s="62"/>
      <c r="L24" s="61"/>
      <c r="M24" s="62"/>
      <c r="N24" s="62"/>
      <c r="O24" s="25"/>
    </row>
    <row r="25" s="2" customFormat="1" ht="30" customHeight="1" spans="1:15">
      <c r="A25" s="9" t="s">
        <v>41</v>
      </c>
      <c r="B25" s="9"/>
      <c r="C25" s="41" t="s">
        <v>42</v>
      </c>
      <c r="D25" s="42">
        <f>SUM(D7:D24)</f>
        <v>423685</v>
      </c>
      <c r="E25" s="41" t="s">
        <v>42</v>
      </c>
      <c r="F25" s="42">
        <f>SUM(F7:F24)</f>
        <v>423685</v>
      </c>
      <c r="G25" s="41" t="s">
        <v>42</v>
      </c>
      <c r="H25" s="42">
        <f>SUM(H7:H24)</f>
        <v>0</v>
      </c>
      <c r="I25" s="42">
        <f>SUM(I7:I24)</f>
        <v>0</v>
      </c>
      <c r="J25" s="42">
        <f>SUM(J7:J24)</f>
        <v>1000</v>
      </c>
      <c r="K25" s="41" t="s">
        <v>42</v>
      </c>
      <c r="L25" s="42">
        <f>SUM(L7:L24)</f>
        <v>0</v>
      </c>
      <c r="M25" s="41" t="s">
        <v>42</v>
      </c>
      <c r="N25" s="41" t="s">
        <v>42</v>
      </c>
      <c r="O25" s="42">
        <f>SUM(O7:O24)</f>
        <v>422685</v>
      </c>
    </row>
    <row r="26" ht="30" customHeight="1" spans="1:15">
      <c r="A26" s="9" t="s">
        <v>43</v>
      </c>
      <c r="B26" s="9"/>
      <c r="C26" s="9" t="s">
        <v>44</v>
      </c>
      <c r="D26" s="9"/>
      <c r="E26" s="43">
        <f>O7+O8</f>
        <v>422685</v>
      </c>
      <c r="F26" s="43"/>
      <c r="G26" s="43"/>
      <c r="H26" s="43"/>
      <c r="I26" s="9" t="s">
        <v>45</v>
      </c>
      <c r="J26" s="9"/>
      <c r="K26" s="9" t="s">
        <v>46</v>
      </c>
      <c r="L26" s="43">
        <f>E26-E27</f>
        <v>422685</v>
      </c>
      <c r="M26" s="43"/>
      <c r="N26" s="43"/>
      <c r="O26" s="43"/>
    </row>
    <row r="27" ht="30" customHeight="1" spans="1:15">
      <c r="A27" s="9"/>
      <c r="B27" s="9"/>
      <c r="C27" s="9" t="s">
        <v>47</v>
      </c>
      <c r="D27" s="9"/>
      <c r="E27" s="44">
        <f>O8</f>
        <v>0</v>
      </c>
      <c r="F27" s="44"/>
      <c r="G27" s="44"/>
      <c r="H27" s="44"/>
      <c r="I27" s="9"/>
      <c r="J27" s="9"/>
      <c r="K27" s="9" t="s">
        <v>48</v>
      </c>
      <c r="L27" s="4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肆拾贰万贰仟陆佰捌拾伍元整</v>
      </c>
      <c r="M27" s="41"/>
      <c r="N27" s="41"/>
      <c r="O27" s="41"/>
    </row>
    <row r="28" ht="50.1" customHeight="1" spans="1:15">
      <c r="A28" s="9" t="s">
        <v>49</v>
      </c>
      <c r="B28" s="9"/>
      <c r="C28" s="45" t="s">
        <v>50</v>
      </c>
      <c r="D28" s="46"/>
      <c r="E28" s="46"/>
      <c r="F28" s="46"/>
      <c r="G28" s="46"/>
      <c r="H28" s="47"/>
      <c r="I28" s="9" t="s">
        <v>51</v>
      </c>
      <c r="J28" s="9"/>
      <c r="K28" s="9" t="s">
        <v>52</v>
      </c>
      <c r="L28" s="9"/>
      <c r="M28" s="9"/>
      <c r="N28" s="9"/>
      <c r="O28" s="9"/>
    </row>
    <row r="29" ht="50.1" customHeight="1" spans="1:15">
      <c r="A29" s="9" t="s">
        <v>53</v>
      </c>
      <c r="B29" s="9"/>
      <c r="C29" s="48"/>
      <c r="D29" s="48"/>
      <c r="E29" s="48"/>
      <c r="F29" s="48"/>
      <c r="G29" s="48"/>
      <c r="H29" s="48"/>
      <c r="I29" s="9" t="s">
        <v>54</v>
      </c>
      <c r="J29" s="9"/>
      <c r="K29" s="48"/>
      <c r="L29" s="48"/>
      <c r="M29" s="48"/>
      <c r="N29" s="48"/>
      <c r="O29" s="48"/>
    </row>
    <row r="30" ht="50.1" customHeight="1" spans="1:15">
      <c r="A30" s="9" t="s">
        <v>55</v>
      </c>
      <c r="B30" s="9"/>
      <c r="C30" s="49"/>
      <c r="D30" s="49"/>
      <c r="E30" s="49"/>
      <c r="F30" s="49"/>
      <c r="G30" s="49"/>
      <c r="H30" s="49"/>
      <c r="I30" s="9" t="s">
        <v>56</v>
      </c>
      <c r="J30" s="9"/>
      <c r="K30" s="49"/>
      <c r="L30" s="49"/>
      <c r="M30" s="49"/>
      <c r="N30" s="49"/>
      <c r="O30" s="49"/>
    </row>
    <row r="31" ht="50.1" customHeight="1" spans="1:15">
      <c r="A31" s="9" t="s">
        <v>57</v>
      </c>
      <c r="B31" s="9"/>
      <c r="C31" s="49"/>
      <c r="D31" s="49"/>
      <c r="E31" s="49"/>
      <c r="F31" s="49"/>
      <c r="G31" s="49"/>
      <c r="H31" s="49"/>
      <c r="I31" s="9" t="s">
        <v>58</v>
      </c>
      <c r="J31" s="9"/>
      <c r="K31" s="49"/>
      <c r="L31" s="49"/>
      <c r="M31" s="49"/>
      <c r="N31" s="49"/>
      <c r="O31" s="49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6"/>
  <sheetViews>
    <sheetView workbookViewId="0">
      <selection activeCell="D13" sqref="D13"/>
    </sheetView>
  </sheetViews>
  <sheetFormatPr defaultColWidth="9" defaultRowHeight="11.25"/>
  <cols>
    <col min="1" max="1" width="3.25" style="3" customWidth="1"/>
    <col min="2" max="2" width="4.875" style="6" customWidth="1"/>
    <col min="3" max="3" width="3.625" style="3" customWidth="1"/>
    <col min="4" max="4" width="9" style="5" customWidth="1"/>
    <col min="5" max="5" width="6.625" style="6" customWidth="1"/>
    <col min="6" max="6" width="8.125" style="5" customWidth="1"/>
    <col min="7" max="7" width="3.625" style="3" customWidth="1"/>
    <col min="8" max="8" width="11" style="5" customWidth="1"/>
    <col min="9" max="9" width="9.375" style="3" customWidth="1"/>
    <col min="10" max="10" width="9.625" style="5" customWidth="1"/>
    <col min="11" max="11" width="9" style="3" customWidth="1"/>
    <col min="12" max="12" width="8.25" style="3" customWidth="1"/>
    <col min="13" max="13" width="5.625" style="3" customWidth="1"/>
    <col min="14" max="14" width="8.125" style="3" customWidth="1"/>
    <col min="15" max="15" width="10.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7.95" customHeight="1" spans="1:30">
      <c r="A2" s="9" t="s">
        <v>1</v>
      </c>
      <c r="B2" s="9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51" t="s">
        <v>3</v>
      </c>
      <c r="M2" s="52">
        <v>5469</v>
      </c>
      <c r="N2" s="53" t="s">
        <v>4</v>
      </c>
      <c r="O2" s="53" t="s">
        <v>5</v>
      </c>
      <c r="Q2" s="82" t="s">
        <v>5</v>
      </c>
      <c r="R2" s="83">
        <v>144</v>
      </c>
      <c r="S2" s="84">
        <v>5469</v>
      </c>
      <c r="T2" s="85" t="s">
        <v>2</v>
      </c>
      <c r="U2" s="86" t="s">
        <v>6</v>
      </c>
      <c r="V2" s="87">
        <v>706142</v>
      </c>
      <c r="W2" s="88" t="s">
        <v>7</v>
      </c>
      <c r="X2" s="89" t="s">
        <v>8</v>
      </c>
      <c r="Y2" s="92" t="s">
        <v>9</v>
      </c>
      <c r="Z2" s="93" t="s">
        <v>10</v>
      </c>
      <c r="AA2" s="93" t="s">
        <v>11</v>
      </c>
      <c r="AB2" s="94" t="s">
        <v>12</v>
      </c>
      <c r="AC2" s="95"/>
      <c r="AD2" s="96"/>
    </row>
    <row r="3" ht="27.95" customHeight="1" spans="1:15">
      <c r="A3" s="9" t="s">
        <v>13</v>
      </c>
      <c r="B3" s="9"/>
      <c r="C3" s="12">
        <v>706142</v>
      </c>
      <c r="D3" s="12"/>
      <c r="E3" s="12" t="s">
        <v>14</v>
      </c>
      <c r="F3" s="13" t="s">
        <v>6</v>
      </c>
      <c r="G3" s="13"/>
      <c r="H3" s="14" t="s">
        <v>15</v>
      </c>
      <c r="I3" s="54" t="s">
        <v>59</v>
      </c>
      <c r="J3" s="55"/>
      <c r="K3" s="55"/>
      <c r="L3" s="55"/>
      <c r="M3" s="56" t="s">
        <v>16</v>
      </c>
      <c r="N3" s="9" t="s">
        <v>17</v>
      </c>
      <c r="O3" s="57" t="s">
        <v>18</v>
      </c>
    </row>
    <row r="4" ht="27.95" customHeight="1" spans="1:15">
      <c r="A4" s="9" t="s">
        <v>19</v>
      </c>
      <c r="B4" s="9"/>
      <c r="C4" s="15">
        <v>722908.2</v>
      </c>
      <c r="D4" s="15"/>
      <c r="E4" s="12" t="s">
        <v>20</v>
      </c>
      <c r="F4" s="13"/>
      <c r="G4" s="13"/>
      <c r="H4" s="16"/>
      <c r="I4" s="58"/>
      <c r="J4" s="59"/>
      <c r="K4" s="59"/>
      <c r="L4" s="59"/>
      <c r="M4" s="56" t="s">
        <v>21</v>
      </c>
      <c r="N4" s="12" t="s">
        <v>22</v>
      </c>
      <c r="O4" s="60" t="s">
        <v>11</v>
      </c>
    </row>
    <row r="5" ht="27.95" customHeight="1" spans="1:15">
      <c r="A5" s="9" t="s">
        <v>23</v>
      </c>
      <c r="B5" s="9" t="s">
        <v>24</v>
      </c>
      <c r="C5" s="9"/>
      <c r="D5" s="9"/>
      <c r="E5" s="9" t="s">
        <v>25</v>
      </c>
      <c r="F5" s="9"/>
      <c r="G5" s="9" t="s">
        <v>26</v>
      </c>
      <c r="H5" s="9"/>
      <c r="I5" s="9" t="s">
        <v>27</v>
      </c>
      <c r="J5" s="9" t="s">
        <v>28</v>
      </c>
      <c r="K5" s="9"/>
      <c r="L5" s="9" t="s">
        <v>29</v>
      </c>
      <c r="M5" s="9"/>
      <c r="N5" s="12" t="s">
        <v>30</v>
      </c>
      <c r="O5" s="12"/>
    </row>
    <row r="6" ht="27.95" customHeight="1" spans="1:15">
      <c r="A6" s="9"/>
      <c r="B6" s="18" t="s">
        <v>31</v>
      </c>
      <c r="C6" s="9" t="s">
        <v>32</v>
      </c>
      <c r="D6" s="12" t="s">
        <v>33</v>
      </c>
      <c r="E6" s="18" t="s">
        <v>31</v>
      </c>
      <c r="F6" s="12" t="s">
        <v>33</v>
      </c>
      <c r="G6" s="9" t="s">
        <v>34</v>
      </c>
      <c r="H6" s="12" t="s">
        <v>33</v>
      </c>
      <c r="I6" s="53" t="s">
        <v>33</v>
      </c>
      <c r="J6" s="12" t="s">
        <v>33</v>
      </c>
      <c r="K6" s="9" t="s">
        <v>35</v>
      </c>
      <c r="L6" s="9" t="s">
        <v>33</v>
      </c>
      <c r="M6" s="9" t="s">
        <v>35</v>
      </c>
      <c r="N6" s="12" t="s">
        <v>36</v>
      </c>
      <c r="O6" s="12" t="s">
        <v>33</v>
      </c>
    </row>
    <row r="7" s="1" customFormat="1" ht="64" customHeight="1" spans="1:17">
      <c r="A7" s="19">
        <v>1</v>
      </c>
      <c r="B7" s="97">
        <v>43007</v>
      </c>
      <c r="C7" s="21" t="s">
        <v>37</v>
      </c>
      <c r="D7" s="22">
        <v>423685</v>
      </c>
      <c r="E7" s="23">
        <v>42986</v>
      </c>
      <c r="F7" s="22">
        <v>423685</v>
      </c>
      <c r="G7" s="24" t="s">
        <v>38</v>
      </c>
      <c r="H7" s="25">
        <v>0</v>
      </c>
      <c r="I7" s="25">
        <v>0</v>
      </c>
      <c r="J7" s="61">
        <v>1000</v>
      </c>
      <c r="K7" s="62"/>
      <c r="L7" s="63"/>
      <c r="M7" s="12"/>
      <c r="N7" s="62" t="s">
        <v>39</v>
      </c>
      <c r="O7" s="25">
        <f>ROUNDUP(D7-H7-I7-J7-L7,2)</f>
        <v>422685</v>
      </c>
      <c r="Q7" s="90"/>
    </row>
    <row r="8" s="1" customFormat="1" ht="37" customHeight="1" spans="1:15">
      <c r="A8" s="26"/>
      <c r="B8" s="98"/>
      <c r="C8" s="28"/>
      <c r="D8" s="29"/>
      <c r="E8" s="30"/>
      <c r="F8" s="29"/>
      <c r="G8" s="40"/>
      <c r="H8" s="35"/>
      <c r="I8" s="35"/>
      <c r="J8" s="70"/>
      <c r="K8" s="65"/>
      <c r="L8" s="70"/>
      <c r="M8" s="77" t="s">
        <v>40</v>
      </c>
      <c r="N8" s="65"/>
      <c r="O8" s="35"/>
    </row>
    <row r="9" ht="21" customHeight="1" spans="1:15">
      <c r="A9" s="19"/>
      <c r="B9" s="36" t="s">
        <v>60</v>
      </c>
      <c r="C9" s="21"/>
      <c r="D9" s="33"/>
      <c r="E9" s="23"/>
      <c r="F9" s="33"/>
      <c r="G9" s="31"/>
      <c r="H9" s="25"/>
      <c r="I9" s="25"/>
      <c r="J9" s="61"/>
      <c r="K9" s="65"/>
      <c r="L9" s="61"/>
      <c r="M9" s="66"/>
      <c r="N9" s="62"/>
      <c r="O9" s="35"/>
    </row>
    <row r="10" ht="66" customHeight="1" spans="1:17">
      <c r="A10" s="26">
        <v>2</v>
      </c>
      <c r="B10" s="99">
        <v>43412</v>
      </c>
      <c r="C10" s="28" t="s">
        <v>37</v>
      </c>
      <c r="D10" s="34">
        <v>263078</v>
      </c>
      <c r="E10" s="30">
        <v>43410</v>
      </c>
      <c r="F10" s="34">
        <v>263078</v>
      </c>
      <c r="G10" s="100" t="s">
        <v>38</v>
      </c>
      <c r="H10" s="35">
        <v>0</v>
      </c>
      <c r="I10" s="35">
        <v>0</v>
      </c>
      <c r="J10" s="70">
        <v>500</v>
      </c>
      <c r="K10" s="65" t="s">
        <v>61</v>
      </c>
      <c r="L10" s="102">
        <v>2630</v>
      </c>
      <c r="M10" s="103" t="s">
        <v>62</v>
      </c>
      <c r="N10" s="104" t="s">
        <v>63</v>
      </c>
      <c r="O10" s="105">
        <v>194735.62</v>
      </c>
      <c r="Q10" s="3">
        <f>C4*0.05</f>
        <v>36145.41</v>
      </c>
    </row>
    <row r="11" ht="34" customHeight="1" spans="1:17">
      <c r="A11" s="26"/>
      <c r="B11" s="99"/>
      <c r="C11" s="28"/>
      <c r="D11" s="34"/>
      <c r="E11" s="30">
        <v>43410</v>
      </c>
      <c r="F11" s="34">
        <v>36145</v>
      </c>
      <c r="G11" s="100"/>
      <c r="H11" s="35"/>
      <c r="I11" s="35"/>
      <c r="J11" s="70"/>
      <c r="K11" s="65"/>
      <c r="L11" s="102">
        <f>D10-H10-I10-J10-L10-O10</f>
        <v>65212.38</v>
      </c>
      <c r="M11" s="103" t="s">
        <v>64</v>
      </c>
      <c r="N11" s="106"/>
      <c r="O11" s="107"/>
      <c r="Q11" s="91"/>
    </row>
    <row r="12" ht="20" customHeight="1" spans="1:17">
      <c r="A12" s="19"/>
      <c r="B12" s="101"/>
      <c r="C12" s="21"/>
      <c r="D12" s="33"/>
      <c r="E12" s="30"/>
      <c r="F12" s="34"/>
      <c r="G12" s="31"/>
      <c r="H12" s="25"/>
      <c r="I12" s="25"/>
      <c r="J12" s="61"/>
      <c r="K12" s="65"/>
      <c r="L12" s="61"/>
      <c r="M12" s="77"/>
      <c r="N12" s="77"/>
      <c r="O12" s="25"/>
      <c r="Q12"/>
    </row>
    <row r="13" ht="20" customHeight="1" spans="1:15">
      <c r="A13" s="19"/>
      <c r="B13" s="101"/>
      <c r="C13" s="21"/>
      <c r="D13" s="33"/>
      <c r="E13" s="23"/>
      <c r="F13" s="33"/>
      <c r="G13" s="31"/>
      <c r="H13" s="25"/>
      <c r="I13" s="25"/>
      <c r="J13" s="61"/>
      <c r="K13" s="62"/>
      <c r="L13" s="61"/>
      <c r="M13" s="62"/>
      <c r="N13" s="62"/>
      <c r="O13" s="25"/>
    </row>
    <row r="14" ht="20" customHeight="1" spans="1:15">
      <c r="A14" s="19"/>
      <c r="B14" s="101"/>
      <c r="C14" s="21"/>
      <c r="D14" s="33"/>
      <c r="E14" s="23"/>
      <c r="F14" s="33"/>
      <c r="G14" s="31"/>
      <c r="H14" s="25"/>
      <c r="I14" s="25"/>
      <c r="J14" s="61"/>
      <c r="K14" s="62"/>
      <c r="L14" s="61"/>
      <c r="M14" s="62"/>
      <c r="N14" s="62"/>
      <c r="O14" s="25"/>
    </row>
    <row r="15" ht="20" customHeight="1" spans="1:15">
      <c r="A15" s="19"/>
      <c r="B15" s="101"/>
      <c r="C15" s="21"/>
      <c r="D15" s="33"/>
      <c r="E15" s="23"/>
      <c r="F15" s="33"/>
      <c r="G15" s="31"/>
      <c r="H15" s="25"/>
      <c r="I15" s="25"/>
      <c r="J15" s="61"/>
      <c r="K15" s="62"/>
      <c r="L15" s="61"/>
      <c r="M15" s="62"/>
      <c r="N15" s="62"/>
      <c r="O15" s="25"/>
    </row>
    <row r="16" ht="20" customHeight="1" spans="1:15">
      <c r="A16" s="19"/>
      <c r="B16" s="101"/>
      <c r="C16" s="21"/>
      <c r="D16" s="33"/>
      <c r="E16" s="23"/>
      <c r="F16" s="33"/>
      <c r="G16" s="31"/>
      <c r="H16" s="25"/>
      <c r="I16" s="25"/>
      <c r="J16" s="61"/>
      <c r="K16" s="62"/>
      <c r="L16" s="61"/>
      <c r="M16" s="62"/>
      <c r="N16" s="62"/>
      <c r="O16" s="25"/>
    </row>
    <row r="17" ht="20" customHeight="1" spans="1:15">
      <c r="A17" s="19"/>
      <c r="B17" s="101"/>
      <c r="C17" s="21"/>
      <c r="D17" s="33"/>
      <c r="E17" s="23"/>
      <c r="F17" s="33"/>
      <c r="G17" s="31"/>
      <c r="H17" s="25"/>
      <c r="I17" s="25"/>
      <c r="J17" s="61"/>
      <c r="K17" s="62"/>
      <c r="L17" s="61"/>
      <c r="M17" s="62"/>
      <c r="N17" s="62"/>
      <c r="O17" s="25"/>
    </row>
    <row r="18" ht="20" customHeight="1" spans="1:15">
      <c r="A18" s="19"/>
      <c r="B18" s="101"/>
      <c r="C18" s="21"/>
      <c r="D18" s="33"/>
      <c r="E18" s="23"/>
      <c r="F18" s="33"/>
      <c r="G18" s="31"/>
      <c r="H18" s="25"/>
      <c r="I18" s="25"/>
      <c r="J18" s="61"/>
      <c r="K18" s="62"/>
      <c r="L18" s="61"/>
      <c r="M18" s="62"/>
      <c r="N18" s="62"/>
      <c r="O18" s="25"/>
    </row>
    <row r="19" ht="20" customHeight="1" spans="1:15">
      <c r="A19" s="19"/>
      <c r="B19" s="101"/>
      <c r="C19" s="21"/>
      <c r="D19" s="33"/>
      <c r="E19" s="23"/>
      <c r="F19" s="33"/>
      <c r="G19" s="31"/>
      <c r="H19" s="25"/>
      <c r="I19" s="25"/>
      <c r="J19" s="61"/>
      <c r="K19" s="62"/>
      <c r="L19" s="61"/>
      <c r="M19" s="62"/>
      <c r="N19" s="62"/>
      <c r="O19" s="25"/>
    </row>
    <row r="20" ht="20" customHeight="1" spans="1:15">
      <c r="A20" s="19"/>
      <c r="B20" s="101"/>
      <c r="C20" s="21"/>
      <c r="D20" s="33"/>
      <c r="E20" s="23"/>
      <c r="F20" s="33"/>
      <c r="G20" s="31"/>
      <c r="H20" s="25"/>
      <c r="I20" s="25"/>
      <c r="J20" s="61"/>
      <c r="K20" s="62"/>
      <c r="L20" s="61"/>
      <c r="M20" s="62"/>
      <c r="N20" s="62"/>
      <c r="O20" s="25"/>
    </row>
    <row r="21" ht="20" hidden="1" customHeight="1" spans="1:15">
      <c r="A21" s="19"/>
      <c r="B21" s="101"/>
      <c r="C21" s="21"/>
      <c r="D21" s="33"/>
      <c r="E21" s="23"/>
      <c r="F21" s="33"/>
      <c r="G21" s="31"/>
      <c r="H21" s="25"/>
      <c r="I21" s="25"/>
      <c r="J21" s="61"/>
      <c r="K21" s="62"/>
      <c r="L21" s="61"/>
      <c r="M21" s="62"/>
      <c r="N21" s="62"/>
      <c r="O21" s="25"/>
    </row>
    <row r="22" ht="20" hidden="1" customHeight="1" spans="1:15">
      <c r="A22" s="19"/>
      <c r="B22" s="101"/>
      <c r="C22" s="21"/>
      <c r="D22" s="33"/>
      <c r="E22" s="23"/>
      <c r="F22" s="33"/>
      <c r="G22" s="31"/>
      <c r="H22" s="25"/>
      <c r="I22" s="25"/>
      <c r="J22" s="61"/>
      <c r="K22" s="62"/>
      <c r="L22" s="61"/>
      <c r="M22" s="62"/>
      <c r="N22" s="62"/>
      <c r="O22" s="25"/>
    </row>
    <row r="23" ht="20" hidden="1" customHeight="1" spans="1:15">
      <c r="A23" s="19"/>
      <c r="B23" s="101"/>
      <c r="C23" s="21"/>
      <c r="D23" s="33"/>
      <c r="E23" s="23"/>
      <c r="F23" s="33"/>
      <c r="G23" s="31"/>
      <c r="H23" s="25"/>
      <c r="I23" s="25"/>
      <c r="J23" s="61"/>
      <c r="K23" s="62"/>
      <c r="L23" s="61"/>
      <c r="M23" s="62"/>
      <c r="N23" s="62"/>
      <c r="O23" s="25"/>
    </row>
    <row r="24" s="2" customFormat="1" ht="30" customHeight="1" spans="1:17">
      <c r="A24" s="9" t="s">
        <v>41</v>
      </c>
      <c r="B24" s="9"/>
      <c r="C24" s="41" t="s">
        <v>42</v>
      </c>
      <c r="D24" s="42">
        <f>SUM(D7:D23)</f>
        <v>686763</v>
      </c>
      <c r="E24" s="41" t="s">
        <v>42</v>
      </c>
      <c r="F24" s="42">
        <f>SUM(F7:F23)</f>
        <v>722908</v>
      </c>
      <c r="G24" s="41" t="s">
        <v>42</v>
      </c>
      <c r="H24" s="42">
        <f>SUM(H7:H23)</f>
        <v>0</v>
      </c>
      <c r="I24" s="42">
        <f>SUM(I7:I23)</f>
        <v>0</v>
      </c>
      <c r="J24" s="42">
        <f>SUM(J7:J23)</f>
        <v>1500</v>
      </c>
      <c r="K24" s="41" t="s">
        <v>42</v>
      </c>
      <c r="L24" s="42">
        <f>SUM(L7:L23)</f>
        <v>67842.38</v>
      </c>
      <c r="M24" s="41" t="s">
        <v>42</v>
      </c>
      <c r="N24" s="41" t="s">
        <v>42</v>
      </c>
      <c r="O24" s="42">
        <f>SUM(O7:O23)</f>
        <v>617420.62</v>
      </c>
      <c r="Q24" s="2">
        <f>F24-D24</f>
        <v>36145</v>
      </c>
    </row>
    <row r="25" ht="30" customHeight="1" spans="1:15">
      <c r="A25" s="9" t="s">
        <v>43</v>
      </c>
      <c r="B25" s="9"/>
      <c r="C25" s="9" t="s">
        <v>44</v>
      </c>
      <c r="D25" s="9"/>
      <c r="E25" s="43">
        <v>0</v>
      </c>
      <c r="F25" s="43"/>
      <c r="G25" s="43"/>
      <c r="H25" s="43"/>
      <c r="I25" s="9" t="s">
        <v>45</v>
      </c>
      <c r="J25" s="9"/>
      <c r="K25" s="9" t="s">
        <v>46</v>
      </c>
      <c r="L25" s="43">
        <v>0</v>
      </c>
      <c r="M25" s="43"/>
      <c r="N25" s="43"/>
      <c r="O25" s="43"/>
    </row>
    <row r="26" ht="30" customHeight="1" spans="1:15">
      <c r="A26" s="9"/>
      <c r="B26" s="9"/>
      <c r="C26" s="9" t="s">
        <v>47</v>
      </c>
      <c r="D26" s="9"/>
      <c r="E26" s="44">
        <f>O8</f>
        <v>0</v>
      </c>
      <c r="F26" s="44"/>
      <c r="G26" s="44"/>
      <c r="H26" s="44"/>
      <c r="I26" s="9"/>
      <c r="J26" s="9"/>
      <c r="K26" s="9" t="s">
        <v>48</v>
      </c>
      <c r="L26" s="41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41"/>
      <c r="N26" s="41"/>
      <c r="O26" s="41"/>
    </row>
    <row r="27" ht="50.1" customHeight="1" spans="1:15">
      <c r="A27" s="9" t="s">
        <v>49</v>
      </c>
      <c r="B27" s="9"/>
      <c r="C27" s="45"/>
      <c r="D27" s="46"/>
      <c r="E27" s="46"/>
      <c r="F27" s="46"/>
      <c r="G27" s="46"/>
      <c r="H27" s="47"/>
      <c r="I27" s="9" t="s">
        <v>51</v>
      </c>
      <c r="J27" s="9"/>
      <c r="K27" s="9" t="s">
        <v>52</v>
      </c>
      <c r="L27" s="9"/>
      <c r="M27" s="9"/>
      <c r="N27" s="9"/>
      <c r="O27" s="9"/>
    </row>
    <row r="28" ht="50.1" customHeight="1" spans="1:15">
      <c r="A28" s="9" t="s">
        <v>53</v>
      </c>
      <c r="B28" s="9"/>
      <c r="C28" s="48"/>
      <c r="D28" s="48"/>
      <c r="E28" s="48"/>
      <c r="F28" s="48"/>
      <c r="G28" s="48"/>
      <c r="H28" s="48"/>
      <c r="I28" s="9" t="s">
        <v>54</v>
      </c>
      <c r="J28" s="9"/>
      <c r="K28" s="48"/>
      <c r="L28" s="48"/>
      <c r="M28" s="48"/>
      <c r="N28" s="48"/>
      <c r="O28" s="48"/>
    </row>
    <row r="29" ht="50.1" customHeight="1" spans="1:15">
      <c r="A29" s="9" t="s">
        <v>55</v>
      </c>
      <c r="B29" s="9"/>
      <c r="C29" s="49"/>
      <c r="D29" s="49"/>
      <c r="E29" s="49"/>
      <c r="F29" s="49"/>
      <c r="G29" s="49"/>
      <c r="H29" s="49"/>
      <c r="I29" s="9" t="s">
        <v>56</v>
      </c>
      <c r="J29" s="9"/>
      <c r="K29" s="49"/>
      <c r="L29" s="49"/>
      <c r="M29" s="49"/>
      <c r="N29" s="49"/>
      <c r="O29" s="49"/>
    </row>
    <row r="30" ht="50.1" customHeight="1" spans="1:15">
      <c r="A30" s="9" t="s">
        <v>57</v>
      </c>
      <c r="B30" s="9"/>
      <c r="C30" s="49"/>
      <c r="D30" s="49"/>
      <c r="E30" s="49"/>
      <c r="F30" s="49"/>
      <c r="G30" s="49"/>
      <c r="H30" s="49"/>
      <c r="I30" s="9" t="s">
        <v>58</v>
      </c>
      <c r="J30" s="9"/>
      <c r="K30" s="49"/>
      <c r="L30" s="49"/>
      <c r="M30" s="49"/>
      <c r="N30" s="49"/>
      <c r="O30" s="49"/>
    </row>
    <row r="33" ht="13.5" spans="17:17">
      <c r="Q33"/>
    </row>
    <row r="36" ht="13.5" spans="2:2">
      <c r="B3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N10:N11"/>
    <mergeCell ref="O10:O11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6"/>
  <sheetViews>
    <sheetView tabSelected="1" topLeftCell="A5" workbookViewId="0">
      <selection activeCell="E26" sqref="E26:H26"/>
    </sheetView>
  </sheetViews>
  <sheetFormatPr defaultColWidth="9" defaultRowHeight="11.25"/>
  <cols>
    <col min="1" max="1" width="3.25" style="3" customWidth="1"/>
    <col min="2" max="2" width="6.375" style="4" customWidth="1"/>
    <col min="3" max="3" width="3.625" style="3" customWidth="1"/>
    <col min="4" max="4" width="9" style="5" customWidth="1"/>
    <col min="5" max="5" width="6.625" style="6" customWidth="1"/>
    <col min="6" max="6" width="8.125" style="5" customWidth="1"/>
    <col min="7" max="7" width="4.75" style="3" customWidth="1"/>
    <col min="8" max="8" width="11" style="5" customWidth="1"/>
    <col min="9" max="9" width="9.375" style="3" customWidth="1"/>
    <col min="10" max="10" width="9.625" style="5" customWidth="1"/>
    <col min="11" max="11" width="9" style="3" customWidth="1"/>
    <col min="12" max="12" width="10.375" style="3" customWidth="1"/>
    <col min="13" max="13" width="5.625" style="3" customWidth="1"/>
    <col min="14" max="14" width="8.125" style="3" customWidth="1"/>
    <col min="15" max="15" width="10.25" style="5" customWidth="1"/>
    <col min="16" max="16" width="9" style="3"/>
    <col min="17" max="17" width="11.875" style="3" customWidth="1"/>
    <col min="18" max="18" width="6.75" style="3" customWidth="1"/>
    <col min="19" max="19" width="9.125" style="3" customWidth="1"/>
    <col min="20" max="20" width="31.125" style="3" customWidth="1"/>
    <col min="21" max="21" width="9" style="3"/>
    <col min="22" max="22" width="11.25" style="3" customWidth="1"/>
    <col min="23" max="25" width="9" style="3"/>
    <col min="26" max="26" width="14.5" style="3" customWidth="1"/>
    <col min="27" max="27" width="13.125" style="3" customWidth="1"/>
    <col min="28" max="28" width="14.5" style="3" customWidth="1"/>
    <col min="29" max="16384" width="9" style="3"/>
  </cols>
  <sheetData>
    <row r="1" ht="24.95" customHeight="1" spans="1:15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7.95" customHeight="1" spans="1:30">
      <c r="A2" s="9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51" t="s">
        <v>3</v>
      </c>
      <c r="M2" s="52">
        <v>5469</v>
      </c>
      <c r="N2" s="53" t="s">
        <v>4</v>
      </c>
      <c r="O2" s="53" t="s">
        <v>5</v>
      </c>
      <c r="Q2" s="82" t="s">
        <v>5</v>
      </c>
      <c r="R2" s="83">
        <v>144</v>
      </c>
      <c r="S2" s="84">
        <v>5469</v>
      </c>
      <c r="T2" s="85" t="s">
        <v>2</v>
      </c>
      <c r="U2" s="86" t="s">
        <v>6</v>
      </c>
      <c r="V2" s="87">
        <v>706142</v>
      </c>
      <c r="W2" s="88" t="s">
        <v>7</v>
      </c>
      <c r="X2" s="89" t="s">
        <v>8</v>
      </c>
      <c r="Y2" s="92" t="s">
        <v>9</v>
      </c>
      <c r="Z2" s="93" t="s">
        <v>10</v>
      </c>
      <c r="AA2" s="93" t="s">
        <v>11</v>
      </c>
      <c r="AB2" s="94" t="s">
        <v>12</v>
      </c>
      <c r="AC2" s="95"/>
      <c r="AD2" s="96"/>
    </row>
    <row r="3" ht="27.95" customHeight="1" spans="1:15">
      <c r="A3" s="9" t="s">
        <v>13</v>
      </c>
      <c r="B3" s="10"/>
      <c r="C3" s="12">
        <v>706142</v>
      </c>
      <c r="D3" s="12"/>
      <c r="E3" s="12" t="s">
        <v>14</v>
      </c>
      <c r="F3" s="13" t="s">
        <v>6</v>
      </c>
      <c r="G3" s="13"/>
      <c r="H3" s="14" t="s">
        <v>15</v>
      </c>
      <c r="I3" s="54" t="s">
        <v>59</v>
      </c>
      <c r="J3" s="55"/>
      <c r="K3" s="55"/>
      <c r="L3" s="55"/>
      <c r="M3" s="56" t="s">
        <v>16</v>
      </c>
      <c r="N3" s="9" t="s">
        <v>17</v>
      </c>
      <c r="O3" s="57" t="s">
        <v>18</v>
      </c>
    </row>
    <row r="4" ht="27.95" customHeight="1" spans="1:15">
      <c r="A4" s="9" t="s">
        <v>19</v>
      </c>
      <c r="B4" s="10"/>
      <c r="C4" s="15">
        <v>722908.2</v>
      </c>
      <c r="D4" s="15"/>
      <c r="E4" s="12" t="s">
        <v>20</v>
      </c>
      <c r="F4" s="13"/>
      <c r="G4" s="13"/>
      <c r="H4" s="16"/>
      <c r="I4" s="58"/>
      <c r="J4" s="59"/>
      <c r="K4" s="59"/>
      <c r="L4" s="59"/>
      <c r="M4" s="56" t="s">
        <v>21</v>
      </c>
      <c r="N4" s="12" t="s">
        <v>22</v>
      </c>
      <c r="O4" s="60" t="s">
        <v>11</v>
      </c>
    </row>
    <row r="5" ht="27.95" customHeight="1" spans="1:15">
      <c r="A5" s="9" t="s">
        <v>23</v>
      </c>
      <c r="B5" s="10" t="s">
        <v>24</v>
      </c>
      <c r="C5" s="9"/>
      <c r="D5" s="9"/>
      <c r="E5" s="9" t="s">
        <v>25</v>
      </c>
      <c r="F5" s="9"/>
      <c r="G5" s="9" t="s">
        <v>26</v>
      </c>
      <c r="H5" s="9"/>
      <c r="I5" s="9" t="s">
        <v>27</v>
      </c>
      <c r="J5" s="9" t="s">
        <v>28</v>
      </c>
      <c r="K5" s="9"/>
      <c r="L5" s="9" t="s">
        <v>29</v>
      </c>
      <c r="M5" s="9"/>
      <c r="N5" s="12" t="s">
        <v>30</v>
      </c>
      <c r="O5" s="12"/>
    </row>
    <row r="6" ht="27.95" customHeight="1" spans="1:15">
      <c r="A6" s="9"/>
      <c r="B6" s="17" t="s">
        <v>31</v>
      </c>
      <c r="C6" s="9" t="s">
        <v>32</v>
      </c>
      <c r="D6" s="12" t="s">
        <v>33</v>
      </c>
      <c r="E6" s="18" t="s">
        <v>31</v>
      </c>
      <c r="F6" s="12" t="s">
        <v>33</v>
      </c>
      <c r="G6" s="9" t="s">
        <v>34</v>
      </c>
      <c r="H6" s="12" t="s">
        <v>33</v>
      </c>
      <c r="I6" s="53" t="s">
        <v>33</v>
      </c>
      <c r="J6" s="12" t="s">
        <v>33</v>
      </c>
      <c r="K6" s="9" t="s">
        <v>35</v>
      </c>
      <c r="L6" s="9" t="s">
        <v>33</v>
      </c>
      <c r="M6" s="9" t="s">
        <v>35</v>
      </c>
      <c r="N6" s="12" t="s">
        <v>36</v>
      </c>
      <c r="O6" s="12" t="s">
        <v>33</v>
      </c>
    </row>
    <row r="7" s="1" customFormat="1" ht="64" customHeight="1" spans="1:17">
      <c r="A7" s="19">
        <v>1</v>
      </c>
      <c r="B7" s="20">
        <v>43007</v>
      </c>
      <c r="C7" s="21" t="s">
        <v>37</v>
      </c>
      <c r="D7" s="22">
        <v>423685</v>
      </c>
      <c r="E7" s="23">
        <v>42986</v>
      </c>
      <c r="F7" s="22">
        <v>423685</v>
      </c>
      <c r="G7" s="24" t="s">
        <v>38</v>
      </c>
      <c r="H7" s="25">
        <v>0</v>
      </c>
      <c r="I7" s="25">
        <v>0</v>
      </c>
      <c r="J7" s="61">
        <v>1000</v>
      </c>
      <c r="K7" s="62"/>
      <c r="L7" s="63"/>
      <c r="M7" s="12"/>
      <c r="N7" s="62" t="s">
        <v>39</v>
      </c>
      <c r="O7" s="25">
        <f>ROUNDUP(D7-H7-I7-J7-L7,2)</f>
        <v>422685</v>
      </c>
      <c r="Q7" s="90"/>
    </row>
    <row r="8" s="1" customFormat="1" ht="37" customHeight="1" spans="1:15">
      <c r="A8" s="26"/>
      <c r="B8" s="27"/>
      <c r="C8" s="28"/>
      <c r="D8" s="29"/>
      <c r="E8" s="30"/>
      <c r="F8" s="29"/>
      <c r="G8" s="31"/>
      <c r="H8" s="25"/>
      <c r="I8" s="25"/>
      <c r="J8" s="61"/>
      <c r="K8" s="62"/>
      <c r="L8" s="61"/>
      <c r="M8" s="64" t="s">
        <v>40</v>
      </c>
      <c r="N8" s="65"/>
      <c r="O8" s="35"/>
    </row>
    <row r="9" ht="21" customHeight="1" spans="1:15">
      <c r="A9" s="19"/>
      <c r="B9" s="32"/>
      <c r="C9" s="21"/>
      <c r="D9" s="33"/>
      <c r="E9" s="23"/>
      <c r="F9" s="33"/>
      <c r="G9" s="31"/>
      <c r="H9" s="25"/>
      <c r="I9" s="25"/>
      <c r="J9" s="61"/>
      <c r="K9" s="65"/>
      <c r="L9" s="61"/>
      <c r="M9" s="66"/>
      <c r="N9" s="62"/>
      <c r="O9" s="35"/>
    </row>
    <row r="10" ht="66" customHeight="1" spans="1:17">
      <c r="A10" s="19">
        <v>2</v>
      </c>
      <c r="B10" s="20">
        <v>43412</v>
      </c>
      <c r="C10" s="21" t="s">
        <v>37</v>
      </c>
      <c r="D10" s="22">
        <v>263078</v>
      </c>
      <c r="E10" s="23">
        <v>43410</v>
      </c>
      <c r="F10" s="22">
        <v>263078</v>
      </c>
      <c r="G10" s="24" t="s">
        <v>38</v>
      </c>
      <c r="H10" s="25">
        <v>0</v>
      </c>
      <c r="I10" s="25">
        <v>0</v>
      </c>
      <c r="J10" s="61">
        <v>500</v>
      </c>
      <c r="K10" s="62" t="s">
        <v>61</v>
      </c>
      <c r="L10" s="67">
        <v>2630</v>
      </c>
      <c r="M10" s="66" t="s">
        <v>62</v>
      </c>
      <c r="N10" s="68" t="s">
        <v>63</v>
      </c>
      <c r="O10" s="69">
        <v>194735.62</v>
      </c>
      <c r="Q10" s="3">
        <f>C4*0.05</f>
        <v>36145.41</v>
      </c>
    </row>
    <row r="11" ht="34" customHeight="1" spans="1:17">
      <c r="A11" s="26"/>
      <c r="B11" s="27"/>
      <c r="C11" s="28"/>
      <c r="D11" s="34"/>
      <c r="E11" s="23">
        <v>43410</v>
      </c>
      <c r="F11" s="22">
        <v>36145</v>
      </c>
      <c r="G11" s="24"/>
      <c r="H11" s="35"/>
      <c r="I11" s="35"/>
      <c r="J11" s="70"/>
      <c r="K11" s="65"/>
      <c r="L11" s="71">
        <f>D10-H10-I10-J10-L10-O10</f>
        <v>65212.38</v>
      </c>
      <c r="M11" s="72" t="s">
        <v>64</v>
      </c>
      <c r="N11" s="73"/>
      <c r="O11" s="74"/>
      <c r="Q11" s="91"/>
    </row>
    <row r="12" ht="25" customHeight="1" spans="1:17">
      <c r="A12" s="19"/>
      <c r="B12" s="36" t="s">
        <v>60</v>
      </c>
      <c r="C12" s="21"/>
      <c r="D12" s="33"/>
      <c r="E12" s="30"/>
      <c r="F12" s="34"/>
      <c r="G12" s="31"/>
      <c r="H12" s="25"/>
      <c r="I12" s="25"/>
      <c r="J12" s="61"/>
      <c r="K12" s="65"/>
      <c r="L12" s="75"/>
      <c r="M12" s="76"/>
      <c r="N12" s="77"/>
      <c r="O12" s="25"/>
      <c r="Q12"/>
    </row>
    <row r="13" ht="27" customHeight="1" spans="1:17">
      <c r="A13" s="37">
        <v>3</v>
      </c>
      <c r="B13" s="38" t="s">
        <v>65</v>
      </c>
      <c r="C13" s="21"/>
      <c r="D13" s="33"/>
      <c r="E13" s="30"/>
      <c r="F13" s="34"/>
      <c r="G13" s="31"/>
      <c r="H13" s="25"/>
      <c r="I13" s="25"/>
      <c r="J13" s="61"/>
      <c r="K13" s="65"/>
      <c r="L13" s="71">
        <v>-65212.38</v>
      </c>
      <c r="M13" s="76"/>
      <c r="N13" s="78"/>
      <c r="O13" s="79">
        <v>100996.38</v>
      </c>
      <c r="Q13">
        <f>65212.39+D14</f>
        <v>101357.39</v>
      </c>
    </row>
    <row r="14" ht="37" customHeight="1" spans="1:15">
      <c r="A14" s="39"/>
      <c r="B14" s="27">
        <v>43769</v>
      </c>
      <c r="C14" s="28" t="s">
        <v>37</v>
      </c>
      <c r="D14" s="29">
        <v>36145</v>
      </c>
      <c r="E14" s="30"/>
      <c r="F14" s="29"/>
      <c r="G14" s="40" t="s">
        <v>38</v>
      </c>
      <c r="H14" s="35">
        <v>0</v>
      </c>
      <c r="I14" s="35">
        <v>0</v>
      </c>
      <c r="J14" s="70">
        <v>0</v>
      </c>
      <c r="K14" s="65"/>
      <c r="L14" s="67">
        <v>361</v>
      </c>
      <c r="M14" s="66" t="s">
        <v>62</v>
      </c>
      <c r="N14" s="80"/>
      <c r="O14" s="81"/>
    </row>
    <row r="15" ht="20" customHeight="1" spans="1:15">
      <c r="A15" s="26"/>
      <c r="B15" s="27"/>
      <c r="C15" s="28"/>
      <c r="D15" s="29"/>
      <c r="E15" s="30"/>
      <c r="F15" s="29"/>
      <c r="G15" s="40"/>
      <c r="H15" s="35"/>
      <c r="I15" s="35"/>
      <c r="J15" s="70"/>
      <c r="K15" s="65"/>
      <c r="L15" s="61"/>
      <c r="M15" s="62"/>
      <c r="N15" s="62"/>
      <c r="O15" s="25"/>
    </row>
    <row r="16" ht="20" customHeight="1" spans="1:17">
      <c r="A16" s="26"/>
      <c r="B16" s="27"/>
      <c r="C16" s="28"/>
      <c r="D16" s="29"/>
      <c r="E16" s="30"/>
      <c r="F16" s="29"/>
      <c r="G16" s="40"/>
      <c r="H16" s="35"/>
      <c r="I16" s="35"/>
      <c r="J16" s="70"/>
      <c r="K16" s="65"/>
      <c r="L16" s="61"/>
      <c r="M16" s="62"/>
      <c r="N16" s="62"/>
      <c r="O16" s="25"/>
      <c r="Q16" s="3">
        <f>D24-J24-L24-O7-O10</f>
        <v>100996.38</v>
      </c>
    </row>
    <row r="17" ht="20" customHeight="1" spans="1:15">
      <c r="A17" s="19"/>
      <c r="B17" s="20"/>
      <c r="C17" s="21"/>
      <c r="D17" s="33"/>
      <c r="E17" s="23"/>
      <c r="F17" s="33"/>
      <c r="G17" s="31"/>
      <c r="H17" s="25"/>
      <c r="I17" s="25"/>
      <c r="J17" s="61"/>
      <c r="K17" s="62"/>
      <c r="L17" s="61"/>
      <c r="M17" s="62"/>
      <c r="N17" s="62"/>
      <c r="O17" s="25"/>
    </row>
    <row r="18" ht="20" customHeight="1" spans="1:15">
      <c r="A18" s="19"/>
      <c r="B18" s="20"/>
      <c r="C18" s="21"/>
      <c r="D18" s="33"/>
      <c r="E18" s="23"/>
      <c r="F18" s="33"/>
      <c r="G18" s="31"/>
      <c r="H18" s="25"/>
      <c r="I18" s="25"/>
      <c r="J18" s="61"/>
      <c r="K18" s="62"/>
      <c r="L18" s="61"/>
      <c r="M18" s="62"/>
      <c r="N18" s="62"/>
      <c r="O18" s="25"/>
    </row>
    <row r="19" ht="20" customHeight="1" spans="1:15">
      <c r="A19" s="19"/>
      <c r="B19" s="20"/>
      <c r="C19" s="21"/>
      <c r="D19" s="33"/>
      <c r="E19" s="23"/>
      <c r="F19" s="33"/>
      <c r="G19" s="31"/>
      <c r="H19" s="25"/>
      <c r="I19" s="25"/>
      <c r="J19" s="61"/>
      <c r="K19" s="62"/>
      <c r="L19" s="61"/>
      <c r="M19" s="62"/>
      <c r="N19" s="62"/>
      <c r="O19" s="25"/>
    </row>
    <row r="20" ht="20" customHeight="1" spans="1:15">
      <c r="A20" s="19"/>
      <c r="B20" s="20"/>
      <c r="C20" s="21"/>
      <c r="D20" s="33"/>
      <c r="E20" s="23"/>
      <c r="F20" s="33"/>
      <c r="G20" s="31"/>
      <c r="H20" s="25"/>
      <c r="I20" s="25"/>
      <c r="J20" s="61"/>
      <c r="K20" s="62"/>
      <c r="L20" s="61"/>
      <c r="M20" s="62"/>
      <c r="N20" s="62"/>
      <c r="O20" s="25"/>
    </row>
    <row r="21" ht="20" hidden="1" customHeight="1" spans="1:15">
      <c r="A21" s="19"/>
      <c r="B21" s="20"/>
      <c r="C21" s="21"/>
      <c r="D21" s="33"/>
      <c r="E21" s="23"/>
      <c r="F21" s="33"/>
      <c r="G21" s="31"/>
      <c r="H21" s="25"/>
      <c r="I21" s="25"/>
      <c r="J21" s="61"/>
      <c r="K21" s="62"/>
      <c r="L21" s="61"/>
      <c r="M21" s="62"/>
      <c r="N21" s="62"/>
      <c r="O21" s="25"/>
    </row>
    <row r="22" ht="20" hidden="1" customHeight="1" spans="1:15">
      <c r="A22" s="19"/>
      <c r="B22" s="20"/>
      <c r="C22" s="21"/>
      <c r="D22" s="33"/>
      <c r="E22" s="23"/>
      <c r="F22" s="33"/>
      <c r="G22" s="31"/>
      <c r="H22" s="25"/>
      <c r="I22" s="25"/>
      <c r="J22" s="61"/>
      <c r="K22" s="62"/>
      <c r="L22" s="61"/>
      <c r="M22" s="62"/>
      <c r="N22" s="62"/>
      <c r="O22" s="25"/>
    </row>
    <row r="23" ht="20" hidden="1" customHeight="1" spans="1:15">
      <c r="A23" s="19"/>
      <c r="B23" s="20"/>
      <c r="C23" s="21"/>
      <c r="D23" s="33"/>
      <c r="E23" s="23"/>
      <c r="F23" s="33"/>
      <c r="G23" s="31"/>
      <c r="H23" s="25"/>
      <c r="I23" s="25"/>
      <c r="J23" s="61"/>
      <c r="K23" s="62"/>
      <c r="L23" s="61"/>
      <c r="M23" s="62"/>
      <c r="N23" s="62"/>
      <c r="O23" s="25"/>
    </row>
    <row r="24" s="2" customFormat="1" ht="30" customHeight="1" spans="1:17">
      <c r="A24" s="9" t="s">
        <v>41</v>
      </c>
      <c r="B24" s="10"/>
      <c r="C24" s="41" t="s">
        <v>42</v>
      </c>
      <c r="D24" s="42">
        <f>SUM(D7:D23)</f>
        <v>722908</v>
      </c>
      <c r="E24" s="41" t="s">
        <v>42</v>
      </c>
      <c r="F24" s="42">
        <f>SUM(F7:F23)</f>
        <v>722908</v>
      </c>
      <c r="G24" s="41" t="s">
        <v>42</v>
      </c>
      <c r="H24" s="42">
        <f>SUM(H7:H23)</f>
        <v>0</v>
      </c>
      <c r="I24" s="42">
        <f>SUM(I7:I23)</f>
        <v>0</v>
      </c>
      <c r="J24" s="42">
        <f>SUM(J7:J23)</f>
        <v>1500</v>
      </c>
      <c r="K24" s="41" t="s">
        <v>42</v>
      </c>
      <c r="L24" s="42">
        <f>SUM(L7:L23)</f>
        <v>2991.00000000001</v>
      </c>
      <c r="M24" s="41" t="s">
        <v>42</v>
      </c>
      <c r="N24" s="41" t="s">
        <v>42</v>
      </c>
      <c r="O24" s="42">
        <f>SUM(O7:O23)</f>
        <v>718417</v>
      </c>
      <c r="Q24" s="2">
        <f>F24-D24</f>
        <v>0</v>
      </c>
    </row>
    <row r="25" ht="30" customHeight="1" spans="1:15">
      <c r="A25" s="9" t="s">
        <v>43</v>
      </c>
      <c r="B25" s="10"/>
      <c r="C25" s="9" t="s">
        <v>44</v>
      </c>
      <c r="D25" s="9"/>
      <c r="E25" s="43">
        <v>100996.38</v>
      </c>
      <c r="F25" s="43"/>
      <c r="G25" s="43"/>
      <c r="H25" s="43"/>
      <c r="I25" s="9" t="s">
        <v>45</v>
      </c>
      <c r="J25" s="9"/>
      <c r="K25" s="9" t="s">
        <v>46</v>
      </c>
      <c r="L25" s="43">
        <v>0</v>
      </c>
      <c r="M25" s="43"/>
      <c r="N25" s="43"/>
      <c r="O25" s="43"/>
    </row>
    <row r="26" ht="30" customHeight="1" spans="1:15">
      <c r="A26" s="9"/>
      <c r="B26" s="10"/>
      <c r="C26" s="9" t="s">
        <v>47</v>
      </c>
      <c r="D26" s="9"/>
      <c r="E26" s="44">
        <f>O13</f>
        <v>100996.38</v>
      </c>
      <c r="F26" s="44"/>
      <c r="G26" s="44"/>
      <c r="H26" s="44"/>
      <c r="I26" s="9"/>
      <c r="J26" s="9"/>
      <c r="K26" s="9" t="s">
        <v>48</v>
      </c>
      <c r="L26" s="41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41"/>
      <c r="N26" s="41"/>
      <c r="O26" s="41"/>
    </row>
    <row r="27" ht="50.1" customHeight="1" spans="1:15">
      <c r="A27" s="9" t="s">
        <v>49</v>
      </c>
      <c r="B27" s="10"/>
      <c r="C27" s="45"/>
      <c r="D27" s="46"/>
      <c r="E27" s="46"/>
      <c r="F27" s="46"/>
      <c r="G27" s="46"/>
      <c r="H27" s="47"/>
      <c r="I27" s="9" t="s">
        <v>51</v>
      </c>
      <c r="J27" s="9"/>
      <c r="K27" s="9" t="s">
        <v>52</v>
      </c>
      <c r="L27" s="9"/>
      <c r="M27" s="9"/>
      <c r="N27" s="9"/>
      <c r="O27" s="9"/>
    </row>
    <row r="28" ht="50.1" customHeight="1" spans="1:15">
      <c r="A28" s="9" t="s">
        <v>53</v>
      </c>
      <c r="B28" s="10"/>
      <c r="C28" s="48"/>
      <c r="D28" s="48"/>
      <c r="E28" s="48"/>
      <c r="F28" s="48"/>
      <c r="G28" s="48"/>
      <c r="H28" s="48"/>
      <c r="I28" s="9" t="s">
        <v>54</v>
      </c>
      <c r="J28" s="9"/>
      <c r="K28" s="48"/>
      <c r="L28" s="48"/>
      <c r="M28" s="48"/>
      <c r="N28" s="48"/>
      <c r="O28" s="48"/>
    </row>
    <row r="29" ht="50.1" customHeight="1" spans="1:15">
      <c r="A29" s="9" t="s">
        <v>55</v>
      </c>
      <c r="B29" s="10"/>
      <c r="C29" s="49"/>
      <c r="D29" s="49"/>
      <c r="E29" s="49"/>
      <c r="F29" s="49"/>
      <c r="G29" s="49"/>
      <c r="H29" s="49"/>
      <c r="I29" s="9" t="s">
        <v>56</v>
      </c>
      <c r="J29" s="9"/>
      <c r="K29" s="49"/>
      <c r="L29" s="49"/>
      <c r="M29" s="49"/>
      <c r="N29" s="49"/>
      <c r="O29" s="49"/>
    </row>
    <row r="30" ht="50.1" customHeight="1" spans="1:15">
      <c r="A30" s="9" t="s">
        <v>57</v>
      </c>
      <c r="B30" s="10"/>
      <c r="C30" s="49"/>
      <c r="D30" s="49"/>
      <c r="E30" s="49"/>
      <c r="F30" s="49"/>
      <c r="G30" s="49"/>
      <c r="H30" s="49"/>
      <c r="I30" s="9" t="s">
        <v>58</v>
      </c>
      <c r="J30" s="9"/>
      <c r="K30" s="49"/>
      <c r="L30" s="49"/>
      <c r="M30" s="49"/>
      <c r="N30" s="49"/>
      <c r="O30" s="49"/>
    </row>
    <row r="33" ht="13.5" spans="17:17">
      <c r="Q33"/>
    </row>
    <row r="36" ht="13.5" spans="2:2">
      <c r="B36" s="50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A13:A14"/>
    <mergeCell ref="H3:H4"/>
    <mergeCell ref="N10:N11"/>
    <mergeCell ref="N13:N14"/>
    <mergeCell ref="O10:O11"/>
    <mergeCell ref="O13:O14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 (2)</vt:lpstr>
      <vt:lpstr>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2017-01-17T04:48:00Z</dcterms:created>
  <cp:lastPrinted>2017-09-18T02:26:00Z</cp:lastPrinted>
  <dcterms:modified xsi:type="dcterms:W3CDTF">2023-05-04T01:55:06Z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601CE7E8C1F74BAAB26A28EAD3111F66_12</vt:lpwstr>
  </property>
</Properties>
</file>