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1"/>
  </bookViews>
  <sheets>
    <sheet name="1" sheetId="11" r:id="rId1"/>
    <sheet name="2" sheetId="12" r:id="rId2"/>
  </sheets>
  <calcPr calcId="144525"/>
</workbook>
</file>

<file path=xl/comments1.xml><?xml version="1.0" encoding="utf-8"?>
<comments xmlns="http://schemas.openxmlformats.org/spreadsheetml/2006/main">
  <authors>
    <author>cw08</author>
  </authors>
  <commentList>
    <comment ref="K7" authorId="0">
      <text>
        <r>
          <rPr>
            <b/>
            <sz val="9"/>
            <rFont val="宋体"/>
            <charset val="134"/>
          </rPr>
          <t>cw08:</t>
        </r>
        <r>
          <rPr>
            <sz val="9"/>
            <rFont val="宋体"/>
            <charset val="134"/>
          </rPr>
          <t xml:space="preserve">
1% 损失准备金</t>
        </r>
      </text>
    </comment>
  </commentList>
</comments>
</file>

<file path=xl/comments2.xml><?xml version="1.0" encoding="utf-8"?>
<comments xmlns="http://schemas.openxmlformats.org/spreadsheetml/2006/main">
  <authors>
    <author>cw08</author>
  </authors>
  <commentList>
    <comment ref="K7" authorId="0">
      <text>
        <r>
          <rPr>
            <b/>
            <sz val="9"/>
            <rFont val="宋体"/>
            <charset val="134"/>
          </rPr>
          <t>cw08:</t>
        </r>
        <r>
          <rPr>
            <sz val="9"/>
            <rFont val="宋体"/>
            <charset val="134"/>
          </rPr>
          <t xml:space="preserve">
1% 损失准备金</t>
        </r>
      </text>
    </comment>
  </commentList>
</comments>
</file>

<file path=xl/sharedStrings.xml><?xml version="1.0" encoding="utf-8"?>
<sst xmlns="http://schemas.openxmlformats.org/spreadsheetml/2006/main" count="121" uniqueCount="51">
  <si>
    <r>
      <rPr>
        <b/>
        <sz val="14"/>
        <color rgb="FFFF0000"/>
        <rFont val="宋体"/>
        <charset val="134"/>
      </rPr>
      <t xml:space="preserve">分、子公司  </t>
    </r>
    <r>
      <rPr>
        <b/>
        <sz val="14"/>
        <color rgb="FF7030A0"/>
        <rFont val="宋体"/>
        <charset val="134"/>
      </rPr>
      <t>专户</t>
    </r>
    <r>
      <rPr>
        <b/>
        <sz val="14"/>
        <color rgb="FFFF0000"/>
        <rFont val="宋体"/>
        <charset val="134"/>
      </rPr>
      <t xml:space="preserve">  </t>
    </r>
    <r>
      <rPr>
        <b/>
        <sz val="14"/>
        <rFont val="宋体"/>
        <charset val="134"/>
      </rPr>
      <t xml:space="preserve">工程款支付证书 </t>
    </r>
  </si>
  <si>
    <t>工程名称</t>
  </si>
  <si>
    <t>东至县张溪镇2016年老村道加宽工程第四标段                                     （侯店村大陡路、汪坡村大汪路）</t>
  </si>
  <si>
    <t>ERP编号</t>
  </si>
  <si>
    <t>档案编号</t>
  </si>
  <si>
    <t>CD2016-127</t>
  </si>
  <si>
    <t>东至县张溪镇2016年老村道加宽工程第四标段（侯店村大陡路、汪坡村大汪路）</t>
  </si>
  <si>
    <t>2016.9.28</t>
  </si>
  <si>
    <t>东至县
张溪镇</t>
  </si>
  <si>
    <t>池州公司曹志云13905664201</t>
  </si>
  <si>
    <t>徐定芳13856620309</t>
  </si>
  <si>
    <t>抽签</t>
  </si>
  <si>
    <t>合同金额</t>
  </si>
  <si>
    <t>中标日期</t>
  </si>
  <si>
    <t>已供       工程资料</t>
  </si>
  <si>
    <r>
      <rPr>
        <sz val="8"/>
        <rFont val="宋体"/>
        <charset val="134"/>
      </rPr>
      <t>中标通知书原件、</t>
    </r>
    <r>
      <rPr>
        <sz val="8"/>
        <color rgb="FFFF0000"/>
        <rFont val="宋体"/>
        <charset val="134"/>
      </rPr>
      <t>合同复印件</t>
    </r>
    <r>
      <rPr>
        <sz val="8"/>
        <rFont val="宋体"/>
        <charset val="134"/>
      </rPr>
      <t xml:space="preserve">、内部承包协议原件
</t>
    </r>
  </si>
  <si>
    <t>庐江</t>
  </si>
  <si>
    <t>责任单位</t>
  </si>
  <si>
    <t>决算金额</t>
  </si>
  <si>
    <t>竣工日期</t>
  </si>
  <si>
    <t xml:space="preserve">合肥 </t>
  </si>
  <si>
    <t>责任人</t>
  </si>
  <si>
    <t>序号</t>
  </si>
  <si>
    <t>工程款到账</t>
  </si>
  <si>
    <t>工程收费结算（应收）</t>
  </si>
  <si>
    <t>工程费用收取（已收）</t>
  </si>
  <si>
    <t>剩余可供分配金额</t>
  </si>
  <si>
    <t>日期</t>
  </si>
  <si>
    <t>账户</t>
  </si>
  <si>
    <t>金额</t>
  </si>
  <si>
    <t>管理费</t>
  </si>
  <si>
    <t>项目费用</t>
  </si>
  <si>
    <t>费用备注</t>
  </si>
  <si>
    <t>合计</t>
  </si>
  <si>
    <t>预留金额</t>
  </si>
  <si>
    <t>可支付金额</t>
  </si>
  <si>
    <t>子公司</t>
  </si>
  <si>
    <t xml:space="preserve">2017.1.10办理外经证费用500  +2017.7.26对帐单快递费20
</t>
  </si>
  <si>
    <t>-</t>
  </si>
  <si>
    <t>本次结算   金额</t>
  </si>
  <si>
    <t>大写</t>
  </si>
  <si>
    <t>小写</t>
  </si>
  <si>
    <t>申请部门
意见</t>
  </si>
  <si>
    <t>项目管理
意见</t>
  </si>
  <si>
    <t>何总、朱总已同意支付（附表背面截图）。</t>
  </si>
  <si>
    <t>财务初审
意见</t>
  </si>
  <si>
    <t>财务审核
意见</t>
  </si>
  <si>
    <t>质安初审
意见</t>
  </si>
  <si>
    <t>质安稽查
意见</t>
  </si>
  <si>
    <t>总经理审批</t>
  </si>
  <si>
    <t>董事长审批</t>
  </si>
</sst>
</file>

<file path=xl/styles.xml><?xml version="1.0" encoding="utf-8"?>
<styleSheet xmlns="http://schemas.openxmlformats.org/spreadsheetml/2006/main">
  <numFmts count="10"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  <numFmt numFmtId="177" formatCode="yy/m/d;@"/>
    <numFmt numFmtId="43" formatCode="_ * #,##0.00_ ;_ * \-#,##0.00_ ;_ * &quot;-&quot;??_ ;_ @_ "/>
    <numFmt numFmtId="178" formatCode="#,##0.00_ "/>
    <numFmt numFmtId="179" formatCode="yyyy/m/d;@"/>
    <numFmt numFmtId="180" formatCode="m/d;@"/>
    <numFmt numFmtId="181" formatCode="0_ "/>
  </numFmts>
  <fonts count="41">
    <font>
      <sz val="11"/>
      <color theme="1"/>
      <name val="宋体"/>
      <charset val="134"/>
      <scheme val="minor"/>
    </font>
    <font>
      <sz val="9"/>
      <name val="宋体"/>
      <charset val="134"/>
    </font>
    <font>
      <sz val="9"/>
      <color rgb="FFFF0000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8"/>
      <name val="宋体"/>
      <charset val="134"/>
    </font>
    <font>
      <sz val="9"/>
      <name val="Arial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sz val="10"/>
      <color rgb="FF00B0F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rgb="FFFF0000"/>
      <name val="宋体"/>
      <charset val="134"/>
      <scheme val="minor"/>
    </font>
    <font>
      <sz val="10"/>
      <color theme="1"/>
      <name val="宋体"/>
      <charset val="134"/>
    </font>
    <font>
      <sz val="10"/>
      <color rgb="FF00B050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b/>
      <sz val="14"/>
      <color rgb="FF7030A0"/>
      <name val="宋体"/>
      <charset val="134"/>
    </font>
    <font>
      <sz val="8"/>
      <color rgb="FFFF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8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6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6" borderId="11" applyNumberFormat="0" applyFont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27" borderId="17" applyNumberForma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36" fillId="0" borderId="0"/>
    <xf numFmtId="0" fontId="20" fillId="9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5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1" fillId="0" borderId="0" xfId="55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/>
    </xf>
    <xf numFmtId="177" fontId="1" fillId="0" borderId="0" xfId="55" applyNumberFormat="1" applyFont="1" applyFill="1" applyBorder="1" applyAlignment="1">
      <alignment horizontal="center" vertical="center"/>
    </xf>
    <xf numFmtId="178" fontId="1" fillId="0" borderId="0" xfId="55" applyNumberFormat="1" applyFont="1" applyFill="1" applyBorder="1" applyAlignment="1">
      <alignment horizontal="center" vertical="center"/>
    </xf>
    <xf numFmtId="0" fontId="3" fillId="0" borderId="1" xfId="55" applyFont="1" applyFill="1" applyBorder="1" applyAlignment="1">
      <alignment horizontal="center" vertical="top"/>
    </xf>
    <xf numFmtId="0" fontId="4" fillId="0" borderId="1" xfId="55" applyFont="1" applyFill="1" applyBorder="1" applyAlignment="1">
      <alignment horizontal="center" vertical="top"/>
    </xf>
    <xf numFmtId="0" fontId="5" fillId="0" borderId="2" xfId="55" applyFont="1" applyFill="1" applyBorder="1" applyAlignment="1">
      <alignment horizontal="center" vertical="center" wrapText="1"/>
    </xf>
    <xf numFmtId="0" fontId="5" fillId="0" borderId="3" xfId="55" applyFont="1" applyFill="1" applyBorder="1" applyAlignment="1">
      <alignment horizontal="center" vertical="center" wrapText="1"/>
    </xf>
    <xf numFmtId="0" fontId="5" fillId="0" borderId="2" xfId="55" applyFont="1" applyFill="1" applyBorder="1" applyAlignment="1">
      <alignment horizontal="center" vertical="center" wrapText="1" shrinkToFit="1"/>
    </xf>
    <xf numFmtId="0" fontId="5" fillId="0" borderId="4" xfId="55" applyFont="1" applyFill="1" applyBorder="1" applyAlignment="1">
      <alignment horizontal="center" vertical="center" wrapText="1" shrinkToFit="1"/>
    </xf>
    <xf numFmtId="0" fontId="5" fillId="0" borderId="3" xfId="55" applyFont="1" applyFill="1" applyBorder="1" applyAlignment="1">
      <alignment horizontal="center" vertical="center" wrapText="1" shrinkToFit="1"/>
    </xf>
    <xf numFmtId="178" fontId="5" fillId="0" borderId="2" xfId="55" applyNumberFormat="1" applyFont="1" applyFill="1" applyBorder="1" applyAlignment="1">
      <alignment horizontal="center" vertical="center" wrapText="1"/>
    </xf>
    <xf numFmtId="178" fontId="5" fillId="0" borderId="3" xfId="55" applyNumberFormat="1" applyFont="1" applyFill="1" applyBorder="1" applyAlignment="1">
      <alignment horizontal="center" vertical="center" wrapText="1"/>
    </xf>
    <xf numFmtId="178" fontId="5" fillId="0" borderId="5" xfId="55" applyNumberFormat="1" applyFont="1" applyFill="1" applyBorder="1" applyAlignment="1">
      <alignment horizontal="center" vertical="center" wrapText="1"/>
    </xf>
    <xf numFmtId="179" fontId="1" fillId="0" borderId="2" xfId="55" applyNumberFormat="1" applyFont="1" applyFill="1" applyBorder="1" applyAlignment="1">
      <alignment horizontal="center" vertical="center" wrapText="1"/>
    </xf>
    <xf numFmtId="0" fontId="5" fillId="2" borderId="6" xfId="55" applyFont="1" applyFill="1" applyBorder="1" applyAlignment="1">
      <alignment horizontal="center" vertical="center" wrapText="1"/>
    </xf>
    <xf numFmtId="0" fontId="6" fillId="2" borderId="2" xfId="55" applyFont="1" applyFill="1" applyBorder="1" applyAlignment="1">
      <alignment horizontal="left" vertical="top" wrapText="1"/>
    </xf>
    <xf numFmtId="178" fontId="1" fillId="0" borderId="2" xfId="55" applyNumberFormat="1" applyFont="1" applyFill="1" applyBorder="1" applyAlignment="1">
      <alignment horizontal="right" vertical="center" wrapText="1"/>
    </xf>
    <xf numFmtId="178" fontId="1" fillId="0" borderId="3" xfId="55" applyNumberFormat="1" applyFont="1" applyFill="1" applyBorder="1" applyAlignment="1">
      <alignment horizontal="right" vertical="center" wrapText="1"/>
    </xf>
    <xf numFmtId="0" fontId="5" fillId="2" borderId="7" xfId="55" applyFont="1" applyFill="1" applyBorder="1" applyAlignment="1">
      <alignment horizontal="center" vertical="center" wrapText="1"/>
    </xf>
    <xf numFmtId="0" fontId="1" fillId="2" borderId="2" xfId="55" applyFont="1" applyFill="1" applyBorder="1" applyAlignment="1">
      <alignment horizontal="left" vertical="top" wrapText="1"/>
    </xf>
    <xf numFmtId="0" fontId="5" fillId="0" borderId="6" xfId="55" applyFont="1" applyFill="1" applyBorder="1" applyAlignment="1">
      <alignment horizontal="center" vertical="center" wrapText="1"/>
    </xf>
    <xf numFmtId="0" fontId="5" fillId="0" borderId="4" xfId="55" applyFont="1" applyFill="1" applyBorder="1" applyAlignment="1">
      <alignment horizontal="center" vertical="center" wrapText="1"/>
    </xf>
    <xf numFmtId="0" fontId="5" fillId="0" borderId="7" xfId="55" applyFont="1" applyFill="1" applyBorder="1" applyAlignment="1">
      <alignment horizontal="center" vertical="center" wrapText="1"/>
    </xf>
    <xf numFmtId="177" fontId="5" fillId="0" borderId="5" xfId="55" applyNumberFormat="1" applyFont="1" applyFill="1" applyBorder="1" applyAlignment="1">
      <alignment horizontal="center" vertical="center" wrapText="1"/>
    </xf>
    <xf numFmtId="0" fontId="5" fillId="0" borderId="5" xfId="55" applyFont="1" applyFill="1" applyBorder="1" applyAlignment="1">
      <alignment horizontal="center" vertical="center" wrapText="1"/>
    </xf>
    <xf numFmtId="0" fontId="1" fillId="2" borderId="5" xfId="55" applyFont="1" applyFill="1" applyBorder="1" applyAlignment="1">
      <alignment horizontal="center" vertical="center" wrapText="1"/>
    </xf>
    <xf numFmtId="177" fontId="1" fillId="2" borderId="5" xfId="55" applyNumberFormat="1" applyFont="1" applyFill="1" applyBorder="1" applyAlignment="1">
      <alignment horizontal="center" vertical="center" shrinkToFit="1"/>
    </xf>
    <xf numFmtId="14" fontId="1" fillId="2" borderId="5" xfId="55" applyNumberFormat="1" applyFont="1" applyFill="1" applyBorder="1" applyAlignment="1">
      <alignment horizontal="center" vertical="center" wrapText="1"/>
    </xf>
    <xf numFmtId="178" fontId="1" fillId="2" borderId="5" xfId="55" applyNumberFormat="1" applyFont="1" applyFill="1" applyBorder="1" applyAlignment="1">
      <alignment horizontal="right" vertical="center" shrinkToFit="1"/>
    </xf>
    <xf numFmtId="180" fontId="1" fillId="2" borderId="2" xfId="55" applyNumberFormat="1" applyFont="1" applyFill="1" applyBorder="1" applyAlignment="1">
      <alignment vertical="center" wrapText="1"/>
    </xf>
    <xf numFmtId="178" fontId="1" fillId="3" borderId="5" xfId="55" applyNumberFormat="1" applyFont="1" applyFill="1" applyBorder="1" applyAlignment="1">
      <alignment horizontal="right" vertical="center" shrinkToFit="1"/>
    </xf>
    <xf numFmtId="0" fontId="2" fillId="2" borderId="5" xfId="55" applyFont="1" applyFill="1" applyBorder="1" applyAlignment="1">
      <alignment horizontal="center" vertical="center" wrapText="1"/>
    </xf>
    <xf numFmtId="177" fontId="2" fillId="2" borderId="5" xfId="55" applyNumberFormat="1" applyFont="1" applyFill="1" applyBorder="1" applyAlignment="1">
      <alignment horizontal="center" vertical="center" shrinkToFit="1"/>
    </xf>
    <xf numFmtId="14" fontId="2" fillId="2" borderId="5" xfId="55" applyNumberFormat="1" applyFont="1" applyFill="1" applyBorder="1" applyAlignment="1">
      <alignment horizontal="center" vertical="center" wrapText="1"/>
    </xf>
    <xf numFmtId="178" fontId="2" fillId="2" borderId="5" xfId="55" applyNumberFormat="1" applyFont="1" applyFill="1" applyBorder="1" applyAlignment="1">
      <alignment horizontal="right" vertical="center" shrinkToFit="1"/>
    </xf>
    <xf numFmtId="180" fontId="2" fillId="2" borderId="2" xfId="55" applyNumberFormat="1" applyFont="1" applyFill="1" applyBorder="1" applyAlignment="1">
      <alignment vertical="center" wrapText="1"/>
    </xf>
    <xf numFmtId="178" fontId="2" fillId="3" borderId="5" xfId="55" applyNumberFormat="1" applyFont="1" applyFill="1" applyBorder="1" applyAlignment="1">
      <alignment horizontal="right" vertical="center" shrinkToFit="1"/>
    </xf>
    <xf numFmtId="0" fontId="5" fillId="0" borderId="8" xfId="55" applyFont="1" applyFill="1" applyBorder="1" applyAlignment="1">
      <alignment horizontal="center" vertical="center" wrapText="1"/>
    </xf>
    <xf numFmtId="0" fontId="5" fillId="0" borderId="9" xfId="55" applyFont="1" applyFill="1" applyBorder="1" applyAlignment="1">
      <alignment horizontal="center" vertical="center" wrapText="1"/>
    </xf>
    <xf numFmtId="0" fontId="1" fillId="3" borderId="6" xfId="55" applyFont="1" applyFill="1" applyBorder="1" applyAlignment="1">
      <alignment horizontal="center" vertical="center" shrinkToFit="1"/>
    </xf>
    <xf numFmtId="178" fontId="7" fillId="3" borderId="6" xfId="55" applyNumberFormat="1" applyFont="1" applyFill="1" applyBorder="1" applyAlignment="1">
      <alignment horizontal="right" vertical="center" shrinkToFit="1"/>
    </xf>
    <xf numFmtId="178" fontId="7" fillId="3" borderId="6" xfId="55" applyNumberFormat="1" applyFont="1" applyFill="1" applyBorder="1" applyAlignment="1">
      <alignment horizontal="center" vertical="center" shrinkToFit="1"/>
    </xf>
    <xf numFmtId="0" fontId="5" fillId="0" borderId="5" xfId="55" applyFont="1" applyFill="1" applyBorder="1" applyAlignment="1">
      <alignment horizontal="center" vertical="center"/>
    </xf>
    <xf numFmtId="0" fontId="8" fillId="3" borderId="2" xfId="55" applyFont="1" applyFill="1" applyBorder="1" applyAlignment="1">
      <alignment horizontal="center" vertical="center" shrinkToFit="1"/>
    </xf>
    <xf numFmtId="0" fontId="8" fillId="3" borderId="4" xfId="55" applyFont="1" applyFill="1" applyBorder="1" applyAlignment="1">
      <alignment horizontal="center" vertical="center" shrinkToFit="1"/>
    </xf>
    <xf numFmtId="0" fontId="8" fillId="3" borderId="3" xfId="55" applyFont="1" applyFill="1" applyBorder="1" applyAlignment="1">
      <alignment horizontal="center" vertical="center" shrinkToFit="1"/>
    </xf>
    <xf numFmtId="0" fontId="1" fillId="0" borderId="7" xfId="55" applyFont="1" applyFill="1" applyBorder="1" applyAlignment="1">
      <alignment horizontal="center" vertical="center" wrapText="1"/>
    </xf>
    <xf numFmtId="0" fontId="1" fillId="0" borderId="5" xfId="55" applyFont="1" applyFill="1" applyBorder="1" applyAlignment="1">
      <alignment horizontal="center" vertical="center" wrapText="1"/>
    </xf>
    <xf numFmtId="181" fontId="5" fillId="0" borderId="5" xfId="8" applyNumberFormat="1" applyFont="1" applyFill="1" applyBorder="1" applyAlignment="1">
      <alignment horizontal="center" vertical="center"/>
    </xf>
    <xf numFmtId="178" fontId="5" fillId="0" borderId="5" xfId="55" applyNumberFormat="1" applyFont="1" applyFill="1" applyBorder="1" applyAlignment="1">
      <alignment horizontal="center" vertical="center" shrinkToFit="1"/>
    </xf>
    <xf numFmtId="0" fontId="9" fillId="0" borderId="5" xfId="14" applyFont="1" applyFill="1" applyBorder="1" applyAlignment="1">
      <alignment horizontal="left" vertical="center"/>
    </xf>
    <xf numFmtId="0" fontId="10" fillId="0" borderId="5" xfId="14" applyFont="1" applyFill="1" applyBorder="1" applyAlignment="1">
      <alignment horizontal="center" vertical="center"/>
    </xf>
    <xf numFmtId="0" fontId="11" fillId="0" borderId="5" xfId="14" applyFont="1" applyFill="1" applyBorder="1" applyAlignment="1">
      <alignment horizontal="center" vertical="center"/>
    </xf>
    <xf numFmtId="0" fontId="6" fillId="2" borderId="3" xfId="55" applyFont="1" applyFill="1" applyBorder="1" applyAlignment="1">
      <alignment horizontal="left" vertical="top" wrapText="1"/>
    </xf>
    <xf numFmtId="0" fontId="12" fillId="2" borderId="5" xfId="55" applyFont="1" applyFill="1" applyBorder="1" applyAlignment="1">
      <alignment horizontal="center" vertical="center" wrapText="1"/>
    </xf>
    <xf numFmtId="0" fontId="6" fillId="0" borderId="5" xfId="55" applyFont="1" applyFill="1" applyBorder="1" applyAlignment="1">
      <alignment horizontal="center" vertical="center" wrapText="1"/>
    </xf>
    <xf numFmtId="0" fontId="1" fillId="2" borderId="3" xfId="55" applyFont="1" applyFill="1" applyBorder="1" applyAlignment="1">
      <alignment horizontal="left" vertical="top" wrapText="1"/>
    </xf>
    <xf numFmtId="178" fontId="6" fillId="0" borderId="5" xfId="55" applyNumberFormat="1" applyFont="1" applyFill="1" applyBorder="1" applyAlignment="1">
      <alignment horizontal="center" vertical="center" wrapText="1"/>
    </xf>
    <xf numFmtId="180" fontId="1" fillId="2" borderId="5" xfId="55" applyNumberFormat="1" applyFont="1" applyFill="1" applyBorder="1" applyAlignment="1">
      <alignment horizontal="center" vertical="center" wrapText="1"/>
    </xf>
    <xf numFmtId="180" fontId="2" fillId="2" borderId="5" xfId="55" applyNumberFormat="1" applyFont="1" applyFill="1" applyBorder="1" applyAlignment="1">
      <alignment horizontal="center" vertical="center" wrapText="1"/>
    </xf>
    <xf numFmtId="178" fontId="8" fillId="3" borderId="2" xfId="55" applyNumberFormat="1" applyFont="1" applyFill="1" applyBorder="1" applyAlignment="1">
      <alignment horizontal="center" vertical="center" shrinkToFit="1"/>
    </xf>
    <xf numFmtId="178" fontId="8" fillId="3" borderId="4" xfId="55" applyNumberFormat="1" applyFont="1" applyFill="1" applyBorder="1" applyAlignment="1">
      <alignment horizontal="center" vertical="center" shrinkToFit="1"/>
    </xf>
    <xf numFmtId="178" fontId="8" fillId="3" borderId="3" xfId="55" applyNumberFormat="1" applyFont="1" applyFill="1" applyBorder="1" applyAlignment="1">
      <alignment horizontal="center" vertical="center" shrinkToFit="1"/>
    </xf>
    <xf numFmtId="0" fontId="1" fillId="0" borderId="5" xfId="55" applyFont="1" applyFill="1" applyBorder="1" applyAlignment="1">
      <alignment horizontal="center" vertical="top" wrapText="1"/>
    </xf>
    <xf numFmtId="0" fontId="11" fillId="0" borderId="5" xfId="14" applyFont="1" applyFill="1" applyBorder="1" applyAlignment="1">
      <alignment vertical="center" wrapText="1"/>
    </xf>
    <xf numFmtId="176" fontId="13" fillId="0" borderId="5" xfId="14" applyNumberFormat="1" applyFont="1" applyFill="1" applyBorder="1" applyAlignment="1">
      <alignment horizontal="center" vertical="center" wrapText="1"/>
    </xf>
    <xf numFmtId="176" fontId="11" fillId="0" borderId="5" xfId="14" applyNumberFormat="1" applyFont="1" applyFill="1" applyBorder="1" applyAlignment="1">
      <alignment horizontal="center" vertical="center"/>
    </xf>
    <xf numFmtId="0" fontId="11" fillId="0" borderId="5" xfId="14" applyFont="1" applyFill="1" applyBorder="1" applyAlignment="1">
      <alignment horizontal="center" vertical="center" wrapText="1"/>
    </xf>
    <xf numFmtId="0" fontId="14" fillId="0" borderId="5" xfId="14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/>
    </xf>
    <xf numFmtId="0" fontId="11" fillId="0" borderId="5" xfId="14" applyFont="1" applyFill="1" applyBorder="1" applyAlignment="1">
      <alignment horizontal="left" vertical="center" wrapText="1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百分比 2" xfId="13"/>
    <cellStyle name="常规 6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百分比 2 2" xfId="21"/>
    <cellStyle name="标题 1" xfId="22" builtinId="16"/>
    <cellStyle name="百分比 2 3" xfId="23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检查单元格" xfId="30" builtinId="23"/>
    <cellStyle name="20% - 强调文字颜色 6" xfId="31" builtinId="50"/>
    <cellStyle name="强调文字颜色 2" xfId="32" builtinId="33"/>
    <cellStyle name="链接单元格" xfId="33" builtinId="24"/>
    <cellStyle name="汇总" xfId="34" builtinId="25"/>
    <cellStyle name="好" xfId="35" builtinId="26"/>
    <cellStyle name="适中" xfId="36" builtinId="28"/>
    <cellStyle name="百分比 2 2 2" xfId="37"/>
    <cellStyle name="20% - 强调文字颜色 5" xfId="38" builtinId="46"/>
    <cellStyle name="强调文字颜色 1" xfId="39" builtinId="29"/>
    <cellStyle name="20% - 强调文字颜色 1" xfId="40" builtinId="30"/>
    <cellStyle name="40% - 强调文字颜色 1" xfId="41" builtinId="31"/>
    <cellStyle name="20% - 强调文字颜色 2" xfId="42" builtinId="34"/>
    <cellStyle name="40% - 强调文字颜色 2" xfId="43" builtinId="35"/>
    <cellStyle name="强调文字颜色 3" xfId="44" builtinId="37"/>
    <cellStyle name="强调文字颜色 4" xfId="45" builtinId="41"/>
    <cellStyle name="20% - 强调文字颜色 4" xfId="46" builtinId="42"/>
    <cellStyle name="40% - 强调文字颜色 4" xfId="47" builtinId="43"/>
    <cellStyle name="强调文字颜色 5" xfId="48" builtinId="45"/>
    <cellStyle name="常规 2 2" xfId="49"/>
    <cellStyle name="40% - 强调文字颜色 5" xfId="50" builtinId="47"/>
    <cellStyle name="60% - 强调文字颜色 5" xfId="51" builtinId="48"/>
    <cellStyle name="强调文字颜色 6" xfId="52" builtinId="49"/>
    <cellStyle name="40% - 强调文字颜色 6" xfId="53" builtinId="51"/>
    <cellStyle name="60% - 强调文字颜色 6" xfId="54" builtinId="52"/>
    <cellStyle name="常规 2" xfId="55"/>
    <cellStyle name="常规 3" xfId="56"/>
    <cellStyle name="常规 4" xfId="57"/>
    <cellStyle name="常规 5" xfId="58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619125</xdr:colOff>
      <xdr:row>2</xdr:row>
      <xdr:rowOff>238125</xdr:rowOff>
    </xdr:from>
    <xdr:to>
      <xdr:col>26</xdr:col>
      <xdr:colOff>122555</xdr:colOff>
      <xdr:row>6</xdr:row>
      <xdr:rowOff>409575</xdr:rowOff>
    </xdr:to>
    <xdr:pic>
      <xdr:nvPicPr>
        <xdr:cNvPr id="3" name="图片 2" descr="3O2$1{TN~S@@_PXRU(GJHK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01025" y="840740"/>
          <a:ext cx="9866630" cy="159131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8</xdr:row>
      <xdr:rowOff>114300</xdr:rowOff>
    </xdr:from>
    <xdr:to>
      <xdr:col>18</xdr:col>
      <xdr:colOff>789940</xdr:colOff>
      <xdr:row>12</xdr:row>
      <xdr:rowOff>30480</xdr:rowOff>
    </xdr:to>
    <xdr:pic>
      <xdr:nvPicPr>
        <xdr:cNvPr id="4" name="图片 3" descr="%JOB}KOUAOEZ]B3_)FCUN}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53425" y="3344545"/>
          <a:ext cx="4133215" cy="93726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</xdr:row>
      <xdr:rowOff>238125</xdr:rowOff>
    </xdr:from>
    <xdr:to>
      <xdr:col>20</xdr:col>
      <xdr:colOff>37465</xdr:colOff>
      <xdr:row>6</xdr:row>
      <xdr:rowOff>948690</xdr:rowOff>
    </xdr:to>
    <xdr:pic>
      <xdr:nvPicPr>
        <xdr:cNvPr id="5" name="图片 4" descr="0]A7QA94_~P%HYOO%%YUGM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67700" y="2260600"/>
          <a:ext cx="5600065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57150</xdr:rowOff>
    </xdr:from>
    <xdr:to>
      <xdr:col>11</xdr:col>
      <xdr:colOff>609600</xdr:colOff>
      <xdr:row>71</xdr:row>
      <xdr:rowOff>27940</xdr:rowOff>
    </xdr:to>
    <xdr:pic>
      <xdr:nvPicPr>
        <xdr:cNvPr id="2" name="图片 1" descr="`7WY(M6NU}X_FLCDAYILX7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1233785"/>
          <a:ext cx="7228840" cy="5457190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8</xdr:row>
      <xdr:rowOff>219075</xdr:rowOff>
    </xdr:from>
    <xdr:to>
      <xdr:col>26</xdr:col>
      <xdr:colOff>638175</xdr:colOff>
      <xdr:row>32</xdr:row>
      <xdr:rowOff>53340</xdr:rowOff>
    </xdr:to>
    <xdr:pic>
      <xdr:nvPicPr>
        <xdr:cNvPr id="6" name="图片 5" descr="d7419f9d3cd7c320181bac26799557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24875" y="3449320"/>
          <a:ext cx="10058400" cy="76377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12</xdr:col>
      <xdr:colOff>619125</xdr:colOff>
      <xdr:row>2</xdr:row>
      <xdr:rowOff>238125</xdr:rowOff>
    </xdr:from>
    <xdr:to>
      <xdr:col>26</xdr:col>
      <xdr:colOff>122555</xdr:colOff>
      <xdr:row>6</xdr:row>
      <xdr:rowOff>409575</xdr:rowOff>
    </xdr:to>
    <xdr:pic>
      <xdr:nvPicPr>
        <xdr:cNvPr id="2" name="图片 1" descr="3O2$1{TN~S@@_PXRU(GJHKV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201025" y="840740"/>
          <a:ext cx="9866630" cy="1591310"/>
        </a:xfrm>
        <a:prstGeom prst="rect">
          <a:avLst/>
        </a:prstGeom>
      </xdr:spPr>
    </xdr:pic>
    <xdr:clientData/>
  </xdr:twoCellAnchor>
  <xdr:twoCellAnchor editAs="oneCell">
    <xdr:from>
      <xdr:col>13</xdr:col>
      <xdr:colOff>85725</xdr:colOff>
      <xdr:row>8</xdr:row>
      <xdr:rowOff>114300</xdr:rowOff>
    </xdr:from>
    <xdr:to>
      <xdr:col>18</xdr:col>
      <xdr:colOff>789940</xdr:colOff>
      <xdr:row>12</xdr:row>
      <xdr:rowOff>30480</xdr:rowOff>
    </xdr:to>
    <xdr:pic>
      <xdr:nvPicPr>
        <xdr:cNvPr id="3" name="图片 2" descr="%JOB}KOUAOEZ]B3_)FCUN}Q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53425" y="3344545"/>
          <a:ext cx="4133215" cy="93726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</xdr:row>
      <xdr:rowOff>238125</xdr:rowOff>
    </xdr:from>
    <xdr:to>
      <xdr:col>20</xdr:col>
      <xdr:colOff>37465</xdr:colOff>
      <xdr:row>6</xdr:row>
      <xdr:rowOff>948690</xdr:rowOff>
    </xdr:to>
    <xdr:pic>
      <xdr:nvPicPr>
        <xdr:cNvPr id="4" name="图片 3" descr="0]A7QA94_~P%HYOO%%YUGM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8267700" y="2260600"/>
          <a:ext cx="5600065" cy="710565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33</xdr:row>
      <xdr:rowOff>57150</xdr:rowOff>
    </xdr:from>
    <xdr:to>
      <xdr:col>11</xdr:col>
      <xdr:colOff>609600</xdr:colOff>
      <xdr:row>71</xdr:row>
      <xdr:rowOff>27940</xdr:rowOff>
    </xdr:to>
    <xdr:pic>
      <xdr:nvPicPr>
        <xdr:cNvPr id="5" name="图片 4" descr="`7WY(M6NU}X_FLCDAYILX7O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11233785"/>
          <a:ext cx="7228840" cy="5457190"/>
        </a:xfrm>
        <a:prstGeom prst="rect">
          <a:avLst/>
        </a:prstGeom>
      </xdr:spPr>
    </xdr:pic>
    <xdr:clientData/>
  </xdr:twoCellAnchor>
  <xdr:twoCellAnchor editAs="oneCell">
    <xdr:from>
      <xdr:col>13</xdr:col>
      <xdr:colOff>257175</xdr:colOff>
      <xdr:row>8</xdr:row>
      <xdr:rowOff>219075</xdr:rowOff>
    </xdr:from>
    <xdr:to>
      <xdr:col>26</xdr:col>
      <xdr:colOff>638175</xdr:colOff>
      <xdr:row>32</xdr:row>
      <xdr:rowOff>53340</xdr:rowOff>
    </xdr:to>
    <xdr:pic>
      <xdr:nvPicPr>
        <xdr:cNvPr id="6" name="图片 5" descr="d7419f9d3cd7c320181bac26799557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8524875" y="3449320"/>
          <a:ext cx="10058400" cy="76377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Z39"/>
  <sheetViews>
    <sheetView workbookViewId="0">
      <selection activeCell="A1" sqref="$A1:$XFD1048576"/>
    </sheetView>
  </sheetViews>
  <sheetFormatPr defaultColWidth="9" defaultRowHeight="11.25"/>
  <cols>
    <col min="1" max="1" width="3.125" style="1" customWidth="1"/>
    <col min="2" max="2" width="6.75" style="3" customWidth="1"/>
    <col min="3" max="3" width="4.5" style="1" customWidth="1"/>
    <col min="4" max="4" width="9.75" style="4" customWidth="1"/>
    <col min="5" max="5" width="9" style="3" customWidth="1"/>
    <col min="6" max="6" width="8" style="4" customWidth="1"/>
    <col min="7" max="7" width="9.75" style="4" customWidth="1"/>
    <col min="8" max="8" width="9.125" style="1" customWidth="1"/>
    <col min="9" max="9" width="7.375" style="1" customWidth="1"/>
    <col min="10" max="10" width="10.625" style="1" customWidth="1"/>
    <col min="11" max="11" width="8.875" style="1" customWidth="1"/>
    <col min="12" max="12" width="12.625" style="1" customWidth="1"/>
    <col min="13" max="18" width="9" style="1"/>
    <col min="19" max="19" width="19" style="1" customWidth="1"/>
    <col min="20" max="16384" width="9" style="1"/>
  </cols>
  <sheetData>
    <row r="1" ht="19.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ht="27.95" customHeight="1" spans="1:26">
      <c r="A2" s="7" t="s">
        <v>1</v>
      </c>
      <c r="B2" s="8"/>
      <c r="C2" s="9" t="s">
        <v>2</v>
      </c>
      <c r="D2" s="10"/>
      <c r="E2" s="10"/>
      <c r="F2" s="10"/>
      <c r="G2" s="10"/>
      <c r="H2" s="11"/>
      <c r="I2" s="44" t="s">
        <v>3</v>
      </c>
      <c r="J2" s="50">
        <v>5303</v>
      </c>
      <c r="K2" s="51" t="s">
        <v>4</v>
      </c>
      <c r="L2" s="51" t="s">
        <v>5</v>
      </c>
      <c r="N2" s="52" t="s">
        <v>5</v>
      </c>
      <c r="O2" s="53">
        <v>136</v>
      </c>
      <c r="P2" s="54">
        <v>5303</v>
      </c>
      <c r="Q2" s="66" t="s">
        <v>6</v>
      </c>
      <c r="R2" s="54" t="s">
        <v>7</v>
      </c>
      <c r="S2" s="67">
        <v>735067</v>
      </c>
      <c r="T2" s="68"/>
      <c r="U2" s="54"/>
      <c r="V2" s="69" t="s">
        <v>8</v>
      </c>
      <c r="W2" s="70" t="s">
        <v>9</v>
      </c>
      <c r="X2" s="70" t="s">
        <v>10</v>
      </c>
      <c r="Y2" s="71" t="s">
        <v>11</v>
      </c>
      <c r="Z2" s="72"/>
    </row>
    <row r="3" ht="27.95" customHeight="1" spans="1:12">
      <c r="A3" s="7" t="s">
        <v>12</v>
      </c>
      <c r="B3" s="8"/>
      <c r="C3" s="12">
        <v>735067</v>
      </c>
      <c r="D3" s="13"/>
      <c r="E3" s="14" t="s">
        <v>13</v>
      </c>
      <c r="F3" s="15" t="s">
        <v>7</v>
      </c>
      <c r="G3" s="16" t="s">
        <v>14</v>
      </c>
      <c r="H3" s="17" t="s">
        <v>15</v>
      </c>
      <c r="I3" s="55"/>
      <c r="J3" s="56" t="s">
        <v>16</v>
      </c>
      <c r="K3" s="26" t="s">
        <v>17</v>
      </c>
      <c r="L3" s="57" t="s">
        <v>9</v>
      </c>
    </row>
    <row r="4" ht="27.95" customHeight="1" spans="1:12">
      <c r="A4" s="7" t="s">
        <v>18</v>
      </c>
      <c r="B4" s="8"/>
      <c r="C4" s="18"/>
      <c r="D4" s="19"/>
      <c r="E4" s="14" t="s">
        <v>19</v>
      </c>
      <c r="F4" s="15"/>
      <c r="G4" s="20"/>
      <c r="H4" s="21"/>
      <c r="I4" s="58"/>
      <c r="J4" s="56" t="s">
        <v>20</v>
      </c>
      <c r="K4" s="14" t="s">
        <v>21</v>
      </c>
      <c r="L4" s="59" t="s">
        <v>10</v>
      </c>
    </row>
    <row r="5" ht="27.95" customHeight="1" spans="1:12">
      <c r="A5" s="22" t="s">
        <v>22</v>
      </c>
      <c r="B5" s="7" t="s">
        <v>23</v>
      </c>
      <c r="C5" s="23"/>
      <c r="D5" s="8"/>
      <c r="E5" s="7" t="s">
        <v>24</v>
      </c>
      <c r="F5" s="23"/>
      <c r="G5" s="23"/>
      <c r="H5" s="8"/>
      <c r="I5" s="7" t="s">
        <v>25</v>
      </c>
      <c r="J5" s="8"/>
      <c r="K5" s="12" t="s">
        <v>26</v>
      </c>
      <c r="L5" s="13"/>
    </row>
    <row r="6" ht="27.95" customHeight="1" spans="1:12">
      <c r="A6" s="24"/>
      <c r="B6" s="25" t="s">
        <v>27</v>
      </c>
      <c r="C6" s="26" t="s">
        <v>28</v>
      </c>
      <c r="D6" s="14" t="s">
        <v>29</v>
      </c>
      <c r="E6" s="25" t="s">
        <v>30</v>
      </c>
      <c r="F6" s="14" t="s">
        <v>31</v>
      </c>
      <c r="G6" s="12" t="s">
        <v>32</v>
      </c>
      <c r="H6" s="26" t="s">
        <v>33</v>
      </c>
      <c r="I6" s="26" t="s">
        <v>27</v>
      </c>
      <c r="J6" s="26" t="s">
        <v>29</v>
      </c>
      <c r="K6" s="14" t="s">
        <v>34</v>
      </c>
      <c r="L6" s="14" t="s">
        <v>35</v>
      </c>
    </row>
    <row r="7" s="2" customFormat="1" ht="75" customHeight="1" spans="1:12">
      <c r="A7" s="33">
        <v>1</v>
      </c>
      <c r="B7" s="34">
        <v>43140</v>
      </c>
      <c r="C7" s="35" t="s">
        <v>36</v>
      </c>
      <c r="D7" s="36">
        <v>420000</v>
      </c>
      <c r="E7" s="36">
        <v>0</v>
      </c>
      <c r="F7" s="36">
        <v>520</v>
      </c>
      <c r="G7" s="37" t="s">
        <v>37</v>
      </c>
      <c r="H7" s="38">
        <f>E7+F7</f>
        <v>520</v>
      </c>
      <c r="I7" s="61"/>
      <c r="J7" s="36">
        <f>H7</f>
        <v>520</v>
      </c>
      <c r="K7" s="36">
        <f>D7*1%</f>
        <v>4200</v>
      </c>
      <c r="L7" s="38">
        <f>D7-K7</f>
        <v>415800</v>
      </c>
    </row>
    <row r="8" s="2" customFormat="1" ht="20.1" customHeight="1" spans="1:12">
      <c r="A8" s="33"/>
      <c r="B8" s="34"/>
      <c r="C8" s="35"/>
      <c r="D8" s="36"/>
      <c r="E8" s="36"/>
      <c r="F8" s="36"/>
      <c r="G8" s="37"/>
      <c r="H8" s="38"/>
      <c r="I8" s="61"/>
      <c r="J8" s="36"/>
      <c r="K8" s="36"/>
      <c r="L8" s="38"/>
    </row>
    <row r="9" s="2" customFormat="1" ht="20.1" customHeight="1" spans="1:12">
      <c r="A9" s="33"/>
      <c r="B9" s="34"/>
      <c r="C9" s="35"/>
      <c r="D9" s="36"/>
      <c r="E9" s="36"/>
      <c r="F9" s="36"/>
      <c r="G9" s="37"/>
      <c r="H9" s="38"/>
      <c r="I9" s="61"/>
      <c r="J9" s="36"/>
      <c r="K9" s="36"/>
      <c r="L9" s="38"/>
    </row>
    <row r="10" s="2" customFormat="1" ht="20.1" customHeight="1" spans="1:12">
      <c r="A10" s="33"/>
      <c r="B10" s="34"/>
      <c r="C10" s="35"/>
      <c r="D10" s="36"/>
      <c r="E10" s="36"/>
      <c r="F10" s="36"/>
      <c r="G10" s="37"/>
      <c r="H10" s="38"/>
      <c r="I10" s="61"/>
      <c r="J10" s="36"/>
      <c r="K10" s="36"/>
      <c r="L10" s="38"/>
    </row>
    <row r="11" s="2" customFormat="1" ht="20.1" customHeight="1" spans="1:12">
      <c r="A11" s="33"/>
      <c r="B11" s="34"/>
      <c r="C11" s="35"/>
      <c r="D11" s="36"/>
      <c r="E11" s="36"/>
      <c r="F11" s="36"/>
      <c r="G11" s="37"/>
      <c r="H11" s="38"/>
      <c r="I11" s="61"/>
      <c r="J11" s="36"/>
      <c r="K11" s="36"/>
      <c r="L11" s="38"/>
    </row>
    <row r="12" s="2" customFormat="1" ht="20.1" customHeight="1" spans="1:12">
      <c r="A12" s="33"/>
      <c r="B12" s="34"/>
      <c r="C12" s="35"/>
      <c r="D12" s="36"/>
      <c r="E12" s="36"/>
      <c r="F12" s="36"/>
      <c r="G12" s="37"/>
      <c r="H12" s="38"/>
      <c r="I12" s="61"/>
      <c r="J12" s="36"/>
      <c r="K12" s="36"/>
      <c r="L12" s="38"/>
    </row>
    <row r="13" s="2" customFormat="1" ht="20.1" customHeight="1" spans="1:12">
      <c r="A13" s="33"/>
      <c r="B13" s="34"/>
      <c r="C13" s="35"/>
      <c r="D13" s="36"/>
      <c r="E13" s="36"/>
      <c r="F13" s="36"/>
      <c r="G13" s="37"/>
      <c r="H13" s="38"/>
      <c r="I13" s="61"/>
      <c r="J13" s="36"/>
      <c r="K13" s="36"/>
      <c r="L13" s="38"/>
    </row>
    <row r="14" s="2" customFormat="1" ht="20.1" customHeight="1" spans="1:12">
      <c r="A14" s="33"/>
      <c r="B14" s="34"/>
      <c r="C14" s="35"/>
      <c r="D14" s="36"/>
      <c r="E14" s="36"/>
      <c r="F14" s="36"/>
      <c r="G14" s="37"/>
      <c r="H14" s="38"/>
      <c r="I14" s="61"/>
      <c r="J14" s="36"/>
      <c r="K14" s="36"/>
      <c r="L14" s="38"/>
    </row>
    <row r="15" s="2" customFormat="1" ht="20.1" customHeight="1" spans="1:12">
      <c r="A15" s="33"/>
      <c r="B15" s="34"/>
      <c r="C15" s="35"/>
      <c r="D15" s="36"/>
      <c r="E15" s="36"/>
      <c r="F15" s="36"/>
      <c r="G15" s="37"/>
      <c r="H15" s="38"/>
      <c r="I15" s="61"/>
      <c r="J15" s="36"/>
      <c r="K15" s="36"/>
      <c r="L15" s="38"/>
    </row>
    <row r="16" s="2" customFormat="1" ht="20.1" customHeight="1" spans="1:12">
      <c r="A16" s="33"/>
      <c r="B16" s="34"/>
      <c r="C16" s="35"/>
      <c r="D16" s="36"/>
      <c r="E16" s="36"/>
      <c r="F16" s="36"/>
      <c r="G16" s="37"/>
      <c r="H16" s="38"/>
      <c r="I16" s="61"/>
      <c r="J16" s="36"/>
      <c r="K16" s="36"/>
      <c r="L16" s="38"/>
    </row>
    <row r="17" s="2" customFormat="1" ht="20.1" customHeight="1" spans="1:12">
      <c r="A17" s="33"/>
      <c r="B17" s="34"/>
      <c r="C17" s="35"/>
      <c r="D17" s="36"/>
      <c r="E17" s="36"/>
      <c r="F17" s="36"/>
      <c r="G17" s="37"/>
      <c r="H17" s="38"/>
      <c r="I17" s="61"/>
      <c r="J17" s="36"/>
      <c r="K17" s="36"/>
      <c r="L17" s="38"/>
    </row>
    <row r="18" s="2" customFormat="1" ht="20.1" customHeight="1" spans="1:12">
      <c r="A18" s="33"/>
      <c r="B18" s="34"/>
      <c r="C18" s="35"/>
      <c r="D18" s="36"/>
      <c r="E18" s="36"/>
      <c r="F18" s="36"/>
      <c r="G18" s="37"/>
      <c r="H18" s="38"/>
      <c r="I18" s="61"/>
      <c r="J18" s="36"/>
      <c r="K18" s="36"/>
      <c r="L18" s="38"/>
    </row>
    <row r="19" s="2" customFormat="1" ht="20.1" customHeight="1" spans="1:12">
      <c r="A19" s="33"/>
      <c r="B19" s="34"/>
      <c r="C19" s="35"/>
      <c r="D19" s="36"/>
      <c r="E19" s="36"/>
      <c r="F19" s="36"/>
      <c r="G19" s="37"/>
      <c r="H19" s="38"/>
      <c r="I19" s="61"/>
      <c r="J19" s="36"/>
      <c r="K19" s="36"/>
      <c r="L19" s="38"/>
    </row>
    <row r="20" s="2" customFormat="1" ht="20.1" customHeight="1" spans="1:12">
      <c r="A20" s="33"/>
      <c r="B20" s="34"/>
      <c r="C20" s="35"/>
      <c r="D20" s="36"/>
      <c r="E20" s="36"/>
      <c r="F20" s="36"/>
      <c r="G20" s="37"/>
      <c r="H20" s="38"/>
      <c r="I20" s="61"/>
      <c r="J20" s="36"/>
      <c r="K20" s="36"/>
      <c r="L20" s="38"/>
    </row>
    <row r="21" s="2" customFormat="1" ht="20.1" customHeight="1" spans="1:12">
      <c r="A21" s="33"/>
      <c r="B21" s="34"/>
      <c r="C21" s="35"/>
      <c r="D21" s="36"/>
      <c r="E21" s="36"/>
      <c r="F21" s="36"/>
      <c r="G21" s="37"/>
      <c r="H21" s="38"/>
      <c r="I21" s="61"/>
      <c r="J21" s="36"/>
      <c r="K21" s="36"/>
      <c r="L21" s="38"/>
    </row>
    <row r="22" s="2" customFormat="1" ht="20.1" customHeight="1" spans="1:12">
      <c r="A22" s="33"/>
      <c r="B22" s="34"/>
      <c r="C22" s="35"/>
      <c r="D22" s="36"/>
      <c r="E22" s="36"/>
      <c r="F22" s="36"/>
      <c r="G22" s="37"/>
      <c r="H22" s="38"/>
      <c r="I22" s="61"/>
      <c r="J22" s="36"/>
      <c r="K22" s="36"/>
      <c r="L22" s="38"/>
    </row>
    <row r="23" s="2" customFormat="1" ht="20.1" customHeight="1" spans="1:12">
      <c r="A23" s="33"/>
      <c r="B23" s="34"/>
      <c r="C23" s="35"/>
      <c r="D23" s="36"/>
      <c r="E23" s="36"/>
      <c r="F23" s="36"/>
      <c r="G23" s="37"/>
      <c r="H23" s="38"/>
      <c r="I23" s="61"/>
      <c r="J23" s="36"/>
      <c r="K23" s="36"/>
      <c r="L23" s="38"/>
    </row>
    <row r="24" s="2" customFormat="1" ht="20.1" customHeight="1" spans="1:12">
      <c r="A24" s="33"/>
      <c r="B24" s="34"/>
      <c r="C24" s="35"/>
      <c r="D24" s="36"/>
      <c r="E24" s="36"/>
      <c r="F24" s="36"/>
      <c r="G24" s="37"/>
      <c r="H24" s="38"/>
      <c r="I24" s="61"/>
      <c r="J24" s="36"/>
      <c r="K24" s="36"/>
      <c r="L24" s="38"/>
    </row>
    <row r="25" ht="30" customHeight="1" spans="1:12">
      <c r="A25" s="39" t="s">
        <v>33</v>
      </c>
      <c r="B25" s="40"/>
      <c r="C25" s="41" t="s">
        <v>38</v>
      </c>
      <c r="D25" s="42">
        <f>SUM(D7:D24)</f>
        <v>420000</v>
      </c>
      <c r="E25" s="42">
        <f>SUM(E7:E24)</f>
        <v>0</v>
      </c>
      <c r="F25" s="42">
        <f>SUM(F7:F24)</f>
        <v>520</v>
      </c>
      <c r="G25" s="43" t="s">
        <v>38</v>
      </c>
      <c r="H25" s="42">
        <f>SUM(H7:H24)</f>
        <v>520</v>
      </c>
      <c r="I25" s="43" t="s">
        <v>38</v>
      </c>
      <c r="J25" s="42">
        <f>SUM(J7:J24)</f>
        <v>520</v>
      </c>
      <c r="K25" s="42">
        <f>SUM(K7:K24)</f>
        <v>4200</v>
      </c>
      <c r="L25" s="42">
        <f>SUM(L7:L24)</f>
        <v>415800</v>
      </c>
    </row>
    <row r="26" ht="39.95" customHeight="1" spans="1:12">
      <c r="A26" s="26" t="s">
        <v>39</v>
      </c>
      <c r="B26" s="26"/>
      <c r="C26" s="44" t="s">
        <v>40</v>
      </c>
      <c r="D26" s="45" t="str">
        <f>SUBSTITUTE(SUBSTITUTE(TEXT(INT(J26),"[DBNum2][$-804]G/通用格式元"&amp;IF(INT(J26)=J26,"整",""))&amp;TEXT(MID(J26,FIND(".",J26&amp;".0")+1,1),"[DBNum2][$-804]G/通用格式角")&amp;TEXT(MID(J26,FIND(".",J26&amp;".0")+2,1),"[DBNum2][$-804]G/通用格式分"),"零角","零"),"零分","")</f>
        <v>肆拾壹万伍仟捌佰元整</v>
      </c>
      <c r="E26" s="46"/>
      <c r="F26" s="46"/>
      <c r="G26" s="46"/>
      <c r="H26" s="47"/>
      <c r="I26" s="44" t="s">
        <v>41</v>
      </c>
      <c r="J26" s="62">
        <f>L7</f>
        <v>415800</v>
      </c>
      <c r="K26" s="63"/>
      <c r="L26" s="64"/>
    </row>
    <row r="27" ht="50.1" customHeight="1" spans="1:12">
      <c r="A27" s="24" t="s">
        <v>42</v>
      </c>
      <c r="B27" s="24"/>
      <c r="C27" s="48"/>
      <c r="D27" s="48"/>
      <c r="E27" s="48"/>
      <c r="F27" s="48"/>
      <c r="G27" s="48"/>
      <c r="H27" s="48"/>
      <c r="I27" s="24" t="s">
        <v>43</v>
      </c>
      <c r="J27" s="24" t="s">
        <v>44</v>
      </c>
      <c r="K27" s="24"/>
      <c r="L27" s="24"/>
    </row>
    <row r="28" ht="50.1" customHeight="1" spans="1:12">
      <c r="A28" s="26" t="s">
        <v>45</v>
      </c>
      <c r="B28" s="26"/>
      <c r="C28" s="49"/>
      <c r="D28" s="49"/>
      <c r="E28" s="49"/>
      <c r="F28" s="49"/>
      <c r="G28" s="49"/>
      <c r="H28" s="49"/>
      <c r="I28" s="26" t="s">
        <v>46</v>
      </c>
      <c r="J28" s="49"/>
      <c r="K28" s="49"/>
      <c r="L28" s="49"/>
    </row>
    <row r="29" ht="50.1" customHeight="1" spans="1:12">
      <c r="A29" s="26" t="s">
        <v>47</v>
      </c>
      <c r="B29" s="26"/>
      <c r="C29" s="49"/>
      <c r="D29" s="49"/>
      <c r="E29" s="49"/>
      <c r="F29" s="49"/>
      <c r="G29" s="49"/>
      <c r="H29" s="49"/>
      <c r="I29" s="26" t="s">
        <v>48</v>
      </c>
      <c r="J29" s="65"/>
      <c r="K29" s="65"/>
      <c r="L29" s="65"/>
    </row>
    <row r="30" ht="50.1" customHeight="1" spans="1:12">
      <c r="A30" s="26" t="s">
        <v>49</v>
      </c>
      <c r="B30" s="26"/>
      <c r="C30" s="49"/>
      <c r="D30" s="49"/>
      <c r="E30" s="49"/>
      <c r="F30" s="49"/>
      <c r="G30" s="49"/>
      <c r="H30" s="49"/>
      <c r="I30" s="26" t="s">
        <v>50</v>
      </c>
      <c r="J30" s="65"/>
      <c r="K30" s="65"/>
      <c r="L30" s="65"/>
    </row>
    <row r="31" spans="7:12">
      <c r="G31" s="1"/>
      <c r="L31" s="4"/>
    </row>
    <row r="32" spans="7:12">
      <c r="G32" s="1"/>
      <c r="L32" s="4"/>
    </row>
    <row r="36" ht="13.5" spans="2:2">
      <c r="B36"/>
    </row>
    <row r="39" ht="13.5" spans="3:3">
      <c r="C39"/>
    </row>
  </sheetData>
  <mergeCells count="31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25:B25"/>
    <mergeCell ref="A26:B26"/>
    <mergeCell ref="D26:H26"/>
    <mergeCell ref="J26:L26"/>
    <mergeCell ref="A27:B27"/>
    <mergeCell ref="C27:H27"/>
    <mergeCell ref="J27:L27"/>
    <mergeCell ref="A28:B28"/>
    <mergeCell ref="C28:H28"/>
    <mergeCell ref="J28:L28"/>
    <mergeCell ref="A29:B29"/>
    <mergeCell ref="C29:H29"/>
    <mergeCell ref="J29:L29"/>
    <mergeCell ref="A30:B30"/>
    <mergeCell ref="C30:H30"/>
    <mergeCell ref="J30:L30"/>
    <mergeCell ref="A5:A6"/>
    <mergeCell ref="G3:G4"/>
  </mergeCells>
  <printOptions horizontalCentered="1" verticalCentered="1"/>
  <pageMargins left="0" right="0" top="0" bottom="0" header="0" footer="0"/>
  <pageSetup paperSize="9" scale="95" fitToHeight="0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39"/>
  <sheetViews>
    <sheetView tabSelected="1" workbookViewId="0">
      <selection activeCell="D10" sqref="D10"/>
    </sheetView>
  </sheetViews>
  <sheetFormatPr defaultColWidth="9" defaultRowHeight="11.25"/>
  <cols>
    <col min="1" max="1" width="3.125" style="1" customWidth="1"/>
    <col min="2" max="2" width="6.75" style="3" customWidth="1"/>
    <col min="3" max="3" width="4.5" style="1" customWidth="1"/>
    <col min="4" max="4" width="9.75" style="4" customWidth="1"/>
    <col min="5" max="5" width="9" style="3" customWidth="1"/>
    <col min="6" max="6" width="8" style="4" customWidth="1"/>
    <col min="7" max="7" width="9.75" style="4" customWidth="1"/>
    <col min="8" max="8" width="9.125" style="1" customWidth="1"/>
    <col min="9" max="9" width="7.375" style="1" customWidth="1"/>
    <col min="10" max="10" width="10.625" style="1" customWidth="1"/>
    <col min="11" max="11" width="8.875" style="1" customWidth="1"/>
    <col min="12" max="12" width="12.625" style="1" customWidth="1"/>
    <col min="13" max="18" width="9" style="1"/>
    <col min="19" max="19" width="19" style="1" customWidth="1"/>
    <col min="20" max="16384" width="9" style="1"/>
  </cols>
  <sheetData>
    <row r="1" s="1" customFormat="1" ht="19.5" customHeight="1" spans="1:12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27.95" customHeight="1" spans="1:26">
      <c r="A2" s="7" t="s">
        <v>1</v>
      </c>
      <c r="B2" s="8"/>
      <c r="C2" s="9" t="s">
        <v>2</v>
      </c>
      <c r="D2" s="10"/>
      <c r="E2" s="10"/>
      <c r="F2" s="10"/>
      <c r="G2" s="10"/>
      <c r="H2" s="11"/>
      <c r="I2" s="44" t="s">
        <v>3</v>
      </c>
      <c r="J2" s="50">
        <v>5303</v>
      </c>
      <c r="K2" s="51" t="s">
        <v>4</v>
      </c>
      <c r="L2" s="51" t="s">
        <v>5</v>
      </c>
      <c r="M2" s="1"/>
      <c r="N2" s="52" t="s">
        <v>5</v>
      </c>
      <c r="O2" s="53">
        <v>136</v>
      </c>
      <c r="P2" s="54">
        <v>5303</v>
      </c>
      <c r="Q2" s="66" t="s">
        <v>6</v>
      </c>
      <c r="R2" s="54" t="s">
        <v>7</v>
      </c>
      <c r="S2" s="67">
        <v>735067</v>
      </c>
      <c r="T2" s="68"/>
      <c r="U2" s="54"/>
      <c r="V2" s="69" t="s">
        <v>8</v>
      </c>
      <c r="W2" s="70" t="s">
        <v>9</v>
      </c>
      <c r="X2" s="70" t="s">
        <v>10</v>
      </c>
      <c r="Y2" s="71" t="s">
        <v>11</v>
      </c>
      <c r="Z2" s="72"/>
    </row>
    <row r="3" s="1" customFormat="1" ht="27.95" customHeight="1" spans="1:12">
      <c r="A3" s="7" t="s">
        <v>12</v>
      </c>
      <c r="B3" s="8"/>
      <c r="C3" s="12">
        <v>735067</v>
      </c>
      <c r="D3" s="13"/>
      <c r="E3" s="14" t="s">
        <v>13</v>
      </c>
      <c r="F3" s="15" t="s">
        <v>7</v>
      </c>
      <c r="G3" s="16" t="s">
        <v>14</v>
      </c>
      <c r="H3" s="17" t="s">
        <v>15</v>
      </c>
      <c r="I3" s="55"/>
      <c r="J3" s="56" t="s">
        <v>16</v>
      </c>
      <c r="K3" s="26" t="s">
        <v>17</v>
      </c>
      <c r="L3" s="57" t="s">
        <v>9</v>
      </c>
    </row>
    <row r="4" s="1" customFormat="1" ht="27.95" customHeight="1" spans="1:12">
      <c r="A4" s="7" t="s">
        <v>18</v>
      </c>
      <c r="B4" s="8"/>
      <c r="C4" s="18"/>
      <c r="D4" s="19"/>
      <c r="E4" s="14" t="s">
        <v>19</v>
      </c>
      <c r="F4" s="15"/>
      <c r="G4" s="20"/>
      <c r="H4" s="21"/>
      <c r="I4" s="58"/>
      <c r="J4" s="56" t="s">
        <v>20</v>
      </c>
      <c r="K4" s="14" t="s">
        <v>21</v>
      </c>
      <c r="L4" s="59" t="s">
        <v>10</v>
      </c>
    </row>
    <row r="5" s="1" customFormat="1" ht="27.95" customHeight="1" spans="1:12">
      <c r="A5" s="22" t="s">
        <v>22</v>
      </c>
      <c r="B5" s="7" t="s">
        <v>23</v>
      </c>
      <c r="C5" s="23"/>
      <c r="D5" s="8"/>
      <c r="E5" s="7" t="s">
        <v>24</v>
      </c>
      <c r="F5" s="23"/>
      <c r="G5" s="23"/>
      <c r="H5" s="8"/>
      <c r="I5" s="7" t="s">
        <v>25</v>
      </c>
      <c r="J5" s="8"/>
      <c r="K5" s="12" t="s">
        <v>26</v>
      </c>
      <c r="L5" s="13"/>
    </row>
    <row r="6" s="1" customFormat="1" ht="27.95" customHeight="1" spans="1:12">
      <c r="A6" s="24"/>
      <c r="B6" s="25" t="s">
        <v>27</v>
      </c>
      <c r="C6" s="26" t="s">
        <v>28</v>
      </c>
      <c r="D6" s="14" t="s">
        <v>29</v>
      </c>
      <c r="E6" s="25" t="s">
        <v>30</v>
      </c>
      <c r="F6" s="14" t="s">
        <v>31</v>
      </c>
      <c r="G6" s="12" t="s">
        <v>32</v>
      </c>
      <c r="H6" s="26" t="s">
        <v>33</v>
      </c>
      <c r="I6" s="26" t="s">
        <v>27</v>
      </c>
      <c r="J6" s="26" t="s">
        <v>29</v>
      </c>
      <c r="K6" s="14" t="s">
        <v>34</v>
      </c>
      <c r="L6" s="14" t="s">
        <v>35</v>
      </c>
    </row>
    <row r="7" s="2" customFormat="1" ht="75" customHeight="1" spans="1:12">
      <c r="A7" s="27">
        <v>1</v>
      </c>
      <c r="B7" s="28">
        <v>43140</v>
      </c>
      <c r="C7" s="29" t="s">
        <v>36</v>
      </c>
      <c r="D7" s="30">
        <v>420000</v>
      </c>
      <c r="E7" s="30">
        <v>0</v>
      </c>
      <c r="F7" s="30">
        <v>520</v>
      </c>
      <c r="G7" s="31" t="s">
        <v>37</v>
      </c>
      <c r="H7" s="32">
        <f>E7+F7</f>
        <v>520</v>
      </c>
      <c r="I7" s="60"/>
      <c r="J7" s="30">
        <f>H7</f>
        <v>520</v>
      </c>
      <c r="K7" s="30">
        <f>D7*1%</f>
        <v>4200</v>
      </c>
      <c r="L7" s="32">
        <f>D7-K7</f>
        <v>415800</v>
      </c>
    </row>
    <row r="8" s="2" customFormat="1" ht="20.1" customHeight="1" spans="1:12">
      <c r="A8" s="33"/>
      <c r="B8" s="34"/>
      <c r="C8" s="35"/>
      <c r="D8" s="36"/>
      <c r="E8" s="36"/>
      <c r="F8" s="36"/>
      <c r="G8" s="37"/>
      <c r="H8" s="38"/>
      <c r="I8" s="61"/>
      <c r="J8" s="36"/>
      <c r="K8" s="36"/>
      <c r="L8" s="38"/>
    </row>
    <row r="9" s="2" customFormat="1" ht="20.1" customHeight="1" spans="1:12">
      <c r="A9" s="33">
        <v>2</v>
      </c>
      <c r="B9" s="34">
        <v>44231</v>
      </c>
      <c r="C9" s="35" t="s">
        <v>36</v>
      </c>
      <c r="D9" s="36">
        <v>90000</v>
      </c>
      <c r="E9" s="36"/>
      <c r="F9" s="36"/>
      <c r="G9" s="37"/>
      <c r="H9" s="38"/>
      <c r="I9" s="61"/>
      <c r="J9" s="36"/>
      <c r="K9" s="36"/>
      <c r="L9" s="38"/>
    </row>
    <row r="10" s="2" customFormat="1" ht="20.1" customHeight="1" spans="1:12">
      <c r="A10" s="33"/>
      <c r="B10" s="34"/>
      <c r="C10" s="35"/>
      <c r="D10" s="36"/>
      <c r="E10" s="36"/>
      <c r="F10" s="36"/>
      <c r="G10" s="37"/>
      <c r="H10" s="38"/>
      <c r="I10" s="61"/>
      <c r="J10" s="36"/>
      <c r="K10" s="36"/>
      <c r="L10" s="38"/>
    </row>
    <row r="11" s="2" customFormat="1" ht="20.1" customHeight="1" spans="1:12">
      <c r="A11" s="33"/>
      <c r="B11" s="34"/>
      <c r="C11" s="35"/>
      <c r="D11" s="36"/>
      <c r="E11" s="36"/>
      <c r="F11" s="36"/>
      <c r="G11" s="37"/>
      <c r="H11" s="38"/>
      <c r="I11" s="61"/>
      <c r="J11" s="36"/>
      <c r="K11" s="36"/>
      <c r="L11" s="38"/>
    </row>
    <row r="12" s="2" customFormat="1" ht="20.1" customHeight="1" spans="1:12">
      <c r="A12" s="33"/>
      <c r="B12" s="34"/>
      <c r="C12" s="35"/>
      <c r="D12" s="36"/>
      <c r="E12" s="36"/>
      <c r="F12" s="36"/>
      <c r="G12" s="37"/>
      <c r="H12" s="38"/>
      <c r="I12" s="61"/>
      <c r="J12" s="36"/>
      <c r="K12" s="36"/>
      <c r="L12" s="38"/>
    </row>
    <row r="13" s="2" customFormat="1" ht="20.1" customHeight="1" spans="1:12">
      <c r="A13" s="33"/>
      <c r="B13" s="34"/>
      <c r="C13" s="35"/>
      <c r="D13" s="36"/>
      <c r="E13" s="36"/>
      <c r="F13" s="36"/>
      <c r="G13" s="37"/>
      <c r="H13" s="38"/>
      <c r="I13" s="61"/>
      <c r="J13" s="36"/>
      <c r="K13" s="36"/>
      <c r="L13" s="38"/>
    </row>
    <row r="14" s="2" customFormat="1" ht="20.1" customHeight="1" spans="1:12">
      <c r="A14" s="33"/>
      <c r="B14" s="34"/>
      <c r="C14" s="35"/>
      <c r="D14" s="36"/>
      <c r="E14" s="36"/>
      <c r="F14" s="36"/>
      <c r="G14" s="37"/>
      <c r="H14" s="38"/>
      <c r="I14" s="61"/>
      <c r="J14" s="36"/>
      <c r="K14" s="36"/>
      <c r="L14" s="38"/>
    </row>
    <row r="15" s="2" customFormat="1" ht="20.1" customHeight="1" spans="1:12">
      <c r="A15" s="33"/>
      <c r="B15" s="34"/>
      <c r="C15" s="35"/>
      <c r="D15" s="36"/>
      <c r="E15" s="36"/>
      <c r="F15" s="36"/>
      <c r="G15" s="37"/>
      <c r="H15" s="38"/>
      <c r="I15" s="61"/>
      <c r="J15" s="36"/>
      <c r="K15" s="36"/>
      <c r="L15" s="38"/>
    </row>
    <row r="16" s="2" customFormat="1" ht="20.1" customHeight="1" spans="1:12">
      <c r="A16" s="33"/>
      <c r="B16" s="34"/>
      <c r="C16" s="35"/>
      <c r="D16" s="36"/>
      <c r="E16" s="36"/>
      <c r="F16" s="36"/>
      <c r="G16" s="37"/>
      <c r="H16" s="38"/>
      <c r="I16" s="61"/>
      <c r="J16" s="36"/>
      <c r="K16" s="36"/>
      <c r="L16" s="38"/>
    </row>
    <row r="17" s="2" customFormat="1" ht="20.1" customHeight="1" spans="1:12">
      <c r="A17" s="33"/>
      <c r="B17" s="34"/>
      <c r="C17" s="35"/>
      <c r="D17" s="36"/>
      <c r="E17" s="36"/>
      <c r="F17" s="36"/>
      <c r="G17" s="37"/>
      <c r="H17" s="38"/>
      <c r="I17" s="61"/>
      <c r="J17" s="36"/>
      <c r="K17" s="36"/>
      <c r="L17" s="38"/>
    </row>
    <row r="18" s="2" customFormat="1" ht="20.1" customHeight="1" spans="1:12">
      <c r="A18" s="33"/>
      <c r="B18" s="34"/>
      <c r="C18" s="35"/>
      <c r="D18" s="36"/>
      <c r="E18" s="36"/>
      <c r="F18" s="36"/>
      <c r="G18" s="37"/>
      <c r="H18" s="38"/>
      <c r="I18" s="61"/>
      <c r="J18" s="36"/>
      <c r="K18" s="36"/>
      <c r="L18" s="38"/>
    </row>
    <row r="19" s="2" customFormat="1" ht="20.1" customHeight="1" spans="1:12">
      <c r="A19" s="33"/>
      <c r="B19" s="34"/>
      <c r="C19" s="35"/>
      <c r="D19" s="36"/>
      <c r="E19" s="36"/>
      <c r="F19" s="36"/>
      <c r="G19" s="37"/>
      <c r="H19" s="38"/>
      <c r="I19" s="61"/>
      <c r="J19" s="36"/>
      <c r="K19" s="36"/>
      <c r="L19" s="38"/>
    </row>
    <row r="20" s="2" customFormat="1" ht="20.1" customHeight="1" spans="1:12">
      <c r="A20" s="33"/>
      <c r="B20" s="34"/>
      <c r="C20" s="35"/>
      <c r="D20" s="36"/>
      <c r="E20" s="36"/>
      <c r="F20" s="36"/>
      <c r="G20" s="37"/>
      <c r="H20" s="38"/>
      <c r="I20" s="61"/>
      <c r="J20" s="36"/>
      <c r="K20" s="36"/>
      <c r="L20" s="38"/>
    </row>
    <row r="21" s="2" customFormat="1" ht="20.1" customHeight="1" spans="1:12">
      <c r="A21" s="33"/>
      <c r="B21" s="34"/>
      <c r="C21" s="35"/>
      <c r="D21" s="36"/>
      <c r="E21" s="36"/>
      <c r="F21" s="36"/>
      <c r="G21" s="37"/>
      <c r="H21" s="38"/>
      <c r="I21" s="61"/>
      <c r="J21" s="36"/>
      <c r="K21" s="36"/>
      <c r="L21" s="38"/>
    </row>
    <row r="22" s="2" customFormat="1" ht="20.1" customHeight="1" spans="1:12">
      <c r="A22" s="33"/>
      <c r="B22" s="34"/>
      <c r="C22" s="35"/>
      <c r="D22" s="36"/>
      <c r="E22" s="36"/>
      <c r="F22" s="36"/>
      <c r="G22" s="37"/>
      <c r="H22" s="38"/>
      <c r="I22" s="61"/>
      <c r="J22" s="36"/>
      <c r="K22" s="36"/>
      <c r="L22" s="38"/>
    </row>
    <row r="23" s="2" customFormat="1" ht="20.1" customHeight="1" spans="1:12">
      <c r="A23" s="33"/>
      <c r="B23" s="34"/>
      <c r="C23" s="35"/>
      <c r="D23" s="36"/>
      <c r="E23" s="36"/>
      <c r="F23" s="36"/>
      <c r="G23" s="37"/>
      <c r="H23" s="38"/>
      <c r="I23" s="61"/>
      <c r="J23" s="36"/>
      <c r="K23" s="36"/>
      <c r="L23" s="38"/>
    </row>
    <row r="24" s="2" customFormat="1" ht="20.1" customHeight="1" spans="1:12">
      <c r="A24" s="33"/>
      <c r="B24" s="34"/>
      <c r="C24" s="35"/>
      <c r="D24" s="36"/>
      <c r="E24" s="36"/>
      <c r="F24" s="36"/>
      <c r="G24" s="37"/>
      <c r="H24" s="38"/>
      <c r="I24" s="61"/>
      <c r="J24" s="36"/>
      <c r="K24" s="36"/>
      <c r="L24" s="38"/>
    </row>
    <row r="25" s="1" customFormat="1" ht="30" customHeight="1" spans="1:12">
      <c r="A25" s="39" t="s">
        <v>33</v>
      </c>
      <c r="B25" s="40"/>
      <c r="C25" s="41" t="s">
        <v>38</v>
      </c>
      <c r="D25" s="42">
        <f t="shared" ref="D25:F25" si="0">SUM(D7:D24)</f>
        <v>510000</v>
      </c>
      <c r="E25" s="42">
        <f t="shared" si="0"/>
        <v>0</v>
      </c>
      <c r="F25" s="42">
        <f t="shared" si="0"/>
        <v>520</v>
      </c>
      <c r="G25" s="43" t="s">
        <v>38</v>
      </c>
      <c r="H25" s="42">
        <f t="shared" ref="H25:L25" si="1">SUM(H7:H24)</f>
        <v>520</v>
      </c>
      <c r="I25" s="43" t="s">
        <v>38</v>
      </c>
      <c r="J25" s="42">
        <f t="shared" si="1"/>
        <v>520</v>
      </c>
      <c r="K25" s="42">
        <f t="shared" si="1"/>
        <v>4200</v>
      </c>
      <c r="L25" s="42">
        <f t="shared" si="1"/>
        <v>415800</v>
      </c>
    </row>
    <row r="26" s="1" customFormat="1" ht="39.95" customHeight="1" spans="1:12">
      <c r="A26" s="26" t="s">
        <v>39</v>
      </c>
      <c r="B26" s="26"/>
      <c r="C26" s="44" t="s">
        <v>40</v>
      </c>
      <c r="D26" s="45" t="str">
        <f>SUBSTITUTE(SUBSTITUTE(TEXT(INT(J26),"[DBNum2][$-804]G/通用格式元"&amp;IF(INT(J26)=J26,"整",""))&amp;TEXT(MID(J26,FIND(".",J26&amp;".0")+1,1),"[DBNum2][$-804]G/通用格式角")&amp;TEXT(MID(J26,FIND(".",J26&amp;".0")+2,1),"[DBNum2][$-804]G/通用格式分"),"零角","零"),"零分","")</f>
        <v>肆拾壹万伍仟捌佰元整</v>
      </c>
      <c r="E26" s="46"/>
      <c r="F26" s="46"/>
      <c r="G26" s="46"/>
      <c r="H26" s="47"/>
      <c r="I26" s="44" t="s">
        <v>41</v>
      </c>
      <c r="J26" s="62">
        <f>L7</f>
        <v>415800</v>
      </c>
      <c r="K26" s="63"/>
      <c r="L26" s="64"/>
    </row>
    <row r="27" s="1" customFormat="1" ht="50.1" customHeight="1" spans="1:12">
      <c r="A27" s="24" t="s">
        <v>42</v>
      </c>
      <c r="B27" s="24"/>
      <c r="C27" s="48"/>
      <c r="D27" s="48"/>
      <c r="E27" s="48"/>
      <c r="F27" s="48"/>
      <c r="G27" s="48"/>
      <c r="H27" s="48"/>
      <c r="I27" s="24" t="s">
        <v>43</v>
      </c>
      <c r="J27" s="24" t="s">
        <v>44</v>
      </c>
      <c r="K27" s="24"/>
      <c r="L27" s="24"/>
    </row>
    <row r="28" s="1" customFormat="1" ht="50.1" customHeight="1" spans="1:12">
      <c r="A28" s="26" t="s">
        <v>45</v>
      </c>
      <c r="B28" s="26"/>
      <c r="C28" s="49"/>
      <c r="D28" s="49"/>
      <c r="E28" s="49"/>
      <c r="F28" s="49"/>
      <c r="G28" s="49"/>
      <c r="H28" s="49"/>
      <c r="I28" s="26" t="s">
        <v>46</v>
      </c>
      <c r="J28" s="49"/>
      <c r="K28" s="49"/>
      <c r="L28" s="49"/>
    </row>
    <row r="29" s="1" customFormat="1" ht="50.1" customHeight="1" spans="1:12">
      <c r="A29" s="26" t="s">
        <v>47</v>
      </c>
      <c r="B29" s="26"/>
      <c r="C29" s="49"/>
      <c r="D29" s="49"/>
      <c r="E29" s="49"/>
      <c r="F29" s="49"/>
      <c r="G29" s="49"/>
      <c r="H29" s="49"/>
      <c r="I29" s="26" t="s">
        <v>48</v>
      </c>
      <c r="J29" s="65"/>
      <c r="K29" s="65"/>
      <c r="L29" s="65"/>
    </row>
    <row r="30" s="1" customFormat="1" ht="50.1" customHeight="1" spans="1:12">
      <c r="A30" s="26" t="s">
        <v>49</v>
      </c>
      <c r="B30" s="26"/>
      <c r="C30" s="49"/>
      <c r="D30" s="49"/>
      <c r="E30" s="49"/>
      <c r="F30" s="49"/>
      <c r="G30" s="49"/>
      <c r="H30" s="49"/>
      <c r="I30" s="26" t="s">
        <v>50</v>
      </c>
      <c r="J30" s="65"/>
      <c r="K30" s="65"/>
      <c r="L30" s="65"/>
    </row>
    <row r="31" s="1" customFormat="1" spans="2:12">
      <c r="B31" s="3"/>
      <c r="C31" s="1"/>
      <c r="D31" s="4"/>
      <c r="E31" s="3"/>
      <c r="F31" s="4"/>
      <c r="G31" s="1"/>
      <c r="H31" s="1"/>
      <c r="I31" s="1"/>
      <c r="J31" s="1"/>
      <c r="K31" s="1"/>
      <c r="L31" s="4"/>
    </row>
    <row r="32" s="1" customFormat="1" spans="2:12">
      <c r="B32" s="3"/>
      <c r="C32" s="1"/>
      <c r="D32" s="4"/>
      <c r="E32" s="3"/>
      <c r="F32" s="4"/>
      <c r="G32" s="1"/>
      <c r="H32" s="1"/>
      <c r="I32" s="1"/>
      <c r="J32" s="1"/>
      <c r="K32" s="1"/>
      <c r="L32" s="4"/>
    </row>
    <row r="33" s="1" customFormat="1" spans="2:7">
      <c r="B33" s="3"/>
      <c r="C33" s="1"/>
      <c r="D33" s="4"/>
      <c r="E33" s="3"/>
      <c r="F33" s="4"/>
      <c r="G33" s="4"/>
    </row>
    <row r="34" s="1" customFormat="1" spans="2:7">
      <c r="B34" s="3"/>
      <c r="C34" s="1"/>
      <c r="D34" s="4"/>
      <c r="E34" s="3"/>
      <c r="F34" s="4"/>
      <c r="G34" s="4"/>
    </row>
    <row r="35" s="1" customFormat="1" spans="2:7">
      <c r="B35" s="3"/>
      <c r="C35" s="1"/>
      <c r="D35" s="4"/>
      <c r="E35" s="3"/>
      <c r="F35" s="4"/>
      <c r="G35" s="4"/>
    </row>
    <row r="36" s="1" customFormat="1" ht="13.5" spans="2:7">
      <c r="B36"/>
      <c r="C36" s="1"/>
      <c r="D36" s="4"/>
      <c r="E36" s="3"/>
      <c r="F36" s="4"/>
      <c r="G36" s="4"/>
    </row>
    <row r="37" s="1" customFormat="1" spans="2:7">
      <c r="B37" s="3"/>
      <c r="C37" s="1"/>
      <c r="D37" s="4"/>
      <c r="E37" s="3"/>
      <c r="F37" s="4"/>
      <c r="G37" s="4"/>
    </row>
    <row r="38" s="1" customFormat="1" spans="2:7">
      <c r="B38" s="3"/>
      <c r="C38" s="1"/>
      <c r="D38" s="4"/>
      <c r="E38" s="3"/>
      <c r="F38" s="4"/>
      <c r="G38" s="4"/>
    </row>
    <row r="39" s="1" customFormat="1" ht="13.5" spans="2:7">
      <c r="B39" s="3"/>
      <c r="C39"/>
      <c r="D39" s="4"/>
      <c r="E39" s="3"/>
      <c r="F39" s="4"/>
      <c r="G39" s="4"/>
    </row>
  </sheetData>
  <mergeCells count="31">
    <mergeCell ref="A1:L1"/>
    <mergeCell ref="A2:B2"/>
    <mergeCell ref="C2:H2"/>
    <mergeCell ref="A3:B3"/>
    <mergeCell ref="C3:D3"/>
    <mergeCell ref="H3:I3"/>
    <mergeCell ref="A4:B4"/>
    <mergeCell ref="C4:D4"/>
    <mergeCell ref="H4:I4"/>
    <mergeCell ref="B5:D5"/>
    <mergeCell ref="E5:H5"/>
    <mergeCell ref="I5:J5"/>
    <mergeCell ref="K5:L5"/>
    <mergeCell ref="A25:B25"/>
    <mergeCell ref="A26:B26"/>
    <mergeCell ref="D26:H26"/>
    <mergeCell ref="J26:L26"/>
    <mergeCell ref="A27:B27"/>
    <mergeCell ref="C27:H27"/>
    <mergeCell ref="J27:L27"/>
    <mergeCell ref="A28:B28"/>
    <mergeCell ref="C28:H28"/>
    <mergeCell ref="J28:L28"/>
    <mergeCell ref="A29:B29"/>
    <mergeCell ref="C29:H29"/>
    <mergeCell ref="J29:L29"/>
    <mergeCell ref="A30:B30"/>
    <mergeCell ref="C30:H30"/>
    <mergeCell ref="J30:L30"/>
    <mergeCell ref="A5:A6"/>
    <mergeCell ref="G3:G4"/>
  </mergeCells>
  <pageMargins left="0.75" right="0.75" top="1" bottom="1" header="0.5" footer="0.5"/>
  <headerFooter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朱敏</cp:lastModifiedBy>
  <dcterms:created xsi:type="dcterms:W3CDTF">2017-01-17T04:48:00Z</dcterms:created>
  <cp:lastPrinted>2017-09-20T00:53:00Z</cp:lastPrinted>
  <dcterms:modified xsi:type="dcterms:W3CDTF">2021-05-08T01:47:25Z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DB6FFD301C3C40658193DA908F989259</vt:lpwstr>
  </property>
</Properties>
</file>