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<sst xmlns="http://schemas.openxmlformats.org/spreadsheetml/2006/main" count="103" uniqueCount="93">
  <si>
    <t xml:space="preserve">工程款支付证书 </t>
  </si>
  <si>
    <t>工程名称</t>
  </si>
  <si>
    <t>新增国道329周项路口至项城牛营段附属设施工程项目</t>
  </si>
  <si>
    <t>建设单位</t>
  </si>
  <si>
    <t>项城市交通运输局</t>
  </si>
  <si>
    <t>ERP编号</t>
  </si>
  <si>
    <t>档案编号</t>
  </si>
  <si>
    <t>CD2016-113</t>
  </si>
  <si>
    <t>合同金额</t>
  </si>
  <si>
    <t>中标时间</t>
  </si>
  <si>
    <t>2016-9-5  中标</t>
  </si>
  <si>
    <t>已提供工程资料</t>
  </si>
  <si>
    <t>中标书、施工合同、项目投资协议、竣工报告，不领章承诺书（无），终结结算书</t>
  </si>
  <si>
    <t>保存地址</t>
  </si>
  <si>
    <t>合肥</t>
  </si>
  <si>
    <t>责任单位</t>
  </si>
  <si>
    <t>第八大区河南省</t>
  </si>
  <si>
    <t>决算金额</t>
  </si>
  <si>
    <t>决算时间</t>
  </si>
  <si>
    <t>项目部印章</t>
  </si>
  <si>
    <t>无</t>
  </si>
  <si>
    <t>施工人</t>
  </si>
  <si>
    <t>马伟涛15938613333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</si>
  <si>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</si>
  <si>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</si>
  <si>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</si>
  <si>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</si>
  <si>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</si>
  <si>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</si>
  <si>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</si>
  <si>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</si>
  <si>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</si>
  <si>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</si>
  <si>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</si>
  <si>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</si>
  <si>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</si>
  <si>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</si>
  <si>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</si>
  <si>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</si>
  <si>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</si>
  <si>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</si>
  <si>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</si>
  <si>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</si>
  <si>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</si>
  <si>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</si>
  <si>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</si>
  <si>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</si>
  <si>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</si>
  <si>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</si>
  <si>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</si>
  <si>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</si>
  <si>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</si>
  <si>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</si>
  <si>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</si>
  <si>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</si>
  <si>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中行</t>
  </si>
  <si>
    <t xml:space="preserve">175202745165 </t>
  </si>
  <si>
    <t>决算价价0.5%</t>
  </si>
  <si>
    <t>外经证费用1000+孙健、朱大金出场费各1000，齐亮亮、王敏出场费各500</t>
  </si>
  <si>
    <t>暂扣企税700000+损失保证金90000</t>
  </si>
  <si>
    <t>前期支付</t>
  </si>
  <si>
    <t>工行</t>
  </si>
  <si>
    <t>1302 0107 1920 0144 316</t>
  </si>
  <si>
    <t>提企税及损失保证金</t>
  </si>
  <si>
    <t>中行项城莲花大道支行</t>
  </si>
  <si>
    <t>2468 5030 7183</t>
  </si>
  <si>
    <t>手续费</t>
  </si>
  <si>
    <t>项城市德祐建筑装饰工程有限公司（沙子、石子、水泥等）</t>
  </si>
  <si>
    <t>农行项城市城郊分理处</t>
  </si>
  <si>
    <t>6230 5220 8007 4290 675</t>
  </si>
  <si>
    <t>侯孬蛋（火烧花岗岩石板）</t>
  </si>
  <si>
    <t>农行南京紫金山支行</t>
  </si>
  <si>
    <t>6228 2703 9700 4289 173</t>
  </si>
  <si>
    <t>徐蓬（火烧花岗岩石板）</t>
  </si>
  <si>
    <t>6230 5220 8007 4290 576</t>
  </si>
  <si>
    <t>李松山（水磨花岗岩侧石）</t>
  </si>
  <si>
    <t>中行项城支行</t>
  </si>
  <si>
    <t>6013 8280 0800 9996 059</t>
  </si>
  <si>
    <t>李冬华（钢板）</t>
  </si>
  <si>
    <t>农行西城分理处</t>
  </si>
  <si>
    <t>6230 5220 8007  4222 371</t>
  </si>
  <si>
    <t>张敬光（花岗岩）</t>
  </si>
  <si>
    <t>农行项城市支行老城分理处</t>
  </si>
  <si>
    <t>6228 4520 8808 1256 678</t>
  </si>
  <si>
    <t>蒋兰英（LED路灯）</t>
  </si>
  <si>
    <t>马伟涛（退损失准备金）
6217888000000286600
中国银行股份有限公司城莲花支行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</si>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</sst>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.0%"/>
    <numFmt numFmtId="180" formatCode="0_ "/>
    <numFmt numFmtId="181" formatCode="0.00_);[Red]\(0.00\)"/>
  </numFmts>
  <fonts count="35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2" borderId="1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30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7" borderId="18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21" fillId="25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>
      <protection locked="0"/>
    </xf>
  </cellStyleXfs>
  <cellXfs count="10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80" fontId="8" fillId="3" borderId="2" xfId="50" applyNumberFormat="1" applyFont="1" applyFill="1" applyBorder="1" applyAlignment="1" applyProtection="1">
      <alignment horizontal="center" vertical="center" wrapText="1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0" fontId="3" fillId="3" borderId="8" xfId="50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 wrapText="1"/>
    </xf>
    <xf numFmtId="177" fontId="1" fillId="3" borderId="4" xfId="50" applyNumberFormat="1" applyFont="1" applyFill="1" applyBorder="1" applyAlignment="1" applyProtection="1">
      <alignment vertical="center" shrinkToFit="1"/>
    </xf>
    <xf numFmtId="176" fontId="1" fillId="3" borderId="2" xfId="50" applyNumberFormat="1" applyFont="1" applyFill="1" applyBorder="1" applyAlignment="1" applyProtection="1">
      <alignment horizontal="center" vertical="center"/>
    </xf>
    <xf numFmtId="0" fontId="5" fillId="3" borderId="2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right" vertical="center" shrinkToFit="1"/>
    </xf>
    <xf numFmtId="176" fontId="10" fillId="3" borderId="3" xfId="50" applyNumberFormat="1" applyFont="1" applyFill="1" applyBorder="1" applyAlignment="1" applyProtection="1">
      <alignment horizontal="center" vertical="center" shrinkToFit="1"/>
    </xf>
    <xf numFmtId="176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/>
    </xf>
    <xf numFmtId="176" fontId="5" fillId="3" borderId="9" xfId="50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176" fontId="5" fillId="3" borderId="10" xfId="50" applyNumberFormat="1" applyFont="1" applyFill="1" applyBorder="1" applyAlignment="1" applyProtection="1">
      <alignment horizontal="center" vertical="center" wrapText="1"/>
    </xf>
    <xf numFmtId="176" fontId="5" fillId="3" borderId="7" xfId="50" applyNumberFormat="1" applyFont="1" applyFill="1" applyBorder="1" applyAlignment="1" applyProtection="1">
      <alignment horizontal="center" vertical="center" wrapText="1"/>
    </xf>
    <xf numFmtId="176" fontId="5" fillId="3" borderId="11" xfId="50" applyNumberFormat="1" applyFont="1" applyFill="1" applyBorder="1" applyAlignment="1" applyProtection="1">
      <alignment horizontal="center" vertical="center" wrapText="1"/>
    </xf>
    <xf numFmtId="176" fontId="5" fillId="3" borderId="8" xfId="50" applyNumberFormat="1" applyFont="1" applyFill="1" applyBorder="1" applyAlignment="1" applyProtection="1">
      <alignment horizontal="center" vertical="center" wrapTex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12" fillId="3" borderId="11" xfId="50" applyNumberFormat="1" applyFont="1" applyFill="1" applyBorder="1" applyAlignment="1" applyProtection="1">
      <alignment horizontal="center" vertical="center" wrapText="1"/>
    </xf>
    <xf numFmtId="176" fontId="12" fillId="3" borderId="8" xfId="50" applyNumberFormat="1" applyFont="1" applyFill="1" applyBorder="1" applyAlignment="1" applyProtection="1">
      <alignment horizontal="center" vertical="center" wrapText="1"/>
    </xf>
    <xf numFmtId="176" fontId="11" fillId="3" borderId="11" xfId="50" applyNumberFormat="1" applyFont="1" applyFill="1" applyBorder="1" applyAlignment="1" applyProtection="1">
      <alignment horizontal="center" vertical="center" wrapText="1"/>
    </xf>
    <xf numFmtId="176" fontId="11" fillId="3" borderId="8" xfId="50" applyNumberFormat="1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left" vertical="center" wrapText="1"/>
    </xf>
    <xf numFmtId="176" fontId="9" fillId="4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76" fontId="5" fillId="4" borderId="2" xfId="50" applyNumberFormat="1" applyFont="1" applyFill="1" applyBorder="1" applyAlignment="1" applyProtection="1">
      <alignment horizontal="center" vertical="center" wrapText="1"/>
    </xf>
    <xf numFmtId="176" fontId="10" fillId="3" borderId="4" xfId="50" applyNumberFormat="1" applyFont="1" applyFill="1" applyBorder="1" applyAlignment="1" applyProtection="1">
      <alignment horizontal="center" vertical="center" shrinkToFit="1"/>
    </xf>
    <xf numFmtId="0" fontId="5" fillId="3" borderId="9" xfId="50" applyFont="1" applyFill="1" applyBorder="1" applyAlignment="1" applyProtection="1">
      <alignment horizontal="center" vertical="center" wrapTex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10" fillId="3" borderId="2" xfId="50" applyNumberFormat="1" applyFont="1" applyFill="1" applyBorder="1" applyAlignment="1" applyProtection="1">
      <alignment horizontal="center" vertical="center" shrinkToFit="1"/>
    </xf>
    <xf numFmtId="0" fontId="5" fillId="3" borderId="11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9" fillId="4" borderId="6" xfId="50" applyNumberFormat="1" applyFont="1" applyFill="1" applyBorder="1" applyAlignment="1" applyProtection="1">
      <alignment horizontal="right" vertical="center" shrinkToFit="1"/>
    </xf>
    <xf numFmtId="176" fontId="9" fillId="3" borderId="6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122555</xdr:colOff>
      <xdr:row>7</xdr:row>
      <xdr:rowOff>203835</xdr:rowOff>
    </xdr:from>
    <xdr:to>
      <xdr:col>28</xdr:col>
      <xdr:colOff>307975</xdr:colOff>
      <xdr:row>16</xdr:row>
      <xdr:rowOff>192405</xdr:rowOff>
    </xdr:to>
    <xdr:pic>
      <xdr:nvPicPr>
        <xdr:cNvPr id="5" name="图片 4" descr="`RDL5JMU]]HEPB9GH34B$H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61215" y="3104515"/>
          <a:ext cx="5671820" cy="3571240"/>
        </a:xfrm>
        <a:prstGeom prst="rect">
          <a:avLst/>
        </a:prstGeom>
      </xdr:spPr>
    </xdr:pic>
    <xdr:clientData/>
  </xdr:twoCellAnchor>
  <xdr:twoCellAnchor editAs="oneCell">
    <xdr:from>
      <xdr:col>20</xdr:col>
      <xdr:colOff>299720</xdr:colOff>
      <xdr:row>13</xdr:row>
      <xdr:rowOff>164465</xdr:rowOff>
    </xdr:from>
    <xdr:to>
      <xdr:col>29</xdr:col>
      <xdr:colOff>176530</xdr:colOff>
      <xdr:row>21</xdr:row>
      <xdr:rowOff>306705</xdr:rowOff>
    </xdr:to>
    <xdr:pic>
      <xdr:nvPicPr>
        <xdr:cNvPr id="2" name="图片 1" descr="%{89FNF~UV{1LBYVB4Y(SM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38380" y="5365115"/>
          <a:ext cx="6049010" cy="3406140"/>
        </a:xfrm>
        <a:prstGeom prst="rect">
          <a:avLst/>
        </a:prstGeom>
      </xdr:spPr>
    </xdr:pic>
    <xdr:clientData/>
  </xdr:twoCellAnchor>
  <xdr:twoCellAnchor editAs="oneCell">
    <xdr:from>
      <xdr:col>5</xdr:col>
      <xdr:colOff>1578610</xdr:colOff>
      <xdr:row>9</xdr:row>
      <xdr:rowOff>161925</xdr:rowOff>
    </xdr:from>
    <xdr:to>
      <xdr:col>7</xdr:col>
      <xdr:colOff>252730</xdr:colOff>
      <xdr:row>11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9425" y="3951605"/>
          <a:ext cx="3035935" cy="633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194945</xdr:colOff>
      <xdr:row>8</xdr:row>
      <xdr:rowOff>5715</xdr:rowOff>
    </xdr:from>
    <xdr:to>
      <xdr:col>12</xdr:col>
      <xdr:colOff>1732915</xdr:colOff>
      <xdr:row>9</xdr:row>
      <xdr:rowOff>218440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64490" y="3515995"/>
          <a:ext cx="2261870" cy="492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tabSelected="1" zoomScale="90" zoomScaleNormal="90" topLeftCell="I7" workbookViewId="0">
      <selection activeCell="P18" sqref="P18"/>
    </sheetView>
  </sheetViews>
  <sheetFormatPr defaultColWidth="9" defaultRowHeight="11.25"/>
  <cols>
    <col min="1" max="1" width="3.25" style="2" customWidth="1"/>
    <col min="2" max="2" width="7.88333333333333" style="7" customWidth="1"/>
    <col min="3" max="3" width="16.4666666666667" style="2" customWidth="1"/>
    <col min="4" max="4" width="9.55" style="2" customWidth="1"/>
    <col min="5" max="5" width="31.7583333333333" style="8" customWidth="1"/>
    <col min="6" max="6" width="28.4916666666667" style="8" customWidth="1"/>
    <col min="7" max="7" width="28.75" style="8" customWidth="1"/>
    <col min="8" max="9" width="9.5" style="8" customWidth="1"/>
    <col min="10" max="10" width="14.2416666666667" style="8" customWidth="1"/>
    <col min="11" max="12" width="9.5" style="8" customWidth="1"/>
    <col min="13" max="13" width="28.4916666666667" style="8" customWidth="1"/>
    <col min="14" max="14" width="13.875" style="8" customWidth="1"/>
    <col min="15" max="15" width="15.55" style="7" customWidth="1"/>
    <col min="16" max="16" width="31.75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56"/>
      <c r="J2" s="11" t="s">
        <v>4</v>
      </c>
      <c r="K2" s="11"/>
      <c r="L2" s="11"/>
      <c r="M2" s="11"/>
      <c r="N2" s="57" t="s">
        <v>5</v>
      </c>
      <c r="O2" s="57"/>
      <c r="P2" s="58">
        <v>4946</v>
      </c>
      <c r="Q2" s="62" t="s">
        <v>6</v>
      </c>
      <c r="R2" s="62"/>
      <c r="S2" s="90" t="s">
        <v>7</v>
      </c>
      <c r="T2" s="90"/>
    </row>
    <row r="3" s="1" customFormat="1" ht="64" customHeight="1" spans="1:20">
      <c r="A3" s="10" t="s">
        <v>8</v>
      </c>
      <c r="B3" s="10"/>
      <c r="C3" s="13">
        <v>41755091.53</v>
      </c>
      <c r="D3" s="13"/>
      <c r="E3" s="13"/>
      <c r="F3" s="13" t="s">
        <v>9</v>
      </c>
      <c r="G3" s="14" t="s">
        <v>10</v>
      </c>
      <c r="H3" s="10" t="s">
        <v>11</v>
      </c>
      <c r="I3" s="10"/>
      <c r="J3" s="59" t="s">
        <v>12</v>
      </c>
      <c r="K3" s="59"/>
      <c r="L3" s="59"/>
      <c r="M3" s="59"/>
      <c r="N3" s="10" t="s">
        <v>13</v>
      </c>
      <c r="O3" s="10"/>
      <c r="P3" s="59" t="s">
        <v>14</v>
      </c>
      <c r="Q3" s="91" t="s">
        <v>15</v>
      </c>
      <c r="R3" s="92"/>
      <c r="S3" s="93" t="s">
        <v>16</v>
      </c>
      <c r="T3" s="93"/>
    </row>
    <row r="4" s="1" customFormat="1" ht="27.9" customHeight="1" spans="1:20">
      <c r="A4" s="10" t="s">
        <v>17</v>
      </c>
      <c r="B4" s="10"/>
      <c r="C4" s="15">
        <v>52077565.25</v>
      </c>
      <c r="D4" s="15"/>
      <c r="E4" s="15"/>
      <c r="F4" s="13" t="s">
        <v>18</v>
      </c>
      <c r="G4" s="16"/>
      <c r="H4" s="10" t="s">
        <v>19</v>
      </c>
      <c r="I4" s="10"/>
      <c r="J4" s="59" t="s">
        <v>20</v>
      </c>
      <c r="K4" s="59"/>
      <c r="L4" s="59"/>
      <c r="M4" s="59"/>
      <c r="N4" s="10" t="s">
        <v>21</v>
      </c>
      <c r="O4" s="10"/>
      <c r="P4" s="15" t="s">
        <v>22</v>
      </c>
      <c r="Q4" s="13" t="s">
        <v>23</v>
      </c>
      <c r="R4" s="15" t="s">
        <v>24</v>
      </c>
      <c r="S4" s="94" t="s">
        <v>25</v>
      </c>
      <c r="T4" s="95" t="s">
        <v>26</v>
      </c>
    </row>
    <row r="5" s="1" customFormat="1" ht="27.9" customHeight="1" spans="1:20">
      <c r="A5" s="10" t="s">
        <v>27</v>
      </c>
      <c r="B5" s="17" t="s">
        <v>28</v>
      </c>
      <c r="C5" s="18"/>
      <c r="D5" s="18"/>
      <c r="E5" s="18"/>
      <c r="F5" s="19"/>
      <c r="G5" s="20" t="s">
        <v>29</v>
      </c>
      <c r="H5" s="17" t="s">
        <v>28</v>
      </c>
      <c r="I5" s="18"/>
      <c r="J5" s="19"/>
      <c r="K5" s="20" t="s">
        <v>30</v>
      </c>
      <c r="L5" s="17" t="s">
        <v>31</v>
      </c>
      <c r="M5" s="19"/>
      <c r="N5" s="17" t="s">
        <v>32</v>
      </c>
      <c r="O5" s="19"/>
      <c r="P5" s="60" t="s">
        <v>33</v>
      </c>
      <c r="Q5" s="96"/>
      <c r="R5" s="96"/>
      <c r="S5" s="94" t="s">
        <v>34</v>
      </c>
      <c r="T5" s="97" t="s">
        <v>35</v>
      </c>
    </row>
    <row r="6" s="1" customFormat="1" ht="27.9" customHeight="1" spans="1:20">
      <c r="A6" s="10"/>
      <c r="B6" s="21" t="s">
        <v>36</v>
      </c>
      <c r="C6" s="22"/>
      <c r="D6" s="22"/>
      <c r="E6" s="22"/>
      <c r="F6" s="23"/>
      <c r="G6" s="10"/>
      <c r="H6" s="21" t="s">
        <v>37</v>
      </c>
      <c r="I6" s="22"/>
      <c r="J6" s="23"/>
      <c r="K6" s="10" t="s">
        <v>38</v>
      </c>
      <c r="L6" s="21" t="s">
        <v>39</v>
      </c>
      <c r="M6" s="23"/>
      <c r="N6" s="21" t="s">
        <v>40</v>
      </c>
      <c r="O6" s="23"/>
      <c r="P6" s="61" t="s">
        <v>41</v>
      </c>
      <c r="Q6" s="98"/>
      <c r="R6" s="98"/>
      <c r="S6" s="94"/>
      <c r="T6" s="97"/>
    </row>
    <row r="7" s="1" customFormat="1" ht="27.9" customHeight="1" spans="1:20">
      <c r="A7" s="10"/>
      <c r="B7" s="24" t="s">
        <v>42</v>
      </c>
      <c r="C7" s="10" t="s">
        <v>43</v>
      </c>
      <c r="D7" s="10" t="s">
        <v>44</v>
      </c>
      <c r="E7" s="13" t="s">
        <v>45</v>
      </c>
      <c r="F7" s="13" t="s">
        <v>46</v>
      </c>
      <c r="G7" s="24" t="s">
        <v>47</v>
      </c>
      <c r="H7" s="10" t="s">
        <v>48</v>
      </c>
      <c r="I7" s="13" t="s">
        <v>49</v>
      </c>
      <c r="J7" s="13" t="s">
        <v>50</v>
      </c>
      <c r="K7" s="62" t="s">
        <v>49</v>
      </c>
      <c r="L7" s="13" t="s">
        <v>49</v>
      </c>
      <c r="M7" s="10" t="s">
        <v>50</v>
      </c>
      <c r="N7" s="10" t="s">
        <v>49</v>
      </c>
      <c r="O7" s="10" t="s">
        <v>50</v>
      </c>
      <c r="P7" s="13" t="s">
        <v>51</v>
      </c>
      <c r="Q7" s="13" t="s">
        <v>52</v>
      </c>
      <c r="R7" s="13" t="s">
        <v>53</v>
      </c>
      <c r="S7" s="94"/>
      <c r="T7" s="97"/>
    </row>
    <row r="8" s="2" customFormat="1" ht="48" customHeight="1" spans="1:20">
      <c r="A8" s="25">
        <v>1</v>
      </c>
      <c r="B8" s="26" t="s">
        <v>54</v>
      </c>
      <c r="C8" s="27">
        <v>47000000</v>
      </c>
      <c r="D8" s="28"/>
      <c r="E8" s="29" t="s">
        <v>55</v>
      </c>
      <c r="F8" s="30" t="s">
        <v>56</v>
      </c>
      <c r="G8" s="28"/>
      <c r="H8" s="31">
        <v>0.005</v>
      </c>
      <c r="I8" s="28">
        <v>260388.46</v>
      </c>
      <c r="J8" s="28" t="s">
        <v>57</v>
      </c>
      <c r="K8" s="28">
        <v>177666</v>
      </c>
      <c r="L8" s="28">
        <v>4000</v>
      </c>
      <c r="M8" s="29" t="s">
        <v>58</v>
      </c>
      <c r="N8" s="63">
        <v>790000</v>
      </c>
      <c r="O8" s="63" t="s">
        <v>59</v>
      </c>
      <c r="P8" s="63" t="s">
        <v>60</v>
      </c>
      <c r="Q8" s="99"/>
      <c r="R8" s="28"/>
      <c r="S8" s="28">
        <f>C8-I8-K8-N8-L8</f>
        <v>45767945.54</v>
      </c>
      <c r="T8" s="28"/>
    </row>
    <row r="9" s="3" customFormat="1" ht="22" customHeight="1" spans="1:20">
      <c r="A9" s="32"/>
      <c r="B9" s="33">
        <v>43973</v>
      </c>
      <c r="C9" s="34">
        <v>600000</v>
      </c>
      <c r="D9" s="35"/>
      <c r="E9" s="36" t="s">
        <v>61</v>
      </c>
      <c r="F9" s="37" t="s">
        <v>62</v>
      </c>
      <c r="G9" s="38"/>
      <c r="H9" s="38"/>
      <c r="I9" s="38"/>
      <c r="J9" s="38"/>
      <c r="K9" s="38">
        <v>106801</v>
      </c>
      <c r="L9" s="64"/>
      <c r="M9" s="64"/>
      <c r="N9" s="64">
        <v>-790000</v>
      </c>
      <c r="O9" s="64" t="s">
        <v>63</v>
      </c>
      <c r="P9" s="65"/>
      <c r="Q9" s="100"/>
      <c r="R9" s="38"/>
      <c r="S9" s="38"/>
      <c r="T9" s="38"/>
    </row>
    <row r="10" s="3" customFormat="1" ht="20.1" customHeight="1" spans="1:20">
      <c r="A10" s="32"/>
      <c r="B10" s="33">
        <v>44004</v>
      </c>
      <c r="C10" s="34">
        <v>4477000</v>
      </c>
      <c r="D10" s="35"/>
      <c r="E10" s="36" t="s">
        <v>61</v>
      </c>
      <c r="F10" s="37" t="s">
        <v>62</v>
      </c>
      <c r="G10" s="38"/>
      <c r="H10" s="38"/>
      <c r="I10" s="38"/>
      <c r="J10" s="38"/>
      <c r="K10" s="38">
        <v>-100514</v>
      </c>
      <c r="L10" s="64"/>
      <c r="M10" s="64"/>
      <c r="N10" s="64"/>
      <c r="O10" s="64"/>
      <c r="P10" s="66"/>
      <c r="Q10" s="66"/>
      <c r="R10" s="66"/>
      <c r="S10" s="66"/>
      <c r="T10" s="38"/>
    </row>
    <row r="11" s="2" customFormat="1" ht="34" customHeight="1" spans="1:20">
      <c r="A11" s="32"/>
      <c r="B11" s="26">
        <v>44012</v>
      </c>
      <c r="C11" s="39"/>
      <c r="D11" s="39"/>
      <c r="E11" s="28" t="s">
        <v>64</v>
      </c>
      <c r="F11" s="28" t="s">
        <v>65</v>
      </c>
      <c r="G11" s="28"/>
      <c r="H11" s="28"/>
      <c r="I11" s="28"/>
      <c r="J11" s="28"/>
      <c r="K11" s="28"/>
      <c r="L11" s="63">
        <v>200</v>
      </c>
      <c r="M11" s="67" t="s">
        <v>66</v>
      </c>
      <c r="N11" s="63"/>
      <c r="O11" s="68"/>
      <c r="P11" s="63" t="s">
        <v>67</v>
      </c>
      <c r="Q11" s="99"/>
      <c r="R11" s="28"/>
      <c r="S11" s="28">
        <v>1097649</v>
      </c>
      <c r="T11" s="28"/>
    </row>
    <row r="12" s="4" customFormat="1" ht="29" customHeight="1" spans="1:20">
      <c r="A12" s="32"/>
      <c r="B12" s="26">
        <v>44012</v>
      </c>
      <c r="C12" s="27"/>
      <c r="D12" s="39"/>
      <c r="E12" s="29" t="s">
        <v>68</v>
      </c>
      <c r="F12" s="30" t="s">
        <v>69</v>
      </c>
      <c r="G12" s="28"/>
      <c r="H12" s="40"/>
      <c r="I12" s="40"/>
      <c r="J12" s="40"/>
      <c r="K12" s="28"/>
      <c r="L12" s="63">
        <v>100</v>
      </c>
      <c r="M12" s="69"/>
      <c r="N12" s="63"/>
      <c r="O12" s="70"/>
      <c r="P12" s="63" t="s">
        <v>70</v>
      </c>
      <c r="Q12" s="99"/>
      <c r="R12" s="28"/>
      <c r="S12" s="28">
        <v>966264</v>
      </c>
      <c r="T12" s="28"/>
    </row>
    <row r="13" s="4" customFormat="1" ht="28" customHeight="1" spans="1:20">
      <c r="A13" s="32"/>
      <c r="B13" s="26">
        <v>44012</v>
      </c>
      <c r="C13" s="39"/>
      <c r="D13" s="39"/>
      <c r="E13" s="28" t="s">
        <v>71</v>
      </c>
      <c r="F13" s="28" t="s">
        <v>72</v>
      </c>
      <c r="G13" s="28"/>
      <c r="H13" s="28"/>
      <c r="I13" s="28"/>
      <c r="J13" s="28"/>
      <c r="K13" s="28"/>
      <c r="L13" s="63">
        <v>100</v>
      </c>
      <c r="M13" s="69"/>
      <c r="N13" s="63"/>
      <c r="O13" s="70"/>
      <c r="P13" s="63" t="s">
        <v>73</v>
      </c>
      <c r="Q13" s="99"/>
      <c r="R13" s="28"/>
      <c r="S13" s="28">
        <v>936000</v>
      </c>
      <c r="T13" s="28"/>
    </row>
    <row r="14" s="4" customFormat="1" ht="33" customHeight="1" spans="1:20">
      <c r="A14" s="32"/>
      <c r="B14" s="26">
        <v>44012</v>
      </c>
      <c r="C14" s="39"/>
      <c r="D14" s="39"/>
      <c r="E14" s="28" t="s">
        <v>68</v>
      </c>
      <c r="F14" s="28" t="s">
        <v>74</v>
      </c>
      <c r="G14" s="28"/>
      <c r="H14" s="28"/>
      <c r="I14" s="28"/>
      <c r="J14" s="28"/>
      <c r="K14" s="28"/>
      <c r="L14" s="63">
        <v>100</v>
      </c>
      <c r="M14" s="69"/>
      <c r="N14" s="63"/>
      <c r="O14" s="70"/>
      <c r="P14" s="63" t="s">
        <v>75</v>
      </c>
      <c r="Q14" s="99"/>
      <c r="R14" s="28"/>
      <c r="S14" s="28">
        <v>806224</v>
      </c>
      <c r="T14" s="28"/>
    </row>
    <row r="15" s="2" customFormat="1" ht="34" customHeight="1" spans="1:20">
      <c r="A15" s="41"/>
      <c r="B15" s="26">
        <v>44012</v>
      </c>
      <c r="C15" s="39"/>
      <c r="D15" s="39"/>
      <c r="E15" s="28" t="s">
        <v>76</v>
      </c>
      <c r="F15" s="28" t="s">
        <v>77</v>
      </c>
      <c r="G15" s="28"/>
      <c r="H15" s="28"/>
      <c r="I15" s="28"/>
      <c r="J15" s="28"/>
      <c r="K15" s="28"/>
      <c r="L15" s="63">
        <v>100</v>
      </c>
      <c r="M15" s="71"/>
      <c r="N15" s="63"/>
      <c r="O15" s="72"/>
      <c r="P15" s="63" t="s">
        <v>78</v>
      </c>
      <c r="Q15" s="99"/>
      <c r="R15" s="28"/>
      <c r="S15" s="28">
        <v>339400.76</v>
      </c>
      <c r="T15" s="28"/>
    </row>
    <row r="16" s="4" customFormat="1" ht="34" customHeight="1" spans="1:20">
      <c r="A16" s="41"/>
      <c r="B16" s="26">
        <v>44013</v>
      </c>
      <c r="C16" s="39"/>
      <c r="D16" s="39"/>
      <c r="E16" s="28" t="s">
        <v>79</v>
      </c>
      <c r="F16" s="28" t="s">
        <v>80</v>
      </c>
      <c r="G16" s="28"/>
      <c r="H16" s="28"/>
      <c r="I16" s="28"/>
      <c r="J16" s="28"/>
      <c r="K16" s="28">
        <v>400</v>
      </c>
      <c r="L16" s="63">
        <v>100</v>
      </c>
      <c r="M16" s="69" t="s">
        <v>66</v>
      </c>
      <c r="N16" s="63"/>
      <c r="O16" s="72"/>
      <c r="P16" s="63" t="s">
        <v>81</v>
      </c>
      <c r="Q16" s="99"/>
      <c r="R16" s="28"/>
      <c r="S16" s="28">
        <v>828000</v>
      </c>
      <c r="T16" s="28"/>
    </row>
    <row r="17" s="5" customFormat="1" ht="34" customHeight="1" spans="1:20">
      <c r="A17" s="42"/>
      <c r="B17" s="43">
        <v>44019</v>
      </c>
      <c r="C17" s="44"/>
      <c r="D17" s="44"/>
      <c r="E17" s="45" t="s">
        <v>82</v>
      </c>
      <c r="F17" s="45" t="s">
        <v>83</v>
      </c>
      <c r="G17" s="45"/>
      <c r="H17" s="45"/>
      <c r="I17" s="45"/>
      <c r="J17" s="45"/>
      <c r="K17" s="45">
        <v>19314</v>
      </c>
      <c r="L17" s="73">
        <v>100</v>
      </c>
      <c r="M17" s="74"/>
      <c r="N17" s="73"/>
      <c r="O17" s="75"/>
      <c r="P17" s="73" t="s">
        <v>84</v>
      </c>
      <c r="Q17" s="101"/>
      <c r="R17" s="45"/>
      <c r="S17" s="45">
        <v>726661.24</v>
      </c>
      <c r="T17" s="45"/>
    </row>
    <row r="18" s="6" customFormat="1" ht="34" customHeight="1" spans="1:20">
      <c r="A18" s="41"/>
      <c r="B18" s="33">
        <v>44424</v>
      </c>
      <c r="C18" s="35"/>
      <c r="D18" s="35"/>
      <c r="E18" s="38"/>
      <c r="F18" s="38"/>
      <c r="G18" s="38"/>
      <c r="H18" s="38"/>
      <c r="I18" s="38"/>
      <c r="J18" s="38"/>
      <c r="K18" s="38"/>
      <c r="L18" s="64"/>
      <c r="M18" s="76"/>
      <c r="N18" s="64"/>
      <c r="O18" s="77"/>
      <c r="P18" s="78" t="s">
        <v>85</v>
      </c>
      <c r="Q18" s="100"/>
      <c r="R18" s="38"/>
      <c r="S18" s="38">
        <v>140000</v>
      </c>
      <c r="T18" s="38"/>
    </row>
    <row r="19" ht="28" customHeight="1" spans="1:20">
      <c r="A19" s="46"/>
      <c r="B19" s="47"/>
      <c r="C19" s="39"/>
      <c r="D19" s="39"/>
      <c r="E19" s="48"/>
      <c r="F19" s="48"/>
      <c r="G19" s="40"/>
      <c r="H19" s="40"/>
      <c r="I19" s="40"/>
      <c r="J19" s="40"/>
      <c r="K19" s="40"/>
      <c r="L19" s="64"/>
      <c r="M19" s="40"/>
      <c r="N19" s="63"/>
      <c r="O19" s="63"/>
      <c r="P19" s="63"/>
      <c r="Q19" s="99"/>
      <c r="R19" s="102"/>
      <c r="S19" s="38"/>
      <c r="T19" s="102"/>
    </row>
    <row r="20" ht="30" customHeight="1" spans="1:20">
      <c r="A20" s="49" t="s">
        <v>86</v>
      </c>
      <c r="B20" s="49"/>
      <c r="C20" s="50">
        <f>SUM(C8:C19)</f>
        <v>52077000</v>
      </c>
      <c r="D20" s="51">
        <f>SUM(D8:D19)</f>
        <v>0</v>
      </c>
      <c r="E20" s="52"/>
      <c r="F20" s="52"/>
      <c r="G20" s="52"/>
      <c r="H20" s="52"/>
      <c r="I20" s="79">
        <f>SUM(I8:I19)</f>
        <v>260388.46</v>
      </c>
      <c r="J20" s="80"/>
      <c r="K20" s="79">
        <f>SUM(K8:K19)</f>
        <v>203667</v>
      </c>
      <c r="L20" s="79">
        <f>SUM(L8:L19)</f>
        <v>4800</v>
      </c>
      <c r="M20" s="80"/>
      <c r="N20" s="81">
        <f>SUM(N8:N19)</f>
        <v>0</v>
      </c>
      <c r="O20" s="63"/>
      <c r="P20" s="68"/>
      <c r="Q20" s="103"/>
      <c r="R20" s="104"/>
      <c r="S20" s="105">
        <f>SUM(S8:S19)</f>
        <v>51608144.54</v>
      </c>
      <c r="T20" s="106">
        <f>C20+D20-I20-K20-L20-N20-S20</f>
        <v>0</v>
      </c>
    </row>
    <row r="21" ht="30" customHeight="1" spans="1:20">
      <c r="A21" s="49" t="s">
        <v>87</v>
      </c>
      <c r="B21" s="49"/>
      <c r="C21" s="49" t="s">
        <v>88</v>
      </c>
      <c r="D21" s="49"/>
      <c r="E21" s="49"/>
      <c r="F21" s="53">
        <v>140000</v>
      </c>
      <c r="G21" s="54"/>
      <c r="H21" s="54"/>
      <c r="I21" s="54"/>
      <c r="J21" s="54"/>
      <c r="K21" s="82"/>
      <c r="L21" s="83" t="s">
        <v>89</v>
      </c>
      <c r="M21" s="84"/>
      <c r="N21" s="84"/>
      <c r="O21" s="85" t="s">
        <v>90</v>
      </c>
      <c r="P21" s="86">
        <f>F21</f>
        <v>140000</v>
      </c>
      <c r="Q21" s="86"/>
      <c r="R21" s="86"/>
      <c r="S21" s="86"/>
      <c r="T21" s="86"/>
    </row>
    <row r="22" ht="30" customHeight="1" spans="1:20">
      <c r="A22" s="49"/>
      <c r="B22" s="49"/>
      <c r="C22" s="49" t="s">
        <v>91</v>
      </c>
      <c r="D22" s="49"/>
      <c r="E22" s="49"/>
      <c r="F22" s="53">
        <v>0</v>
      </c>
      <c r="G22" s="54"/>
      <c r="H22" s="54"/>
      <c r="I22" s="54"/>
      <c r="J22" s="54"/>
      <c r="K22" s="82"/>
      <c r="L22" s="87"/>
      <c r="M22" s="88"/>
      <c r="N22" s="88"/>
      <c r="O22" s="85" t="s">
        <v>92</v>
      </c>
      <c r="P22" s="89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壹拾肆万元整</v>
      </c>
      <c r="Q22" s="89"/>
      <c r="R22" s="89"/>
      <c r="S22" s="89"/>
      <c r="T22" s="89"/>
    </row>
    <row r="27" ht="13.5" spans="2:2">
      <c r="B27" s="55"/>
    </row>
  </sheetData>
  <mergeCells count="4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0:B20"/>
    <mergeCell ref="C21:E21"/>
    <mergeCell ref="F21:K21"/>
    <mergeCell ref="P21:T21"/>
    <mergeCell ref="C22:E22"/>
    <mergeCell ref="F22:K22"/>
    <mergeCell ref="P22:T22"/>
    <mergeCell ref="A5:A7"/>
    <mergeCell ref="A8:A15"/>
    <mergeCell ref="M11:M15"/>
    <mergeCell ref="M16:M17"/>
    <mergeCell ref="N11:N15"/>
    <mergeCell ref="O11:O15"/>
    <mergeCell ref="S5:S7"/>
    <mergeCell ref="T5:T7"/>
    <mergeCell ref="A21:B22"/>
    <mergeCell ref="L21:N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2021-08-16T04:12:27Z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97F26DFA1600423AAAD361054142CA94</vt:lpwstr>
  </property>
</Properties>
</file>