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  <author>qyr</author>
  </authors>
  <commentList>
    <comment ref="A5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B59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  <comment ref="A6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<sst xmlns="http://schemas.openxmlformats.org/spreadsheetml/2006/main" count="99" uniqueCount="64">
  <si>
    <t>4731-汝州市2015年第一批农村公路建设项目七标段（二次）</t>
  </si>
  <si>
    <t>中标日期</t>
  </si>
  <si>
    <t>中标价</t>
  </si>
  <si>
    <t>建设单位</t>
  </si>
  <si>
    <t>汝州市农村公路管理所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</si>
  <si>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</si>
  <si>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</si>
  <si>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</si>
  <si>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</si>
  <si>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</si>
  <si>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</si>
  <si>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</si>
  <si>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</si>
  <si>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</si>
  <si>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</si>
  <si>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</si>
  <si>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</si>
  <si>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</si>
  <si>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</si>
  <si>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</si>
  <si>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</si>
  <si>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</si>
  <si>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</si>
  <si>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</si>
  <si>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</si>
  <si>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</si>
  <si>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</si>
  <si>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</si>
  <si>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供应商</t>
  </si>
  <si>
    <t>货物</t>
  </si>
  <si>
    <t>合同</t>
  </si>
  <si>
    <t>发货单</t>
  </si>
  <si>
    <t>备注</t>
  </si>
  <si>
    <t>完颜景涛</t>
  </si>
  <si>
    <t>洛阳中联水泥有限公司</t>
  </si>
  <si>
    <t>东明中油燃料石化有限公司</t>
  </si>
  <si>
    <t>河南省永鸿实业有限公司</t>
  </si>
  <si>
    <t>汝州市信辉钢材有限公司</t>
  </si>
  <si>
    <t>李江波</t>
  </si>
  <si>
    <t>扣</t>
  </si>
  <si>
    <t>水利</t>
  </si>
  <si>
    <t>增值税及附加税</t>
  </si>
  <si>
    <t>退</t>
  </si>
  <si>
    <t>暂扣</t>
  </si>
  <si>
    <t>外经证</t>
  </si>
  <si>
    <t>工程预付款，暂扣36%</t>
  </si>
  <si>
    <t>应提供成本</t>
  </si>
  <si>
    <t>可支付金额</t>
  </si>
  <si>
    <t>尚需提供成本</t>
  </si>
  <si>
    <t>公司代缴税金：</t>
  </si>
  <si>
    <t>税种</t>
  </si>
  <si>
    <t>税额</t>
  </si>
  <si>
    <t xml:space="preserve"> 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</si>
  <si>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</si>
  <si>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</si>
  <si>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</si>
  <si>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</si>
  <si>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</si>
  <si>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</si>
  <si>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</si>
  <si>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</si>
  <si>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</si>
  <si>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企业所得税0.02</t>
  </si>
  <si>
    <t>暂扣企税（成本不够）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</si>
</sst>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d&quot;日&quot;;@"/>
    <numFmt numFmtId="180" formatCode="yyyy&quot;年&quot;m&quot;月&quot;;@"/>
    <numFmt numFmtId="181" formatCode="#,##0_ "/>
  </numFmts>
  <fonts count="4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</font>
    <font>
      <sz val="9.75"/>
      <name val="Microsoft YaHei"/>
      <charset val="134"/>
    </font>
    <font>
      <b/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9"/>
      <name val="Microsoft YaHei"/>
      <charset val="134"/>
    </font>
    <font>
      <sz val="9"/>
      <name val="Arial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81C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rgb="FFCCCCCC"/>
      </right>
      <top/>
      <bottom style="dotted">
        <color rgb="FFCCCCCC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7" fillId="0" borderId="0">
      <protection locked="0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179" fontId="4" fillId="2" borderId="2" xfId="49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vertical="center"/>
    </xf>
    <xf numFmtId="0" fontId="0" fillId="3" borderId="3" xfId="0" applyFill="1" applyBorder="1">
      <alignment vertical="center"/>
    </xf>
    <xf numFmtId="0" fontId="5" fillId="0" borderId="1" xfId="0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9" fontId="1" fillId="0" borderId="1" xfId="3" applyNumberFormat="1" applyFont="1" applyBorder="1" applyAlignment="1">
      <alignment horizontal="center" vertical="center"/>
    </xf>
    <xf numFmtId="178" fontId="9" fillId="4" borderId="1" xfId="0" applyNumberFormat="1" applyFont="1" applyFill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8" fontId="8" fillId="5" borderId="1" xfId="0" applyNumberFormat="1" applyFont="1" applyFill="1" applyBorder="1" applyAlignment="1">
      <alignment vertical="center"/>
    </xf>
    <xf numFmtId="178" fontId="8" fillId="0" borderId="1" xfId="0" applyNumberFormat="1" applyFont="1" applyFill="1" applyBorder="1" applyAlignment="1">
      <alignment vertical="center"/>
    </xf>
    <xf numFmtId="178" fontId="8" fillId="6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8" fontId="11" fillId="7" borderId="4" xfId="49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9" fontId="2" fillId="8" borderId="4" xfId="3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vertical="center"/>
    </xf>
    <xf numFmtId="178" fontId="9" fillId="4" borderId="4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9" fontId="2" fillId="8" borderId="1" xfId="3" applyFont="1" applyFill="1" applyBorder="1" applyAlignment="1">
      <alignment horizontal="center" vertical="center"/>
    </xf>
    <xf numFmtId="9" fontId="2" fillId="8" borderId="1" xfId="3" applyNumberFormat="1" applyFont="1" applyFill="1" applyBorder="1" applyAlignment="1">
      <alignment horizontal="center" vertical="center"/>
    </xf>
    <xf numFmtId="178" fontId="2" fillId="4" borderId="5" xfId="0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/>
    </xf>
    <xf numFmtId="178" fontId="10" fillId="4" borderId="5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177" fontId="1" fillId="0" borderId="1" xfId="0" applyNumberFormat="1" applyFont="1" applyFill="1" applyBorder="1" applyAlignment="1">
      <alignment vertical="center"/>
    </xf>
    <xf numFmtId="177" fontId="8" fillId="5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176" fontId="13" fillId="7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8" fontId="14" fillId="7" borderId="1" xfId="49" applyNumberFormat="1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178" fontId="11" fillId="7" borderId="1" xfId="49" applyNumberFormat="1" applyFont="1" applyFill="1" applyBorder="1" applyAlignment="1" applyProtection="1">
      <alignment horizontal="center" vertical="center" shrinkToFit="1"/>
    </xf>
    <xf numFmtId="178" fontId="2" fillId="7" borderId="1" xfId="0" applyNumberFormat="1" applyFont="1" applyFill="1" applyBorder="1" applyAlignment="1">
      <alignment horizontal="center" vertical="center"/>
    </xf>
    <xf numFmtId="178" fontId="9" fillId="5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178" fontId="2" fillId="5" borderId="1" xfId="0" applyNumberFormat="1" applyFont="1" applyFill="1" applyBorder="1" applyAlignment="1">
      <alignment horizontal="center" vertical="center"/>
    </xf>
    <xf numFmtId="178" fontId="9" fillId="7" borderId="1" xfId="0" applyNumberFormat="1" applyFont="1" applyFill="1" applyBorder="1" applyAlignment="1">
      <alignment horizontal="center" vertical="center"/>
    </xf>
    <xf numFmtId="178" fontId="1" fillId="7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178" fontId="16" fillId="9" borderId="1" xfId="49" applyNumberFormat="1" applyFont="1" applyFill="1" applyBorder="1" applyAlignment="1" applyProtection="1">
      <alignment horizontal="center" vertical="center" shrinkToFit="1"/>
    </xf>
    <xf numFmtId="9" fontId="17" fillId="0" borderId="1" xfId="49" applyNumberFormat="1" applyFont="1" applyFill="1" applyBorder="1" applyAlignment="1" applyProtection="1">
      <alignment horizontal="center" vertical="center" wrapText="1"/>
    </xf>
    <xf numFmtId="9" fontId="17" fillId="0" borderId="1" xfId="49" applyNumberFormat="1" applyFont="1" applyFill="1" applyBorder="1" applyAlignment="1" applyProtection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 applyProtection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right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6"/>
  <sheetViews>
    <sheetView tabSelected="1" topLeftCell="A13" workbookViewId="0">
      <selection activeCell="F28" sqref="F28"/>
    </sheetView>
  </sheetViews>
  <sheetFormatPr defaultColWidth="9" defaultRowHeight="11.25"/>
  <cols>
    <col min="1" max="1" width="10.75" style="3" customWidth="1"/>
    <col min="2" max="2" width="18.375" style="4" customWidth="1"/>
    <col min="3" max="3" width="6" style="5" customWidth="1"/>
    <col min="4" max="4" width="16.875" style="5" customWidth="1"/>
    <col min="5" max="5" width="6" style="5" customWidth="1"/>
    <col min="6" max="6" width="15.625" style="4" customWidth="1"/>
    <col min="7" max="7" width="16" style="4" customWidth="1"/>
    <col min="8" max="8" width="13.25" style="5" customWidth="1"/>
    <col min="9" max="9" width="13.875" style="6" customWidth="1"/>
    <col min="10" max="10" width="14.25" style="7" customWidth="1"/>
    <col min="11" max="11" width="27.625" style="8" customWidth="1"/>
    <col min="12" max="12" width="16.75" style="1" customWidth="1"/>
    <col min="13" max="13" width="13.25" style="1" customWidth="1"/>
    <col min="14" max="14" width="5.625" style="1" customWidth="1"/>
    <col min="15" max="16384" width="9" style="1"/>
  </cols>
  <sheetData>
    <row r="1" s="1" customFormat="1" ht="21.95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64"/>
      <c r="L1" s="21"/>
    </row>
    <row r="2" s="1" customFormat="1" ht="18" customHeight="1" spans="1:12">
      <c r="A2" s="10" t="s">
        <v>1</v>
      </c>
      <c r="B2" s="11"/>
      <c r="C2" s="12" t="s">
        <v>2</v>
      </c>
      <c r="D2" s="13"/>
      <c r="E2" s="14"/>
      <c r="F2" s="15"/>
      <c r="G2" s="16" t="s">
        <v>3</v>
      </c>
      <c r="H2" s="17" t="s">
        <v>4</v>
      </c>
      <c r="I2" s="65"/>
      <c r="J2" s="65"/>
      <c r="K2" s="21"/>
      <c r="L2" s="21"/>
    </row>
    <row r="3" s="1" customFormat="1" ht="18" customHeight="1" spans="1:12">
      <c r="A3" s="10" t="s">
        <v>5</v>
      </c>
      <c r="B3" s="18"/>
      <c r="C3" s="12" t="s">
        <v>6</v>
      </c>
      <c r="D3" s="19"/>
      <c r="E3" s="20"/>
      <c r="F3" s="6"/>
      <c r="G3" s="6"/>
      <c r="H3" s="21"/>
      <c r="I3" s="66"/>
      <c r="J3" s="21"/>
      <c r="K3" s="21"/>
      <c r="L3" s="21"/>
    </row>
    <row r="4" s="1" customFormat="1" ht="18" customHeight="1" spans="1:12">
      <c r="A4" s="3" t="s">
        <v>7</v>
      </c>
      <c r="B4" s="4"/>
      <c r="C4" s="5"/>
      <c r="D4" s="5"/>
      <c r="E4" s="5"/>
      <c r="F4" s="13"/>
      <c r="G4" s="4"/>
      <c r="H4" s="21"/>
      <c r="I4" s="66"/>
      <c r="J4" s="21"/>
      <c r="K4" s="21"/>
      <c r="L4" s="21"/>
    </row>
    <row r="5" s="1" customFormat="1" ht="18" customHeight="1" spans="1:11">
      <c r="A5" s="22" t="s">
        <v>8</v>
      </c>
      <c r="B5" s="23" t="s">
        <v>9</v>
      </c>
      <c r="C5" s="22" t="s">
        <v>10</v>
      </c>
      <c r="D5" s="22"/>
      <c r="E5" s="22" t="s">
        <v>11</v>
      </c>
      <c r="F5" s="23"/>
      <c r="G5" s="23" t="s">
        <v>12</v>
      </c>
      <c r="H5" s="24" t="s">
        <v>13</v>
      </c>
      <c r="I5" s="23"/>
      <c r="J5" s="24"/>
      <c r="K5" s="8"/>
    </row>
    <row r="6" s="1" customFormat="1" ht="18" customHeight="1" spans="1:11">
      <c r="A6" s="22"/>
      <c r="B6" s="23"/>
      <c r="C6" s="22" t="s">
        <v>14</v>
      </c>
      <c r="D6" s="22" t="s">
        <v>15</v>
      </c>
      <c r="E6" s="22" t="s">
        <v>14</v>
      </c>
      <c r="F6" s="23" t="s">
        <v>15</v>
      </c>
      <c r="G6" s="23"/>
      <c r="H6" s="24" t="s">
        <v>16</v>
      </c>
      <c r="I6" s="23" t="s">
        <v>17</v>
      </c>
      <c r="J6" s="24" t="s">
        <v>18</v>
      </c>
      <c r="K6" s="8"/>
    </row>
    <row r="7" s="1" customFormat="1" ht="18" customHeight="1" spans="1:11">
      <c r="A7" s="25">
        <v>43008</v>
      </c>
      <c r="B7" s="13">
        <f t="shared" ref="B7:B9" si="0">G7/(1+C7+E7)</f>
        <v>2656536.93693694</v>
      </c>
      <c r="C7" s="26">
        <v>0.02</v>
      </c>
      <c r="D7" s="13">
        <f t="shared" ref="D7:D9" si="1">G7/(1+E7+C7)*C7</f>
        <v>53130.7387387387</v>
      </c>
      <c r="E7" s="26">
        <v>0.09</v>
      </c>
      <c r="F7" s="13">
        <f t="shared" ref="F7:F9" si="2">G7/(1+C7+E7)*E7</f>
        <v>239088.324324324</v>
      </c>
      <c r="G7" s="27">
        <v>2948756</v>
      </c>
      <c r="H7" s="25">
        <v>42766</v>
      </c>
      <c r="I7" s="67">
        <v>421000</v>
      </c>
      <c r="J7" s="65"/>
      <c r="K7" s="8"/>
    </row>
    <row r="8" s="1" customFormat="1" ht="18" customHeight="1" spans="1:11">
      <c r="A8" s="25"/>
      <c r="B8" s="13">
        <f t="shared" si="0"/>
        <v>0</v>
      </c>
      <c r="C8" s="26">
        <v>0.02</v>
      </c>
      <c r="D8" s="13">
        <f t="shared" si="1"/>
        <v>0</v>
      </c>
      <c r="E8" s="26">
        <v>0.09</v>
      </c>
      <c r="F8" s="13">
        <f t="shared" si="2"/>
        <v>0</v>
      </c>
      <c r="G8" s="28"/>
      <c r="H8" s="25">
        <v>43008</v>
      </c>
      <c r="I8" s="67">
        <v>2528756</v>
      </c>
      <c r="J8" s="65"/>
      <c r="K8" s="6"/>
    </row>
    <row r="9" s="1" customFormat="1" ht="18" customHeight="1" spans="1:11">
      <c r="A9" s="25"/>
      <c r="B9" s="13">
        <f t="shared" si="0"/>
        <v>0</v>
      </c>
      <c r="C9" s="26">
        <v>0.02</v>
      </c>
      <c r="D9" s="13">
        <f t="shared" si="1"/>
        <v>0</v>
      </c>
      <c r="E9" s="26">
        <v>0.09</v>
      </c>
      <c r="F9" s="13">
        <f t="shared" si="2"/>
        <v>0</v>
      </c>
      <c r="G9" s="28"/>
      <c r="H9" s="25"/>
      <c r="I9" s="68"/>
      <c r="J9" s="65"/>
      <c r="K9" s="8"/>
    </row>
    <row r="10" s="1" customFormat="1" ht="18" customHeight="1" spans="1:11">
      <c r="A10" s="29" t="s">
        <v>19</v>
      </c>
      <c r="B10" s="30">
        <f t="shared" ref="B10:G10" si="3">SUM(B7:B9)</f>
        <v>2656536.93693694</v>
      </c>
      <c r="C10" s="31"/>
      <c r="D10" s="31">
        <f t="shared" si="3"/>
        <v>53130.7387387387</v>
      </c>
      <c r="E10" s="31"/>
      <c r="F10" s="32">
        <f t="shared" si="3"/>
        <v>239088.324324324</v>
      </c>
      <c r="G10" s="28">
        <f t="shared" si="3"/>
        <v>2948756</v>
      </c>
      <c r="H10" s="33"/>
      <c r="I10" s="69">
        <f>SUM(I7:I9)</f>
        <v>2949756</v>
      </c>
      <c r="J10" s="33"/>
      <c r="K10" s="8"/>
    </row>
    <row r="11" s="1" customFormat="1" ht="18" customHeight="1" spans="1:12">
      <c r="A11" s="3" t="s">
        <v>20</v>
      </c>
      <c r="B11" s="4"/>
      <c r="C11" s="5"/>
      <c r="D11" s="5"/>
      <c r="E11" s="5"/>
      <c r="F11" s="4"/>
      <c r="G11" s="4"/>
      <c r="H11" s="5"/>
      <c r="I11" s="70"/>
      <c r="J11" s="5"/>
      <c r="K11" s="20"/>
      <c r="L11" s="7"/>
    </row>
    <row r="12" s="1" customFormat="1" ht="18" customHeight="1" spans="1:15">
      <c r="A12" s="34" t="s">
        <v>21</v>
      </c>
      <c r="B12" s="23" t="s">
        <v>22</v>
      </c>
      <c r="C12" s="22" t="s">
        <v>23</v>
      </c>
      <c r="D12" s="22" t="s">
        <v>24</v>
      </c>
      <c r="E12" s="22" t="s">
        <v>14</v>
      </c>
      <c r="F12" s="23" t="s">
        <v>25</v>
      </c>
      <c r="G12" s="35" t="s">
        <v>12</v>
      </c>
      <c r="H12" s="22" t="s">
        <v>26</v>
      </c>
      <c r="I12" s="71" t="s">
        <v>27</v>
      </c>
      <c r="J12" s="22" t="s">
        <v>18</v>
      </c>
      <c r="K12" s="72" t="s">
        <v>28</v>
      </c>
      <c r="L12" s="24" t="s">
        <v>29</v>
      </c>
      <c r="M12" s="24" t="s">
        <v>30</v>
      </c>
      <c r="N12" s="24" t="s">
        <v>31</v>
      </c>
      <c r="O12" s="24" t="s">
        <v>32</v>
      </c>
    </row>
    <row r="13" s="2" customFormat="1" ht="18" customHeight="1" spans="1:15">
      <c r="A13" s="36"/>
      <c r="B13" s="36"/>
      <c r="C13" s="36"/>
      <c r="D13" s="36"/>
      <c r="E13" s="36"/>
      <c r="F13" s="36"/>
      <c r="G13" s="36"/>
      <c r="H13" s="37">
        <v>42794</v>
      </c>
      <c r="I13" s="73">
        <v>269440</v>
      </c>
      <c r="J13" s="74"/>
      <c r="K13" s="48" t="s">
        <v>33</v>
      </c>
      <c r="L13" s="36"/>
      <c r="M13" s="74"/>
      <c r="N13" s="74"/>
      <c r="O13" s="36"/>
    </row>
    <row r="14" s="2" customFormat="1" ht="18" customHeight="1" spans="1:15">
      <c r="A14" s="38">
        <v>42947</v>
      </c>
      <c r="B14" s="39">
        <v>166137.27</v>
      </c>
      <c r="C14" s="40"/>
      <c r="D14" s="41"/>
      <c r="E14" s="42"/>
      <c r="F14" s="43">
        <v>28243.33</v>
      </c>
      <c r="G14" s="44">
        <f>F14+B14</f>
        <v>194380.6</v>
      </c>
      <c r="H14" s="37"/>
      <c r="I14" s="75"/>
      <c r="J14" s="74"/>
      <c r="K14" s="41" t="s">
        <v>34</v>
      </c>
      <c r="L14" s="36"/>
      <c r="M14" s="74"/>
      <c r="N14" s="74"/>
      <c r="O14" s="36"/>
    </row>
    <row r="15" s="2" customFormat="1" ht="18" customHeight="1" spans="1:15">
      <c r="A15" s="45"/>
      <c r="B15" s="46"/>
      <c r="C15" s="47"/>
      <c r="D15" s="48"/>
      <c r="E15" s="49"/>
      <c r="F15" s="46"/>
      <c r="G15" s="28"/>
      <c r="H15" s="37">
        <v>43008</v>
      </c>
      <c r="I15" s="73">
        <v>1000000</v>
      </c>
      <c r="J15" s="65"/>
      <c r="K15" s="48" t="s">
        <v>33</v>
      </c>
      <c r="L15" s="36"/>
      <c r="M15" s="74"/>
      <c r="N15" s="74"/>
      <c r="O15" s="36"/>
    </row>
    <row r="16" s="2" customFormat="1" ht="18" customHeight="1" spans="1:15">
      <c r="A16" s="45">
        <v>43008</v>
      </c>
      <c r="B16" s="46">
        <v>183817.09</v>
      </c>
      <c r="C16" s="47"/>
      <c r="D16" s="48"/>
      <c r="E16" s="50"/>
      <c r="F16" s="46">
        <v>31248.91</v>
      </c>
      <c r="G16" s="27">
        <f>B16+F16</f>
        <v>215066</v>
      </c>
      <c r="H16" s="37"/>
      <c r="I16" s="75"/>
      <c r="J16" s="65"/>
      <c r="K16" s="48" t="s">
        <v>35</v>
      </c>
      <c r="L16" s="36"/>
      <c r="M16" s="74"/>
      <c r="N16" s="74"/>
      <c r="O16" s="36"/>
    </row>
    <row r="17" s="2" customFormat="1" ht="18" customHeight="1" spans="1:15">
      <c r="A17" s="45">
        <v>43008</v>
      </c>
      <c r="B17" s="46">
        <v>687864.1</v>
      </c>
      <c r="C17" s="47"/>
      <c r="D17" s="48"/>
      <c r="E17" s="50"/>
      <c r="F17" s="46">
        <v>20635.9</v>
      </c>
      <c r="G17" s="27">
        <f>F17+B17</f>
        <v>708500</v>
      </c>
      <c r="H17" s="37"/>
      <c r="I17" s="75"/>
      <c r="J17" s="65"/>
      <c r="K17" s="48" t="s">
        <v>36</v>
      </c>
      <c r="L17" s="36"/>
      <c r="M17" s="74"/>
      <c r="N17" s="74"/>
      <c r="O17" s="36"/>
    </row>
    <row r="18" s="2" customFormat="1" ht="18" customHeight="1" spans="1:15">
      <c r="A18" s="45">
        <v>43008</v>
      </c>
      <c r="B18" s="46">
        <v>69102.56</v>
      </c>
      <c r="C18" s="47"/>
      <c r="D18" s="48"/>
      <c r="E18" s="50"/>
      <c r="F18" s="46">
        <v>11747.44</v>
      </c>
      <c r="G18" s="27">
        <f>F18+B18</f>
        <v>80850</v>
      </c>
      <c r="H18" s="37"/>
      <c r="I18" s="76"/>
      <c r="J18" s="65"/>
      <c r="K18" s="48" t="s">
        <v>37</v>
      </c>
      <c r="L18" s="36"/>
      <c r="M18" s="74"/>
      <c r="N18" s="74"/>
      <c r="O18" s="36"/>
    </row>
    <row r="19" s="2" customFormat="1" ht="18" customHeight="1" spans="1:15">
      <c r="A19" s="45"/>
      <c r="B19" s="46"/>
      <c r="C19" s="47"/>
      <c r="D19" s="48"/>
      <c r="E19" s="50"/>
      <c r="F19" s="46"/>
      <c r="G19" s="28"/>
      <c r="H19" s="37">
        <v>43008</v>
      </c>
      <c r="I19" s="77">
        <v>100000</v>
      </c>
      <c r="J19" s="65"/>
      <c r="K19" s="78" t="s">
        <v>34</v>
      </c>
      <c r="L19" s="36"/>
      <c r="M19" s="74"/>
      <c r="N19" s="74"/>
      <c r="O19" s="36"/>
    </row>
    <row r="20" s="2" customFormat="1" ht="18" customHeight="1" spans="1:15">
      <c r="A20" s="45"/>
      <c r="B20" s="46"/>
      <c r="C20" s="47"/>
      <c r="D20" s="48"/>
      <c r="E20" s="50"/>
      <c r="F20" s="46"/>
      <c r="G20" s="28"/>
      <c r="H20" s="37">
        <v>43008</v>
      </c>
      <c r="I20" s="77">
        <v>80850</v>
      </c>
      <c r="J20" s="65"/>
      <c r="K20" s="78" t="s">
        <v>37</v>
      </c>
      <c r="L20" s="36"/>
      <c r="M20" s="65"/>
      <c r="N20" s="79"/>
      <c r="O20" s="36"/>
    </row>
    <row r="21" s="2" customFormat="1" ht="18" customHeight="1" spans="1:15">
      <c r="A21" s="45"/>
      <c r="B21" s="46"/>
      <c r="C21" s="47"/>
      <c r="D21" s="48"/>
      <c r="E21" s="50"/>
      <c r="F21" s="46"/>
      <c r="G21" s="28"/>
      <c r="H21" s="37">
        <v>43008</v>
      </c>
      <c r="I21" s="77">
        <v>216755</v>
      </c>
      <c r="J21" s="65"/>
      <c r="K21" s="78" t="s">
        <v>35</v>
      </c>
      <c r="L21" s="13"/>
      <c r="M21" s="65"/>
      <c r="N21" s="79"/>
      <c r="O21" s="36"/>
    </row>
    <row r="22" s="2" customFormat="1" ht="18" customHeight="1" spans="1:15">
      <c r="A22" s="45">
        <v>43039</v>
      </c>
      <c r="B22" s="46">
        <v>156264.96</v>
      </c>
      <c r="C22" s="47"/>
      <c r="D22" s="48"/>
      <c r="E22" s="49"/>
      <c r="F22" s="46">
        <v>26565.04</v>
      </c>
      <c r="G22" s="27">
        <f>F22+B22</f>
        <v>182830</v>
      </c>
      <c r="H22" s="37"/>
      <c r="I22" s="80"/>
      <c r="J22" s="65"/>
      <c r="K22" s="48" t="s">
        <v>34</v>
      </c>
      <c r="L22" s="36"/>
      <c r="M22" s="65"/>
      <c r="N22" s="79"/>
      <c r="O22" s="36"/>
    </row>
    <row r="23" s="2" customFormat="1" ht="18" customHeight="1" spans="1:15">
      <c r="A23" s="45">
        <v>43062</v>
      </c>
      <c r="B23" s="46">
        <v>631723.32</v>
      </c>
      <c r="C23" s="47"/>
      <c r="D23" s="48"/>
      <c r="E23" s="49"/>
      <c r="F23" s="46">
        <v>18951.68</v>
      </c>
      <c r="G23" s="27">
        <f>F23+B23</f>
        <v>650675</v>
      </c>
      <c r="H23" s="37"/>
      <c r="I23" s="80"/>
      <c r="J23" s="65"/>
      <c r="K23" s="48" t="s">
        <v>36</v>
      </c>
      <c r="L23" s="36"/>
      <c r="M23" s="65"/>
      <c r="N23" s="79"/>
      <c r="O23" s="36"/>
    </row>
    <row r="24" s="2" customFormat="1" ht="18" customHeight="1" spans="1:15">
      <c r="A24" s="45">
        <v>43069</v>
      </c>
      <c r="B24" s="46">
        <v>85470.09</v>
      </c>
      <c r="C24" s="47"/>
      <c r="D24" s="48"/>
      <c r="E24" s="49"/>
      <c r="F24" s="46">
        <v>14529.91</v>
      </c>
      <c r="G24" s="27">
        <f>F24+B24</f>
        <v>100000</v>
      </c>
      <c r="H24" s="37"/>
      <c r="I24" s="80"/>
      <c r="J24" s="65"/>
      <c r="K24" s="78" t="s">
        <v>34</v>
      </c>
      <c r="L24" s="36"/>
      <c r="M24" s="65"/>
      <c r="N24" s="79"/>
      <c r="O24" s="36"/>
    </row>
    <row r="25" s="2" customFormat="1" ht="18" customHeight="1" spans="1:15">
      <c r="A25" s="45"/>
      <c r="B25" s="46"/>
      <c r="C25" s="47"/>
      <c r="D25" s="48"/>
      <c r="E25" s="49"/>
      <c r="F25" s="46"/>
      <c r="G25" s="28"/>
      <c r="H25" s="37">
        <v>43069</v>
      </c>
      <c r="I25" s="77">
        <v>1359175</v>
      </c>
      <c r="J25" s="65"/>
      <c r="K25" s="48" t="s">
        <v>36</v>
      </c>
      <c r="L25" s="36"/>
      <c r="M25" s="65"/>
      <c r="N25" s="79"/>
      <c r="O25" s="36"/>
    </row>
    <row r="26" s="2" customFormat="1" ht="18" customHeight="1" spans="1:15">
      <c r="A26" s="45"/>
      <c r="B26" s="46"/>
      <c r="C26" s="47"/>
      <c r="D26" s="48"/>
      <c r="E26" s="50"/>
      <c r="F26" s="46"/>
      <c r="G26" s="28"/>
      <c r="H26" s="37">
        <v>43069</v>
      </c>
      <c r="I26" s="77">
        <v>100000</v>
      </c>
      <c r="J26" s="65"/>
      <c r="K26" s="48" t="s">
        <v>34</v>
      </c>
      <c r="L26" s="36"/>
      <c r="M26" s="74"/>
      <c r="N26" s="74"/>
      <c r="O26" s="36"/>
    </row>
    <row r="27" s="2" customFormat="1" ht="18" customHeight="1" spans="1:15">
      <c r="A27" s="45"/>
      <c r="B27" s="46"/>
      <c r="C27" s="47"/>
      <c r="D27" s="48"/>
      <c r="E27" s="50"/>
      <c r="F27" s="46"/>
      <c r="G27" s="28"/>
      <c r="H27" s="37">
        <v>43100</v>
      </c>
      <c r="I27" s="81">
        <v>50000</v>
      </c>
      <c r="J27" s="65"/>
      <c r="K27" s="78" t="s">
        <v>34</v>
      </c>
      <c r="L27" s="36"/>
      <c r="M27" s="74"/>
      <c r="N27" s="74"/>
      <c r="O27" s="36"/>
    </row>
    <row r="28" s="2" customFormat="1" ht="18" customHeight="1" spans="1:15">
      <c r="A28" s="45"/>
      <c r="B28" s="46"/>
      <c r="C28" s="47"/>
      <c r="D28" s="48"/>
      <c r="E28" s="50"/>
      <c r="F28" s="46"/>
      <c r="G28" s="28"/>
      <c r="H28" s="37">
        <v>43100</v>
      </c>
      <c r="I28" s="81">
        <v>127210.6</v>
      </c>
      <c r="J28" s="65"/>
      <c r="K28" s="78" t="s">
        <v>34</v>
      </c>
      <c r="L28" s="36"/>
      <c r="M28" s="74"/>
      <c r="N28" s="74"/>
      <c r="O28" s="36"/>
    </row>
    <row r="29" s="2" customFormat="1" ht="18" customHeight="1" spans="1:15">
      <c r="A29" s="45">
        <v>43100</v>
      </c>
      <c r="B29" s="46">
        <v>145299.15</v>
      </c>
      <c r="C29" s="47"/>
      <c r="D29" s="48"/>
      <c r="E29" s="50"/>
      <c r="F29" s="46">
        <v>24700.85</v>
      </c>
      <c r="G29" s="27">
        <f>F29+B29</f>
        <v>170000</v>
      </c>
      <c r="H29" s="25"/>
      <c r="I29" s="82"/>
      <c r="J29" s="65"/>
      <c r="K29" s="78" t="s">
        <v>34</v>
      </c>
      <c r="L29" s="36"/>
      <c r="M29" s="74"/>
      <c r="N29" s="74"/>
      <c r="O29" s="36"/>
    </row>
    <row r="30" s="2" customFormat="1" ht="18" customHeight="1" spans="1:15">
      <c r="A30" s="45"/>
      <c r="B30" s="46"/>
      <c r="C30" s="47"/>
      <c r="D30" s="48"/>
      <c r="E30" s="50"/>
      <c r="F30" s="46"/>
      <c r="G30" s="27"/>
      <c r="H30" s="25">
        <v>42916</v>
      </c>
      <c r="I30" s="16">
        <v>100000</v>
      </c>
      <c r="J30" s="65"/>
      <c r="K30" s="48" t="s">
        <v>34</v>
      </c>
      <c r="L30" s="36"/>
      <c r="M30" s="74"/>
      <c r="N30" s="74"/>
      <c r="O30" s="36"/>
    </row>
    <row r="31" s="2" customFormat="1" ht="18" customHeight="1" spans="1:15">
      <c r="A31" s="45"/>
      <c r="B31" s="46"/>
      <c r="C31" s="47"/>
      <c r="D31" s="48"/>
      <c r="E31" s="50"/>
      <c r="F31" s="46"/>
      <c r="G31" s="28"/>
      <c r="H31" s="25">
        <v>42900</v>
      </c>
      <c r="I31" s="18">
        <v>-100000</v>
      </c>
      <c r="J31" s="65"/>
      <c r="K31" s="83" t="s">
        <v>33</v>
      </c>
      <c r="L31" s="36"/>
      <c r="M31" s="74"/>
      <c r="N31" s="74"/>
      <c r="O31" s="36"/>
    </row>
    <row r="32" s="2" customFormat="1" ht="18" customHeight="1" spans="1:15">
      <c r="A32" s="45"/>
      <c r="B32" s="46"/>
      <c r="C32" s="47"/>
      <c r="D32" s="48"/>
      <c r="E32" s="49"/>
      <c r="F32" s="46"/>
      <c r="G32" s="28"/>
      <c r="H32" s="37">
        <v>42989</v>
      </c>
      <c r="I32" s="18">
        <v>-100000</v>
      </c>
      <c r="J32" s="74"/>
      <c r="K32" s="84" t="s">
        <v>33</v>
      </c>
      <c r="L32" s="36"/>
      <c r="M32" s="74"/>
      <c r="N32" s="74"/>
      <c r="O32" s="36"/>
    </row>
    <row r="33" s="2" customFormat="1" ht="23" customHeight="1" spans="1:15">
      <c r="A33" s="45"/>
      <c r="B33" s="46"/>
      <c r="C33" s="47"/>
      <c r="D33" s="48"/>
      <c r="E33" s="50"/>
      <c r="F33" s="46"/>
      <c r="G33" s="28"/>
      <c r="H33" s="37">
        <v>42997</v>
      </c>
      <c r="I33" s="18">
        <v>-80850</v>
      </c>
      <c r="J33" s="74"/>
      <c r="K33" s="83" t="s">
        <v>33</v>
      </c>
      <c r="L33" s="36"/>
      <c r="M33" s="74"/>
      <c r="N33" s="74"/>
      <c r="O33" s="36"/>
    </row>
    <row r="34" s="2" customFormat="1" ht="18" customHeight="1" spans="1:15">
      <c r="A34" s="45"/>
      <c r="B34" s="46"/>
      <c r="C34" s="47"/>
      <c r="D34" s="48"/>
      <c r="E34" s="50"/>
      <c r="F34" s="46"/>
      <c r="G34" s="28"/>
      <c r="H34" s="25">
        <v>43000</v>
      </c>
      <c r="I34" s="18">
        <v>-216755</v>
      </c>
      <c r="J34" s="65"/>
      <c r="K34" s="83" t="s">
        <v>33</v>
      </c>
      <c r="L34" s="36"/>
      <c r="M34" s="74"/>
      <c r="N34" s="74"/>
      <c r="O34" s="36"/>
    </row>
    <row r="35" s="2" customFormat="1" ht="18" customHeight="1" spans="1:15">
      <c r="A35" s="45"/>
      <c r="B35" s="46"/>
      <c r="C35" s="47"/>
      <c r="D35" s="48"/>
      <c r="E35" s="49"/>
      <c r="F35" s="46"/>
      <c r="G35" s="28"/>
      <c r="H35" s="25">
        <v>43087</v>
      </c>
      <c r="I35" s="18">
        <v>-20597.51</v>
      </c>
      <c r="J35" s="65"/>
      <c r="K35" s="83" t="s">
        <v>38</v>
      </c>
      <c r="L35" s="36"/>
      <c r="M35" s="74"/>
      <c r="N35" s="74"/>
      <c r="O35" s="36"/>
    </row>
    <row r="36" s="2" customFormat="1" ht="18" customHeight="1" spans="1:15">
      <c r="A36" s="45"/>
      <c r="B36" s="46"/>
      <c r="C36" s="47"/>
      <c r="D36" s="48"/>
      <c r="E36" s="49"/>
      <c r="F36" s="46"/>
      <c r="G36" s="28"/>
      <c r="H36" s="25">
        <v>43055</v>
      </c>
      <c r="I36" s="18">
        <v>-100000</v>
      </c>
      <c r="J36" s="65"/>
      <c r="K36" s="83" t="s">
        <v>38</v>
      </c>
      <c r="L36" s="36"/>
      <c r="M36" s="74"/>
      <c r="N36" s="74"/>
      <c r="O36" s="36"/>
    </row>
    <row r="37" s="2" customFormat="1" ht="18" customHeight="1" spans="1:15">
      <c r="A37" s="45"/>
      <c r="B37" s="46"/>
      <c r="C37" s="47"/>
      <c r="D37" s="48"/>
      <c r="E37" s="49"/>
      <c r="F37" s="46"/>
      <c r="G37" s="28"/>
      <c r="L37" s="36"/>
      <c r="M37" s="74"/>
      <c r="N37" s="74"/>
      <c r="O37" s="36"/>
    </row>
    <row r="38" s="2" customFormat="1" ht="18" customHeight="1" spans="1:15">
      <c r="A38" s="45"/>
      <c r="B38" s="46"/>
      <c r="C38" s="47"/>
      <c r="D38" s="48"/>
      <c r="E38" s="49"/>
      <c r="F38" s="46"/>
      <c r="G38" s="28"/>
      <c r="H38" s="37"/>
      <c r="I38" s="16"/>
      <c r="J38" s="65"/>
      <c r="K38" s="12"/>
      <c r="L38" s="36"/>
      <c r="M38" s="74"/>
      <c r="N38" s="74"/>
      <c r="O38" s="36"/>
    </row>
    <row r="39" s="2" customFormat="1" ht="18" customHeight="1" spans="1:15">
      <c r="A39" s="45"/>
      <c r="B39" s="46"/>
      <c r="C39" s="47"/>
      <c r="D39" s="48"/>
      <c r="E39" s="50"/>
      <c r="F39" s="46"/>
      <c r="G39" s="28"/>
      <c r="H39" s="37"/>
      <c r="I39" s="12"/>
      <c r="J39" s="65"/>
      <c r="K39" s="12"/>
      <c r="L39" s="36"/>
      <c r="M39" s="74"/>
      <c r="N39" s="74"/>
      <c r="O39" s="36"/>
    </row>
    <row r="40" s="2" customFormat="1" ht="18" customHeight="1" spans="1:15">
      <c r="A40" s="45"/>
      <c r="B40" s="46"/>
      <c r="C40" s="47"/>
      <c r="D40" s="48"/>
      <c r="E40" s="49"/>
      <c r="F40" s="46"/>
      <c r="G40" s="28"/>
      <c r="H40" s="25"/>
      <c r="I40" s="12"/>
      <c r="J40" s="65"/>
      <c r="K40" s="12"/>
      <c r="L40" s="36"/>
      <c r="M40" s="74"/>
      <c r="N40" s="74"/>
      <c r="O40" s="36"/>
    </row>
    <row r="41" s="2" customFormat="1" ht="18" customHeight="1" spans="1:15">
      <c r="A41" s="45"/>
      <c r="B41" s="46"/>
      <c r="C41" s="47"/>
      <c r="D41" s="48"/>
      <c r="E41" s="49"/>
      <c r="F41" s="46"/>
      <c r="G41" s="28"/>
      <c r="H41" s="25"/>
      <c r="I41" s="12"/>
      <c r="J41" s="65"/>
      <c r="K41" s="12"/>
      <c r="L41" s="36"/>
      <c r="M41" s="74"/>
      <c r="N41" s="74"/>
      <c r="O41" s="36"/>
    </row>
    <row r="42" s="2" customFormat="1" ht="18" customHeight="1" spans="1:15">
      <c r="A42" s="45"/>
      <c r="B42" s="46"/>
      <c r="C42" s="47"/>
      <c r="D42" s="48"/>
      <c r="E42" s="49"/>
      <c r="F42" s="46"/>
      <c r="G42" s="28"/>
      <c r="H42" s="25"/>
      <c r="I42" s="12"/>
      <c r="J42" s="65"/>
      <c r="K42" s="85"/>
      <c r="L42" s="36"/>
      <c r="M42" s="74"/>
      <c r="N42" s="74"/>
      <c r="O42" s="36"/>
    </row>
    <row r="43" s="2" customFormat="1" ht="18" customHeight="1" spans="1:15">
      <c r="A43" s="45"/>
      <c r="B43" s="46"/>
      <c r="C43" s="47"/>
      <c r="D43" s="48"/>
      <c r="E43" s="49"/>
      <c r="F43" s="46"/>
      <c r="G43" s="28"/>
      <c r="H43" s="25"/>
      <c r="I43" s="12"/>
      <c r="J43" s="65"/>
      <c r="K43" s="12"/>
      <c r="L43" s="36"/>
      <c r="M43" s="74"/>
      <c r="N43" s="74"/>
      <c r="O43" s="36"/>
    </row>
    <row r="44" s="2" customFormat="1" ht="18" customHeight="1" spans="1:15">
      <c r="A44" s="45"/>
      <c r="B44" s="46"/>
      <c r="C44" s="47"/>
      <c r="D44" s="48"/>
      <c r="E44" s="49"/>
      <c r="F44" s="46"/>
      <c r="G44" s="28"/>
      <c r="H44" s="25"/>
      <c r="I44" s="12"/>
      <c r="J44" s="65"/>
      <c r="K44" s="12"/>
      <c r="L44" s="36"/>
      <c r="M44" s="74"/>
      <c r="N44" s="74"/>
      <c r="O44" s="36"/>
    </row>
    <row r="45" s="2" customFormat="1" ht="18" customHeight="1" spans="1:15">
      <c r="A45" s="45"/>
      <c r="B45" s="46"/>
      <c r="C45" s="47"/>
      <c r="D45" s="48"/>
      <c r="E45" s="49"/>
      <c r="F45" s="46"/>
      <c r="G45" s="28"/>
      <c r="H45" s="25"/>
      <c r="I45" s="12"/>
      <c r="J45" s="65"/>
      <c r="K45" s="12"/>
      <c r="L45" s="36"/>
      <c r="M45" s="74"/>
      <c r="N45" s="74"/>
      <c r="O45" s="36"/>
    </row>
    <row r="46" s="2" customFormat="1" ht="18" customHeight="1" spans="1:15">
      <c r="A46" s="45"/>
      <c r="B46" s="46"/>
      <c r="C46" s="47"/>
      <c r="D46" s="48"/>
      <c r="E46" s="49"/>
      <c r="F46" s="46"/>
      <c r="G46" s="28"/>
      <c r="H46" s="37"/>
      <c r="I46" s="12"/>
      <c r="J46" s="65"/>
      <c r="K46" s="12"/>
      <c r="L46" s="36"/>
      <c r="M46" s="74"/>
      <c r="N46" s="74"/>
      <c r="O46" s="36"/>
    </row>
    <row r="47" s="2" customFormat="1" ht="18" customHeight="1" spans="1:15">
      <c r="A47" s="45"/>
      <c r="B47" s="46"/>
      <c r="C47" s="47"/>
      <c r="D47" s="48"/>
      <c r="E47" s="49"/>
      <c r="F47" s="46"/>
      <c r="G47" s="28"/>
      <c r="H47" s="37"/>
      <c r="I47" s="86">
        <v>1593.92</v>
      </c>
      <c r="J47" s="65" t="s">
        <v>39</v>
      </c>
      <c r="K47" s="87" t="s">
        <v>40</v>
      </c>
      <c r="L47" s="36"/>
      <c r="M47" s="74"/>
      <c r="N47" s="74"/>
      <c r="O47" s="36"/>
    </row>
    <row r="48" s="2" customFormat="1" ht="18" customHeight="1" spans="1:15">
      <c r="A48" s="45"/>
      <c r="B48" s="46"/>
      <c r="C48" s="47"/>
      <c r="D48" s="48"/>
      <c r="E48" s="49"/>
      <c r="F48" s="46"/>
      <c r="G48" s="28"/>
      <c r="H48" s="37"/>
      <c r="I48" s="86">
        <v>161933.99</v>
      </c>
      <c r="J48" s="65" t="s">
        <v>39</v>
      </c>
      <c r="K48" s="88" t="s">
        <v>41</v>
      </c>
      <c r="L48" s="36"/>
      <c r="M48" s="74"/>
      <c r="N48" s="74"/>
      <c r="O48" s="36"/>
    </row>
    <row r="49" s="2" customFormat="1" ht="18" customHeight="1" spans="1:15">
      <c r="A49" s="45"/>
      <c r="B49" s="46"/>
      <c r="C49" s="47"/>
      <c r="D49" s="48"/>
      <c r="E49" s="49"/>
      <c r="F49" s="46"/>
      <c r="G49" s="28"/>
      <c r="H49" s="37"/>
      <c r="I49" s="12">
        <v>-1679316</v>
      </c>
      <c r="J49" s="65" t="s">
        <v>42</v>
      </c>
      <c r="K49" s="68"/>
      <c r="L49" s="36"/>
      <c r="M49" s="74"/>
      <c r="N49" s="74"/>
      <c r="O49" s="36"/>
    </row>
    <row r="50" s="2" customFormat="1" ht="18" customHeight="1" spans="1:15">
      <c r="A50" s="45"/>
      <c r="B50" s="46"/>
      <c r="C50" s="47"/>
      <c r="D50" s="48"/>
      <c r="E50" s="49"/>
      <c r="F50" s="46"/>
      <c r="G50" s="28"/>
      <c r="H50" s="37"/>
      <c r="I50" s="12">
        <v>1527756</v>
      </c>
      <c r="J50" s="65" t="s">
        <v>43</v>
      </c>
      <c r="K50" s="68" t="s">
        <v>43</v>
      </c>
      <c r="L50" s="36"/>
      <c r="M50" s="74"/>
      <c r="N50" s="74"/>
      <c r="O50" s="36"/>
    </row>
    <row r="51" s="2" customFormat="1" ht="18" customHeight="1" spans="1:15">
      <c r="A51" s="45"/>
      <c r="B51" s="46"/>
      <c r="C51" s="47"/>
      <c r="D51" s="48"/>
      <c r="E51" s="49"/>
      <c r="F51" s="46"/>
      <c r="G51" s="28"/>
      <c r="H51" s="37"/>
      <c r="I51" s="12">
        <v>1000</v>
      </c>
      <c r="J51" s="65" t="s">
        <v>39</v>
      </c>
      <c r="K51" s="68" t="s">
        <v>44</v>
      </c>
      <c r="L51" s="12"/>
      <c r="M51" s="74"/>
      <c r="N51" s="74"/>
      <c r="O51" s="36"/>
    </row>
    <row r="52" s="2" customFormat="1" ht="18" customHeight="1" spans="1:15">
      <c r="A52" s="45"/>
      <c r="B52" s="46"/>
      <c r="C52" s="47"/>
      <c r="D52" s="48"/>
      <c r="E52" s="49"/>
      <c r="F52" s="46"/>
      <c r="G52" s="51"/>
      <c r="H52" s="37"/>
      <c r="I52" s="89">
        <v>151560</v>
      </c>
      <c r="J52" s="65" t="s">
        <v>39</v>
      </c>
      <c r="K52" s="90" t="s">
        <v>45</v>
      </c>
      <c r="L52" s="12"/>
      <c r="M52" s="74"/>
      <c r="N52" s="74"/>
      <c r="O52" s="36"/>
    </row>
    <row r="53" s="1" customFormat="1" ht="18" customHeight="1" spans="1:15">
      <c r="A53" s="31"/>
      <c r="B53" s="52">
        <f>SUM(B14:B51)</f>
        <v>2125678.54</v>
      </c>
      <c r="C53" s="31"/>
      <c r="D53" s="53"/>
      <c r="E53" s="49"/>
      <c r="F53" s="52">
        <f>SUM(F14:F51)</f>
        <v>176623.06</v>
      </c>
      <c r="G53" s="54">
        <f>SUM(G14:G51)</f>
        <v>2302301.6</v>
      </c>
      <c r="H53" s="37"/>
      <c r="I53" s="67"/>
      <c r="J53" s="65"/>
      <c r="K53" s="68"/>
      <c r="L53" s="33"/>
      <c r="M53" s="65"/>
      <c r="N53" s="65"/>
      <c r="O53" s="33"/>
    </row>
    <row r="54" s="1" customFormat="1" ht="18" customHeight="1" spans="1:14">
      <c r="A54" s="55" t="s">
        <v>46</v>
      </c>
      <c r="B54" s="55">
        <f>B10*0.96</f>
        <v>2550275.45945946</v>
      </c>
      <c r="C54" s="55"/>
      <c r="D54" s="56"/>
      <c r="E54" s="56"/>
      <c r="F54" s="57"/>
      <c r="G54" s="57"/>
      <c r="H54" s="24" t="s">
        <v>47</v>
      </c>
      <c r="I54" s="22">
        <f>I10-SUM(I13:I53)</f>
        <v>0</v>
      </c>
      <c r="K54" s="91"/>
      <c r="M54" s="8"/>
      <c r="N54" s="8"/>
    </row>
    <row r="55" s="1" customFormat="1" ht="18" customHeight="1" spans="1:14">
      <c r="A55" s="55" t="s">
        <v>48</v>
      </c>
      <c r="B55" s="55">
        <f>B54-B53</f>
        <v>424596.91945946</v>
      </c>
      <c r="C55" s="55"/>
      <c r="D55" s="56"/>
      <c r="E55" s="56"/>
      <c r="F55" s="57"/>
      <c r="G55" s="57"/>
      <c r="H55" s="8"/>
      <c r="I55" s="92"/>
      <c r="K55" s="91"/>
      <c r="M55" s="8"/>
      <c r="N55" s="8"/>
    </row>
    <row r="56" s="1" customFormat="1" ht="18" customHeight="1" spans="1:11">
      <c r="A56" s="3" t="s">
        <v>49</v>
      </c>
      <c r="B56" s="4"/>
      <c r="C56" s="3"/>
      <c r="D56" s="5"/>
      <c r="E56" s="5"/>
      <c r="F56" s="4"/>
      <c r="G56" s="4"/>
      <c r="H56" s="5"/>
      <c r="I56" s="6"/>
      <c r="J56" s="7"/>
      <c r="K56" s="8"/>
    </row>
    <row r="57" s="1" customFormat="1" ht="18" customHeight="1" spans="1:11">
      <c r="A57" s="24" t="s">
        <v>50</v>
      </c>
      <c r="B57" s="23" t="s">
        <v>51</v>
      </c>
      <c r="C57" s="33"/>
      <c r="D57" s="24" t="s">
        <v>50</v>
      </c>
      <c r="E57" s="22" t="s">
        <v>14</v>
      </c>
      <c r="F57" s="23" t="s">
        <v>51</v>
      </c>
      <c r="G57" s="23"/>
      <c r="H57" s="23"/>
      <c r="I57" s="6" t="s">
        <v>52</v>
      </c>
      <c r="J57" s="7"/>
      <c r="K57" s="8"/>
    </row>
    <row r="58" s="1" customFormat="1" ht="18" customHeight="1" spans="1:11">
      <c r="A58" s="33" t="s">
        <v>53</v>
      </c>
      <c r="B58" s="58"/>
      <c r="C58" s="33"/>
      <c r="D58" s="29" t="s">
        <v>54</v>
      </c>
      <c r="E58" s="24" t="s">
        <v>55</v>
      </c>
      <c r="F58" s="32"/>
      <c r="G58" s="32"/>
      <c r="H58" s="32"/>
      <c r="I58" s="6"/>
      <c r="J58" s="7"/>
      <c r="K58" s="8"/>
    </row>
    <row r="59" s="1" customFormat="1" ht="18" customHeight="1" spans="1:11">
      <c r="A59" s="33" t="s">
        <v>56</v>
      </c>
      <c r="B59" s="59"/>
      <c r="C59" s="33"/>
      <c r="D59" s="60" t="s">
        <v>57</v>
      </c>
      <c r="E59" s="12">
        <v>0.07</v>
      </c>
      <c r="F59" s="13"/>
      <c r="G59" s="13"/>
      <c r="H59" s="13"/>
      <c r="I59" s="6"/>
      <c r="J59" s="7"/>
      <c r="K59" s="8"/>
    </row>
    <row r="60" s="1" customFormat="1" ht="18" customHeight="1" spans="1:11">
      <c r="A60" s="33" t="s">
        <v>58</v>
      </c>
      <c r="B60" s="59"/>
      <c r="C60" s="33"/>
      <c r="D60" s="60" t="s">
        <v>59</v>
      </c>
      <c r="E60" s="12">
        <v>0.03</v>
      </c>
      <c r="F60" s="13"/>
      <c r="G60" s="13"/>
      <c r="H60" s="13"/>
      <c r="I60" s="6"/>
      <c r="J60" s="7"/>
      <c r="K60" s="8"/>
    </row>
    <row r="61" s="1" customFormat="1" ht="18" customHeight="1" spans="1:11">
      <c r="A61" s="33"/>
      <c r="B61" s="61"/>
      <c r="C61" s="33"/>
      <c r="D61" s="60" t="s">
        <v>60</v>
      </c>
      <c r="E61" s="12">
        <v>0.02</v>
      </c>
      <c r="F61" s="13"/>
      <c r="G61" s="13"/>
      <c r="H61" s="13"/>
      <c r="I61" s="6"/>
      <c r="J61" s="7"/>
      <c r="K61" s="8"/>
    </row>
    <row r="62" s="1" customFormat="1" ht="18" customHeight="1" spans="1:11">
      <c r="A62" s="29" t="s">
        <v>61</v>
      </c>
      <c r="B62" s="62">
        <f>SUM(B58:B61)</f>
        <v>0</v>
      </c>
      <c r="C62" s="33"/>
      <c r="D62" s="34" t="s">
        <v>61</v>
      </c>
      <c r="E62" s="29"/>
      <c r="F62" s="32"/>
      <c r="G62" s="32"/>
      <c r="H62" s="32"/>
      <c r="I62" s="6"/>
      <c r="J62" s="7"/>
      <c r="K62" s="8"/>
    </row>
    <row r="63" s="1" customFormat="1" ht="18" customHeight="1" spans="1:11">
      <c r="A63" s="3"/>
      <c r="B63" s="4"/>
      <c r="C63" s="3"/>
      <c r="D63" s="13" t="s">
        <v>56</v>
      </c>
      <c r="E63" s="63">
        <v>0.0003</v>
      </c>
      <c r="F63" s="13"/>
      <c r="G63" s="13"/>
      <c r="H63" s="13"/>
      <c r="I63" s="6"/>
      <c r="J63" s="7"/>
      <c r="K63" s="8"/>
    </row>
    <row r="64" s="1" customFormat="1" ht="18" customHeight="1" spans="1:11">
      <c r="A64" s="3"/>
      <c r="B64" s="4"/>
      <c r="C64" s="3"/>
      <c r="D64" s="13" t="s">
        <v>58</v>
      </c>
      <c r="E64" s="63">
        <v>0.0006</v>
      </c>
      <c r="F64" s="13"/>
      <c r="G64" s="13"/>
      <c r="H64" s="13"/>
      <c r="I64" s="6"/>
      <c r="J64" s="7"/>
      <c r="K64" s="8"/>
    </row>
    <row r="65" s="1" customFormat="1" ht="18" customHeight="1" spans="1:11">
      <c r="A65" s="3"/>
      <c r="B65" s="4"/>
      <c r="C65" s="3"/>
      <c r="D65" s="22" t="s">
        <v>61</v>
      </c>
      <c r="E65" s="53"/>
      <c r="F65" s="31">
        <f>F64+F63</f>
        <v>0</v>
      </c>
      <c r="G65" s="31"/>
      <c r="H65" s="31"/>
      <c r="I65" s="6"/>
      <c r="J65" s="7"/>
      <c r="K65" s="8"/>
    </row>
    <row r="66" s="1" customFormat="1" ht="18" customHeight="1" spans="1:11">
      <c r="A66" s="3"/>
      <c r="B66" s="4"/>
      <c r="C66" s="3"/>
      <c r="D66" s="22" t="s">
        <v>19</v>
      </c>
      <c r="E66" s="31"/>
      <c r="F66" s="31"/>
      <c r="G66" s="31"/>
      <c r="H66" s="31"/>
      <c r="I66" s="6"/>
      <c r="J66" s="7"/>
      <c r="K66" s="8"/>
    </row>
    <row r="67" s="1" customFormat="1" ht="18" customHeight="1" spans="1:11">
      <c r="A67" s="3"/>
      <c r="B67" s="4"/>
      <c r="C67" s="3"/>
      <c r="D67" s="31" t="s">
        <v>62</v>
      </c>
      <c r="E67" s="93">
        <v>0.02</v>
      </c>
      <c r="F67" s="31"/>
      <c r="G67" s="31"/>
      <c r="H67" s="31"/>
      <c r="I67" s="6"/>
      <c r="J67" s="7"/>
      <c r="K67" s="8"/>
    </row>
    <row r="68" s="1" customFormat="1" ht="18" customHeight="1" spans="1:11">
      <c r="A68" s="3"/>
      <c r="B68" s="4"/>
      <c r="C68" s="3"/>
      <c r="D68" s="31" t="s">
        <v>63</v>
      </c>
      <c r="E68" s="94">
        <v>0.25</v>
      </c>
      <c r="F68" s="31"/>
      <c r="G68" s="31"/>
      <c r="H68" s="31"/>
      <c r="I68" s="6"/>
      <c r="J68" s="7"/>
      <c r="K68" s="8"/>
    </row>
    <row r="69" s="1" customFormat="1" ht="18" customHeight="1" spans="1:11">
      <c r="A69" s="3"/>
      <c r="B69" s="4"/>
      <c r="C69" s="3"/>
      <c r="D69" s="5"/>
      <c r="E69" s="5"/>
      <c r="F69" s="4"/>
      <c r="G69" s="4"/>
      <c r="H69" s="4"/>
      <c r="I69" s="95"/>
      <c r="K69" s="8"/>
    </row>
    <row r="70" s="1" customFormat="1" ht="18" customHeight="1" spans="1:11">
      <c r="A70" s="3"/>
      <c r="B70" s="4"/>
      <c r="C70" s="3"/>
      <c r="D70" s="5"/>
      <c r="E70" s="5"/>
      <c r="F70" s="4"/>
      <c r="G70" s="4"/>
      <c r="H70" s="5"/>
      <c r="I70" s="6"/>
      <c r="J70" s="7"/>
      <c r="K70" s="8"/>
    </row>
    <row r="71" s="1" customFormat="1" spans="1:11">
      <c r="A71" s="3"/>
      <c r="B71" s="4"/>
      <c r="C71" s="3"/>
      <c r="D71" s="5"/>
      <c r="E71" s="5"/>
      <c r="F71" s="4"/>
      <c r="G71" s="4"/>
      <c r="H71" s="5"/>
      <c r="I71" s="6"/>
      <c r="J71" s="7"/>
      <c r="K71" s="8"/>
    </row>
    <row r="72" s="1" customFormat="1" spans="1:11">
      <c r="A72" s="3"/>
      <c r="B72" s="4"/>
      <c r="C72" s="3"/>
      <c r="D72" s="5"/>
      <c r="E72" s="5"/>
      <c r="F72" s="4"/>
      <c r="G72" s="4"/>
      <c r="H72" s="5"/>
      <c r="I72" s="6"/>
      <c r="J72" s="7"/>
      <c r="K72" s="8"/>
    </row>
    <row r="73" s="1" customFormat="1" spans="1:11">
      <c r="A73" s="3"/>
      <c r="B73" s="4"/>
      <c r="C73" s="3"/>
      <c r="D73" s="5"/>
      <c r="E73" s="5"/>
      <c r="F73" s="4"/>
      <c r="G73" s="4"/>
      <c r="H73" s="5"/>
      <c r="I73" s="6"/>
      <c r="J73" s="7"/>
      <c r="K73" s="8"/>
    </row>
    <row r="74" s="1" customFormat="1" spans="1:11">
      <c r="A74" s="3"/>
      <c r="B74" s="4"/>
      <c r="C74" s="3"/>
      <c r="D74" s="5"/>
      <c r="E74" s="5"/>
      <c r="F74" s="4"/>
      <c r="G74" s="4"/>
      <c r="H74" s="5"/>
      <c r="I74" s="6"/>
      <c r="J74" s="7"/>
      <c r="K74" s="8"/>
    </row>
    <row r="75" s="1" customFormat="1" spans="1:11">
      <c r="A75" s="3"/>
      <c r="B75" s="4"/>
      <c r="C75" s="3"/>
      <c r="D75" s="5"/>
      <c r="E75" s="5"/>
      <c r="F75" s="4"/>
      <c r="G75" s="4"/>
      <c r="H75" s="5"/>
      <c r="I75" s="6"/>
      <c r="J75" s="7"/>
      <c r="K75" s="8"/>
    </row>
    <row r="76" s="1" customFormat="1" spans="1:11">
      <c r="A76" s="3"/>
      <c r="B76" s="4"/>
      <c r="C76" s="3"/>
      <c r="D76" s="5"/>
      <c r="E76" s="5"/>
      <c r="F76" s="4"/>
      <c r="G76" s="4"/>
      <c r="H76" s="5"/>
      <c r="I76" s="6"/>
      <c r="J76" s="7"/>
      <c r="K76" s="8"/>
    </row>
    <row r="77" s="1" customFormat="1" spans="1:11">
      <c r="A77" s="3"/>
      <c r="B77" s="4"/>
      <c r="C77" s="3"/>
      <c r="D77" s="5"/>
      <c r="E77" s="5"/>
      <c r="F77" s="4"/>
      <c r="G77" s="4"/>
      <c r="H77" s="5"/>
      <c r="I77" s="6"/>
      <c r="J77" s="7"/>
      <c r="K77" s="8"/>
    </row>
    <row r="78" s="1" customFormat="1" spans="1:11">
      <c r="A78" s="3"/>
      <c r="B78" s="4"/>
      <c r="C78" s="3"/>
      <c r="D78" s="5"/>
      <c r="E78" s="5"/>
      <c r="F78" s="4"/>
      <c r="G78" s="4"/>
      <c r="H78" s="5"/>
      <c r="I78" s="6"/>
      <c r="J78" s="7"/>
      <c r="K78" s="8"/>
    </row>
    <row r="79" s="1" customFormat="1" spans="1:11">
      <c r="A79" s="3"/>
      <c r="B79" s="4"/>
      <c r="C79" s="3"/>
      <c r="D79" s="5"/>
      <c r="E79" s="5"/>
      <c r="F79" s="4"/>
      <c r="G79" s="4"/>
      <c r="H79" s="5"/>
      <c r="I79" s="6"/>
      <c r="J79" s="7"/>
      <c r="K79" s="8"/>
    </row>
    <row r="80" s="1" customFormat="1" spans="1:11">
      <c r="A80" s="3"/>
      <c r="B80" s="4"/>
      <c r="C80" s="3"/>
      <c r="D80" s="5"/>
      <c r="E80" s="5"/>
      <c r="F80" s="4"/>
      <c r="G80" s="4"/>
      <c r="H80" s="5"/>
      <c r="I80" s="6"/>
      <c r="J80" s="7"/>
      <c r="K80" s="8"/>
    </row>
    <row r="81" s="1" customFormat="1" spans="1:11">
      <c r="A81" s="3"/>
      <c r="B81" s="4"/>
      <c r="C81" s="3"/>
      <c r="D81" s="5"/>
      <c r="E81" s="5"/>
      <c r="F81" s="4"/>
      <c r="G81" s="4"/>
      <c r="H81" s="5"/>
      <c r="I81" s="6"/>
      <c r="J81" s="7"/>
      <c r="K81" s="8"/>
    </row>
    <row r="82" s="1" customFormat="1" spans="1:11">
      <c r="A82" s="3"/>
      <c r="B82" s="4"/>
      <c r="C82" s="3"/>
      <c r="D82" s="5"/>
      <c r="E82" s="5"/>
      <c r="F82" s="4"/>
      <c r="G82" s="4"/>
      <c r="H82" s="5"/>
      <c r="I82" s="6"/>
      <c r="J82" s="7"/>
      <c r="K82" s="8"/>
    </row>
    <row r="83" s="1" customFormat="1" spans="1:11">
      <c r="A83" s="3"/>
      <c r="B83" s="4"/>
      <c r="C83" s="3"/>
      <c r="D83" s="5"/>
      <c r="E83" s="5"/>
      <c r="F83" s="4"/>
      <c r="G83" s="4"/>
      <c r="H83" s="5"/>
      <c r="I83" s="6"/>
      <c r="J83" s="7"/>
      <c r="K83" s="8"/>
    </row>
    <row r="84" s="1" customFormat="1" spans="1:11">
      <c r="A84" s="3"/>
      <c r="B84" s="4"/>
      <c r="C84" s="3"/>
      <c r="D84" s="5"/>
      <c r="E84" s="5"/>
      <c r="F84" s="4"/>
      <c r="G84" s="4"/>
      <c r="H84" s="5"/>
      <c r="I84" s="6"/>
      <c r="J84" s="7"/>
      <c r="K84" s="8"/>
    </row>
    <row r="85" s="1" customFormat="1" spans="1:11">
      <c r="A85" s="3"/>
      <c r="B85" s="4"/>
      <c r="C85" s="3"/>
      <c r="D85" s="5"/>
      <c r="E85" s="5"/>
      <c r="F85" s="4"/>
      <c r="G85" s="4"/>
      <c r="H85" s="5"/>
      <c r="I85" s="6"/>
      <c r="J85" s="7"/>
      <c r="K85" s="8"/>
    </row>
    <row r="86" s="1" customFormat="1" spans="1:11">
      <c r="A86" s="3"/>
      <c r="B86" s="4"/>
      <c r="C86" s="3"/>
      <c r="D86" s="5"/>
      <c r="E86" s="5"/>
      <c r="F86" s="4"/>
      <c r="G86" s="4"/>
      <c r="H86" s="5"/>
      <c r="I86" s="6"/>
      <c r="J86" s="7"/>
      <c r="K86" s="8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WPS_1680575033</cp:lastModifiedBy>
  <dcterms:created xsi:type="dcterms:W3CDTF">2023-05-12T11:15:00Z</dcterms:created>
  <dcterms:modified xsi:type="dcterms:W3CDTF">2025-06-17T06:17:38Z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4BE8B29B19154FC3A6A25925F6EE47CB_13</vt:lpwstr>
  </property>
</Properties>
</file>