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2"/>
  </bookViews>
  <sheets>
    <sheet name="4577-1" sheetId="1" r:id="rId1"/>
    <sheet name="4577-1 (2)" sheetId="2" r:id="rId2"/>
    <sheet name="4577-1 (3)" sheetId="3" r:id="rId3"/>
  </sheets>
  <calcPr calcId="144525"/>
</workbook>
</file>

<file path=xl/sharedStrings.xml><?xml version="1.0" encoding="utf-8"?>
<sst xmlns="http://schemas.openxmlformats.org/spreadsheetml/2006/main" count="69">
  <si>
    <t xml:space="preserve"> 工程款支付证书  </t>
  </si>
  <si>
    <t>本次</t>
  </si>
  <si>
    <t>工程名称</t>
  </si>
  <si>
    <t>芜湖县2016年农村道路畅通工程老村级道路加宽（湾沚镇东潘路）工程</t>
  </si>
  <si>
    <t>档案编号</t>
  </si>
  <si>
    <t>CD2016-091</t>
  </si>
  <si>
    <t>合同金额</t>
  </si>
  <si>
    <t>中标日期</t>
  </si>
  <si>
    <t>2016.7.28</t>
  </si>
  <si>
    <t>合作单位</t>
  </si>
  <si>
    <t>李购本13956161171</t>
  </si>
  <si>
    <t>严书生</t>
  </si>
  <si>
    <t>40日历天</t>
  </si>
  <si>
    <t>芜湖县
湾沚镇</t>
  </si>
  <si>
    <t>芜湖公司王冬汉13855369629</t>
  </si>
  <si>
    <t>李够本13956161171</t>
  </si>
  <si>
    <t>抽签项目，施工合同原件在庐江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</si>
  <si>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</si>
  <si>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</si>
  <si>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</si>
  <si>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</si>
  <si>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</si>
  <si>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</si>
  <si>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</si>
  <si>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</si>
  <si>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</si>
  <si>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</si>
  <si>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</si>
  <si>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</si>
  <si>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</si>
  <si>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</si>
  <si>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</si>
  <si>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</si>
  <si>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</si>
  <si>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</si>
  <si>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</si>
  <si>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</si>
  <si>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暂不扣</t>
  </si>
  <si>
    <t>增值税及附加</t>
  </si>
  <si>
    <t>扣除2016.12.19办理外经证费用500</t>
  </si>
  <si>
    <t>1、</t>
  </si>
  <si>
    <r>
      <rPr>
        <sz val="9"/>
        <color rgb="FF00B050"/>
        <rFont val="宋体"/>
        <charset val="134"/>
      </rPr>
      <t>中标通知书、施工合同原件在合肥</t>
    </r>
    <r>
      <rPr>
        <sz val="9"/>
        <color rgb="FFFF0000"/>
        <rFont val="宋体"/>
        <charset val="134"/>
      </rPr>
      <t>；竣工验收报告原件在庐江</t>
    </r>
  </si>
  <si>
    <t xml:space="preserve"> 2、此次借条已提供 。？</t>
  </si>
  <si>
    <t>合计</t>
  </si>
  <si>
    <t>-</t>
  </si>
  <si>
    <t>本次支付金额</t>
  </si>
  <si>
    <t>小写</t>
  </si>
  <si>
    <t>支付账号</t>
  </si>
  <si>
    <t>李购本     农业银行芜湖县支行</t>
  </si>
  <si>
    <t>完工证明？</t>
  </si>
  <si>
    <t>大写</t>
  </si>
  <si>
    <r>
      <rPr>
        <sz val="9"/>
        <color rgb="FFFF0000"/>
        <rFont val="宋体"/>
        <charset val="134"/>
      </rPr>
      <t xml:space="preserve">6228  4819  9114 </t>
    </r>
    <r>
      <rPr>
        <sz val="9"/>
        <color rgb="FF7030A0"/>
        <rFont val="宋体"/>
        <charset val="134"/>
      </rPr>
      <t xml:space="preserve"> 9762 410</t>
    </r>
  </si>
  <si>
    <t>申请部门
意见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</si>
  <si>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</si>
  <si>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</si>
  <si>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</si>
  <si>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</si>
  <si>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</si>
  <si>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</si>
  <si>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在年费范围内，管理费不扣</t>
  </si>
  <si>
    <t>年前办理，暂扣1000</t>
  </si>
  <si>
    <t>李购本</t>
  </si>
  <si>
    <t>董事长审批</t>
  </si>
  <si>
    <t>本次申请支付因2018年前办理，暂扣1000</t>
  </si>
  <si>
    <t>退暂扣</t>
  </si>
  <si>
    <t>预留损失准备金</t>
  </si>
  <si>
    <t>损失准备金累计：2000元</t>
  </si>
  <si>
    <t>详见报销单</t>
  </si>
  <si>
    <t>抽签项目，中标通知书、施工合同和内部承包协议书及审计报告复印件在庐江；无项目部章，所需资料用章均在原芜湖办事处和庐江经营中心盖的公章！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</si>
</sst>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yy/m/d;@"/>
    <numFmt numFmtId="178" formatCode="0.00_ "/>
    <numFmt numFmtId="43" formatCode="_ * #,##0.00_ ;_ * \-#,##0.00_ ;_ * &quot;-&quot;??_ ;_ @_ "/>
    <numFmt numFmtId="179" formatCode="m/d;@"/>
    <numFmt numFmtId="180" formatCode="[DBNum2][$-804]General"/>
  </numFmts>
  <fonts count="5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b/>
      <sz val="11"/>
      <color rgb="FFFF0000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b/>
      <sz val="10"/>
      <color rgb="FFFF0000"/>
      <name val="宋体"/>
      <charset val="134"/>
    </font>
    <font>
      <sz val="9"/>
      <color rgb="FF00B0F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7030A0"/>
      <name val="宋体"/>
      <charset val="134"/>
    </font>
    <font>
      <sz val="9"/>
      <color theme="1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rgb="FF00B050"/>
      <name val="宋体"/>
      <charset val="134"/>
    </font>
    <font>
      <sz val="9"/>
      <color rgb="FF7030A0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0" fillId="18" borderId="15" applyNumberFormat="0" applyAlignment="0" applyProtection="0">
      <alignment vertical="center"/>
    </xf>
    <xf numFmtId="0" fontId="44" fillId="18" borderId="11" applyNumberFormat="0" applyAlignment="0" applyProtection="0">
      <alignment vertical="center"/>
    </xf>
    <xf numFmtId="0" fontId="39" fillId="17" borderId="14" applyNumberForma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8" fillId="0" borderId="0"/>
    <xf numFmtId="0" fontId="35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>
      <alignment vertical="center"/>
    </xf>
    <xf numFmtId="0" fontId="3" fillId="0" borderId="0" xfId="55" applyFont="1" applyFill="1" applyBorder="1" applyAlignment="1">
      <alignment horizontal="center" vertical="center"/>
    </xf>
    <xf numFmtId="177" fontId="3" fillId="0" borderId="0" xfId="55" applyNumberFormat="1" applyFont="1" applyFill="1" applyBorder="1" applyAlignment="1">
      <alignment horizontal="center" vertical="center"/>
    </xf>
    <xf numFmtId="176" fontId="3" fillId="0" borderId="0" xfId="55" applyNumberFormat="1" applyFont="1" applyFill="1" applyBorder="1" applyAlignment="1">
      <alignment horizontal="center" vertical="center"/>
    </xf>
    <xf numFmtId="0" fontId="4" fillId="0" borderId="0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6" fontId="7" fillId="0" borderId="2" xfId="55" applyNumberFormat="1" applyFont="1" applyFill="1" applyBorder="1" applyAlignment="1">
      <alignment horizontal="center" vertical="center" wrapText="1"/>
    </xf>
    <xf numFmtId="176" fontId="7" fillId="0" borderId="3" xfId="55" applyNumberFormat="1" applyFont="1" applyFill="1" applyBorder="1" applyAlignment="1">
      <alignment horizontal="center" vertical="center" wrapText="1"/>
    </xf>
    <xf numFmtId="176" fontId="7" fillId="0" borderId="4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shrinkToFit="1"/>
    </xf>
    <xf numFmtId="0" fontId="8" fillId="0" borderId="2" xfId="55" applyFont="1" applyFill="1" applyBorder="1" applyAlignment="1">
      <alignment horizontal="center" vertical="center"/>
    </xf>
    <xf numFmtId="176" fontId="9" fillId="0" borderId="2" xfId="55" applyNumberFormat="1" applyFont="1" applyFill="1" applyBorder="1" applyAlignment="1">
      <alignment horizontal="center" vertical="center" wrapText="1"/>
    </xf>
    <xf numFmtId="176" fontId="9" fillId="0" borderId="3" xfId="55" applyNumberFormat="1" applyFont="1" applyFill="1" applyBorder="1" applyAlignment="1">
      <alignment horizontal="center" vertical="center" wrapText="1"/>
    </xf>
    <xf numFmtId="176" fontId="9" fillId="0" borderId="4" xfId="55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177" fontId="1" fillId="0" borderId="1" xfId="55" applyNumberFormat="1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center" vertical="center" shrinkToFit="1"/>
    </xf>
    <xf numFmtId="14" fontId="5" fillId="2" borderId="1" xfId="55" applyNumberFormat="1" applyFont="1" applyFill="1" applyBorder="1" applyAlignment="1">
      <alignment horizontal="center" vertical="center" wrapText="1"/>
    </xf>
    <xf numFmtId="176" fontId="5" fillId="2" borderId="1" xfId="55" applyNumberFormat="1" applyFont="1" applyFill="1" applyBorder="1" applyAlignment="1">
      <alignment horizontal="right" vertical="center" shrinkToFit="1"/>
    </xf>
    <xf numFmtId="179" fontId="5" fillId="2" borderId="1" xfId="55" applyNumberFormat="1" applyFont="1" applyFill="1" applyBorder="1" applyAlignment="1">
      <alignment horizontal="center" vertical="center" wrapText="1"/>
    </xf>
    <xf numFmtId="9" fontId="5" fillId="0" borderId="1" xfId="21" applyFont="1" applyFill="1" applyBorder="1" applyAlignment="1">
      <alignment horizontal="center" vertical="center" wrapText="1"/>
    </xf>
    <xf numFmtId="177" fontId="10" fillId="0" borderId="1" xfId="55" applyNumberFormat="1" applyFont="1" applyFill="1" applyBorder="1" applyAlignment="1">
      <alignment horizontal="center" vertical="center" shrinkToFit="1"/>
    </xf>
    <xf numFmtId="14" fontId="5" fillId="0" borderId="1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right" vertical="center" shrinkToFit="1"/>
    </xf>
    <xf numFmtId="179" fontId="5" fillId="0" borderId="1" xfId="55" applyNumberFormat="1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4" fontId="3" fillId="2" borderId="1" xfId="55" applyNumberFormat="1" applyFont="1" applyFill="1" applyBorder="1" applyAlignment="1">
      <alignment horizontal="center" vertical="center" wrapText="1"/>
    </xf>
    <xf numFmtId="176" fontId="3" fillId="2" borderId="1" xfId="55" applyNumberFormat="1" applyFont="1" applyFill="1" applyBorder="1" applyAlignment="1">
      <alignment horizontal="right" vertical="center" shrinkToFit="1"/>
    </xf>
    <xf numFmtId="179" fontId="3" fillId="2" borderId="1" xfId="55" applyNumberFormat="1" applyFont="1" applyFill="1" applyBorder="1" applyAlignment="1">
      <alignment horizontal="center" vertical="center" wrapText="1"/>
    </xf>
    <xf numFmtId="9" fontId="3" fillId="0" borderId="1" xfId="21" applyFont="1" applyFill="1" applyBorder="1" applyAlignment="1">
      <alignment horizontal="center" vertical="center" wrapText="1"/>
    </xf>
    <xf numFmtId="0" fontId="3" fillId="2" borderId="5" xfId="55" applyFont="1" applyFill="1" applyBorder="1" applyAlignment="1">
      <alignment horizontal="center" vertical="center" wrapText="1"/>
    </xf>
    <xf numFmtId="14" fontId="11" fillId="0" borderId="1" xfId="55" applyNumberFormat="1" applyFont="1" applyBorder="1" applyAlignment="1">
      <alignment horizontal="left" vertical="center"/>
    </xf>
    <xf numFmtId="0" fontId="3" fillId="2" borderId="6" xfId="55" applyFont="1" applyFill="1" applyBorder="1" applyAlignment="1">
      <alignment horizontal="center" vertical="center" wrapText="1"/>
    </xf>
    <xf numFmtId="177" fontId="12" fillId="2" borderId="1" xfId="55" applyNumberFormat="1" applyFont="1" applyFill="1" applyBorder="1" applyAlignment="1">
      <alignment horizontal="center" vertical="center" shrinkToFit="1"/>
    </xf>
    <xf numFmtId="0" fontId="3" fillId="0" borderId="1" xfId="55" applyFont="1" applyFill="1" applyBorder="1" applyAlignment="1">
      <alignment horizontal="center" vertical="center" wrapText="1"/>
    </xf>
    <xf numFmtId="177" fontId="12" fillId="0" borderId="1" xfId="55" applyNumberFormat="1" applyFont="1" applyFill="1" applyBorder="1" applyAlignment="1">
      <alignment horizontal="center" vertical="center" shrinkToFit="1"/>
    </xf>
    <xf numFmtId="14" fontId="3" fillId="0" borderId="1" xfId="55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right" vertical="center" shrinkToFit="1"/>
    </xf>
    <xf numFmtId="179" fontId="3" fillId="0" borderId="1" xfId="55" applyNumberFormat="1" applyFont="1" applyFill="1" applyBorder="1" applyAlignment="1">
      <alignment horizontal="center" vertical="center" wrapText="1"/>
    </xf>
    <xf numFmtId="176" fontId="3" fillId="0" borderId="1" xfId="55" applyNumberFormat="1" applyFont="1" applyFill="1" applyBorder="1" applyAlignment="1">
      <alignment horizontal="center" vertical="center" wrapText="1"/>
    </xf>
    <xf numFmtId="0" fontId="1" fillId="3" borderId="1" xfId="55" applyFont="1" applyFill="1" applyBorder="1" applyAlignment="1">
      <alignment horizontal="center" vertical="center" shrinkToFit="1"/>
    </xf>
    <xf numFmtId="176" fontId="13" fillId="3" borderId="1" xfId="55" applyNumberFormat="1" applyFont="1" applyFill="1" applyBorder="1" applyAlignment="1">
      <alignment horizontal="right" vertical="center" shrinkToFit="1"/>
    </xf>
    <xf numFmtId="0" fontId="9" fillId="0" borderId="1" xfId="55" applyFont="1" applyFill="1" applyBorder="1" applyAlignment="1">
      <alignment horizontal="center" vertical="center" wrapText="1"/>
    </xf>
    <xf numFmtId="176" fontId="14" fillId="2" borderId="1" xfId="55" applyNumberFormat="1" applyFont="1" applyFill="1" applyBorder="1" applyAlignment="1">
      <alignment horizontal="center" vertical="center" wrapText="1"/>
    </xf>
    <xf numFmtId="176" fontId="3" fillId="2" borderId="1" xfId="55" applyNumberFormat="1" applyFont="1" applyFill="1" applyBorder="1" applyAlignment="1">
      <alignment horizontal="center" vertical="center" wrapText="1"/>
    </xf>
    <xf numFmtId="0" fontId="3" fillId="0" borderId="5" xfId="55" applyFont="1" applyFill="1" applyBorder="1" applyAlignment="1">
      <alignment horizontal="center" vertical="center" wrapText="1"/>
    </xf>
    <xf numFmtId="180" fontId="14" fillId="2" borderId="5" xfId="55" applyNumberFormat="1" applyFont="1" applyFill="1" applyBorder="1" applyAlignment="1">
      <alignment horizontal="center" vertical="center" wrapText="1"/>
    </xf>
    <xf numFmtId="176" fontId="3" fillId="2" borderId="5" xfId="55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15" fillId="2" borderId="2" xfId="55" applyFont="1" applyFill="1" applyBorder="1" applyAlignment="1">
      <alignment horizontal="left" vertical="center" wrapText="1"/>
    </xf>
    <xf numFmtId="0" fontId="15" fillId="2" borderId="3" xfId="55" applyFont="1" applyFill="1" applyBorder="1" applyAlignment="1">
      <alignment horizontal="left" vertical="center" wrapText="1"/>
    </xf>
    <xf numFmtId="0" fontId="16" fillId="0" borderId="7" xfId="55" applyFont="1" applyFill="1" applyBorder="1" applyAlignment="1">
      <alignment horizontal="left" vertical="center" wrapText="1"/>
    </xf>
    <xf numFmtId="0" fontId="16" fillId="0" borderId="8" xfId="55" applyFont="1" applyFill="1" applyBorder="1" applyAlignment="1">
      <alignment horizontal="left" vertical="center" wrapText="1"/>
    </xf>
    <xf numFmtId="0" fontId="3" fillId="0" borderId="2" xfId="55" applyFont="1" applyFill="1" applyBorder="1" applyAlignment="1">
      <alignment horizontal="left" vertical="center" wrapText="1"/>
    </xf>
    <xf numFmtId="0" fontId="3" fillId="0" borderId="3" xfId="55" applyFont="1" applyFill="1" applyBorder="1" applyAlignment="1">
      <alignment horizontal="left" vertical="center" wrapText="1"/>
    </xf>
    <xf numFmtId="0" fontId="3" fillId="0" borderId="2" xfId="55" applyFont="1" applyFill="1" applyBorder="1" applyAlignment="1">
      <alignment horizontal="left" vertical="top" wrapText="1"/>
    </xf>
    <xf numFmtId="0" fontId="3" fillId="0" borderId="3" xfId="55" applyFont="1" applyFill="1" applyBorder="1" applyAlignment="1">
      <alignment horizontal="left" vertical="top" wrapText="1"/>
    </xf>
    <xf numFmtId="0" fontId="5" fillId="0" borderId="2" xfId="55" applyFont="1" applyFill="1" applyBorder="1" applyAlignment="1">
      <alignment horizontal="center" vertical="top" wrapText="1"/>
    </xf>
    <xf numFmtId="0" fontId="5" fillId="0" borderId="3" xfId="55" applyFont="1" applyFill="1" applyBorder="1" applyAlignment="1">
      <alignment horizontal="center" vertical="top" wrapText="1"/>
    </xf>
    <xf numFmtId="0" fontId="17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0" fontId="5" fillId="0" borderId="4" xfId="55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shrinkToFit="1"/>
    </xf>
    <xf numFmtId="176" fontId="6" fillId="0" borderId="4" xfId="55" applyNumberFormat="1" applyFont="1" applyFill="1" applyBorder="1" applyAlignment="1">
      <alignment horizontal="center" vertical="center" shrinkToFit="1"/>
    </xf>
    <xf numFmtId="0" fontId="3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176" fontId="18" fillId="0" borderId="2" xfId="55" applyNumberFormat="1" applyFont="1" applyFill="1" applyBorder="1" applyAlignment="1">
      <alignment horizontal="center" vertical="center" wrapText="1"/>
    </xf>
    <xf numFmtId="176" fontId="18" fillId="0" borderId="4" xfId="55" applyNumberFormat="1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0" fontId="3" fillId="0" borderId="0" xfId="55" applyFont="1" applyFill="1" applyBorder="1" applyAlignment="1">
      <alignment horizontal="center" vertical="center" wrapText="1"/>
    </xf>
    <xf numFmtId="176" fontId="19" fillId="0" borderId="1" xfId="55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shrinkToFit="1"/>
    </xf>
    <xf numFmtId="176" fontId="5" fillId="3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176" fontId="5" fillId="3" borderId="1" xfId="55" applyNumberFormat="1" applyFont="1" applyFill="1" applyBorder="1" applyAlignment="1">
      <alignment horizontal="center" vertical="center" shrinkToFit="1"/>
    </xf>
    <xf numFmtId="176" fontId="5" fillId="0" borderId="1" xfId="55" applyNumberFormat="1" applyFont="1" applyFill="1" applyBorder="1" applyAlignment="1">
      <alignment horizontal="right" vertical="center"/>
    </xf>
    <xf numFmtId="176" fontId="5" fillId="0" borderId="1" xfId="55" applyNumberFormat="1" applyFont="1" applyFill="1" applyBorder="1" applyAlignment="1">
      <alignment vertical="center" wrapText="1"/>
    </xf>
    <xf numFmtId="176" fontId="3" fillId="3" borderId="1" xfId="55" applyNumberFormat="1" applyFont="1" applyFill="1" applyBorder="1" applyAlignment="1">
      <alignment horizontal="right" vertical="center" shrinkToFit="1"/>
    </xf>
    <xf numFmtId="9" fontId="12" fillId="0" borderId="1" xfId="55" applyNumberFormat="1" applyFont="1" applyFill="1" applyBorder="1" applyAlignment="1">
      <alignment horizontal="center" vertical="center" wrapText="1"/>
    </xf>
    <xf numFmtId="176" fontId="3" fillId="3" borderId="1" xfId="55" applyNumberFormat="1" applyFont="1" applyFill="1" applyBorder="1" applyAlignment="1">
      <alignment horizontal="center" vertical="center" shrinkToFit="1"/>
    </xf>
    <xf numFmtId="9" fontId="5" fillId="0" borderId="1" xfId="21" applyFont="1" applyFill="1" applyBorder="1" applyAlignment="1" applyProtection="1">
      <alignment horizontal="center" vertical="center" wrapText="1"/>
    </xf>
    <xf numFmtId="176" fontId="20" fillId="0" borderId="1" xfId="55" applyNumberFormat="1" applyFont="1" applyFill="1" applyBorder="1" applyAlignment="1">
      <alignment horizontal="right" vertical="center" shrinkToFit="1"/>
    </xf>
    <xf numFmtId="176" fontId="20" fillId="0" borderId="1" xfId="55" applyNumberFormat="1" applyFont="1" applyFill="1" applyBorder="1" applyAlignment="1">
      <alignment horizontal="center" vertical="center" wrapText="1"/>
    </xf>
    <xf numFmtId="9" fontId="3" fillId="0" borderId="1" xfId="55" applyNumberFormat="1" applyFont="1" applyFill="1" applyBorder="1" applyAlignment="1">
      <alignment horizontal="center" vertical="center" wrapText="1"/>
    </xf>
    <xf numFmtId="9" fontId="3" fillId="0" borderId="1" xfId="21" applyFont="1" applyFill="1" applyBorder="1" applyAlignment="1" applyProtection="1">
      <alignment horizontal="center" vertical="center" wrapText="1"/>
    </xf>
    <xf numFmtId="176" fontId="20" fillId="0" borderId="1" xfId="55" applyNumberFormat="1" applyFont="1" applyFill="1" applyBorder="1" applyAlignment="1">
      <alignment vertical="center" shrinkToFit="1"/>
    </xf>
    <xf numFmtId="176" fontId="20" fillId="0" borderId="1" xfId="55" applyNumberFormat="1" applyFont="1" applyFill="1" applyBorder="1" applyAlignment="1">
      <alignment vertical="center" wrapText="1"/>
    </xf>
    <xf numFmtId="176" fontId="3" fillId="0" borderId="1" xfId="55" applyNumberFormat="1" applyFont="1" applyFill="1" applyBorder="1" applyAlignment="1">
      <alignment horizontal="center" vertical="center" shrinkToFit="1"/>
    </xf>
    <xf numFmtId="176" fontId="3" fillId="0" borderId="1" xfId="55" applyNumberFormat="1" applyFont="1" applyFill="1" applyBorder="1" applyAlignment="1">
      <alignment horizontal="right" vertical="center"/>
    </xf>
    <xf numFmtId="176" fontId="3" fillId="0" borderId="1" xfId="55" applyNumberFormat="1" applyFont="1" applyFill="1" applyBorder="1" applyAlignment="1">
      <alignment horizontal="center" vertical="center"/>
    </xf>
    <xf numFmtId="176" fontId="13" fillId="0" borderId="0" xfId="55" applyNumberFormat="1" applyFont="1" applyFill="1" applyBorder="1" applyAlignment="1">
      <alignment horizontal="center" vertical="center" wrapText="1"/>
    </xf>
    <xf numFmtId="0" fontId="3" fillId="2" borderId="2" xfId="55" applyFont="1" applyFill="1" applyBorder="1" applyAlignment="1">
      <alignment horizontal="center" vertical="center" wrapText="1"/>
    </xf>
    <xf numFmtId="0" fontId="3" fillId="2" borderId="3" xfId="55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center" vertical="center" wrapText="1"/>
    </xf>
    <xf numFmtId="0" fontId="3" fillId="2" borderId="3" xfId="55" applyFont="1" applyFill="1" applyBorder="1" applyAlignment="1">
      <alignment horizontal="left" vertical="center" wrapText="1"/>
    </xf>
    <xf numFmtId="0" fontId="3" fillId="2" borderId="4" xfId="55" applyFont="1" applyFill="1" applyBorder="1" applyAlignment="1">
      <alignment horizontal="left" vertical="center" wrapText="1"/>
    </xf>
    <xf numFmtId="0" fontId="16" fillId="0" borderId="9" xfId="55" applyFont="1" applyFill="1" applyBorder="1" applyAlignment="1">
      <alignment horizontal="left" vertical="center" wrapText="1"/>
    </xf>
    <xf numFmtId="0" fontId="3" fillId="0" borderId="4" xfId="55" applyFont="1" applyFill="1" applyBorder="1" applyAlignment="1">
      <alignment horizontal="left" vertical="center" wrapText="1"/>
    </xf>
    <xf numFmtId="0" fontId="3" fillId="0" borderId="4" xfId="55" applyFont="1" applyFill="1" applyBorder="1" applyAlignment="1">
      <alignment horizontal="left" vertical="top" wrapText="1"/>
    </xf>
    <xf numFmtId="0" fontId="5" fillId="0" borderId="4" xfId="55" applyFont="1" applyFill="1" applyBorder="1" applyAlignment="1">
      <alignment horizontal="center" vertical="top" wrapText="1"/>
    </xf>
    <xf numFmtId="0" fontId="3" fillId="0" borderId="0" xfId="55" applyFont="1" applyFill="1" applyBorder="1" applyAlignment="1">
      <alignment horizontal="left" vertical="center" shrinkToFit="1"/>
    </xf>
    <xf numFmtId="0" fontId="21" fillId="2" borderId="1" xfId="13" applyFont="1" applyFill="1" applyBorder="1" applyAlignment="1">
      <alignment horizontal="left" vertical="center"/>
    </xf>
    <xf numFmtId="0" fontId="22" fillId="0" borderId="1" xfId="13" applyFont="1" applyBorder="1" applyAlignment="1">
      <alignment horizontal="center" vertical="center"/>
    </xf>
    <xf numFmtId="0" fontId="22" fillId="0" borderId="1" xfId="13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178" fontId="24" fillId="2" borderId="1" xfId="13" applyNumberFormat="1" applyFont="1" applyFill="1" applyBorder="1" applyAlignment="1">
      <alignment horizontal="center" vertical="center"/>
    </xf>
    <xf numFmtId="0" fontId="23" fillId="2" borderId="1" xfId="13" applyFont="1" applyFill="1" applyBorder="1" applyAlignment="1">
      <alignment horizontal="center" vertical="center"/>
    </xf>
    <xf numFmtId="0" fontId="25" fillId="4" borderId="1" xfId="55" applyFont="1" applyFill="1" applyBorder="1" applyAlignment="1">
      <alignment horizontal="left" vertical="center"/>
    </xf>
    <xf numFmtId="0" fontId="3" fillId="2" borderId="2" xfId="55" applyFont="1" applyFill="1" applyBorder="1" applyAlignment="1">
      <alignment vertical="center" wrapText="1"/>
    </xf>
    <xf numFmtId="0" fontId="3" fillId="5" borderId="3" xfId="55" applyFont="1" applyFill="1" applyBorder="1" applyAlignment="1">
      <alignment horizontal="left" vertical="center" wrapText="1"/>
    </xf>
    <xf numFmtId="0" fontId="3" fillId="2" borderId="0" xfId="55" applyFont="1" applyFill="1" applyBorder="1" applyAlignment="1">
      <alignment vertical="center" wrapText="1"/>
    </xf>
    <xf numFmtId="0" fontId="3" fillId="5" borderId="0" xfId="55" applyFont="1" applyFill="1" applyBorder="1" applyAlignment="1">
      <alignment horizontal="left" vertical="center" wrapText="1"/>
    </xf>
    <xf numFmtId="0" fontId="3" fillId="2" borderId="0" xfId="55" applyFont="1" applyFill="1" applyBorder="1" applyAlignment="1">
      <alignment horizontal="left" vertical="center" wrapText="1"/>
    </xf>
    <xf numFmtId="180" fontId="3" fillId="0" borderId="0" xfId="55" applyNumberFormat="1" applyFont="1" applyFill="1" applyBorder="1" applyAlignment="1">
      <alignment horizontal="center" vertical="center"/>
    </xf>
    <xf numFmtId="10" fontId="2" fillId="4" borderId="0" xfId="55" applyNumberFormat="1" applyFont="1" applyFill="1">
      <alignment vertical="center"/>
    </xf>
    <xf numFmtId="180" fontId="3" fillId="4" borderId="0" xfId="55" applyNumberFormat="1" applyFont="1" applyFill="1" applyBorder="1" applyAlignment="1">
      <alignment horizontal="center" vertical="center"/>
    </xf>
    <xf numFmtId="0" fontId="2" fillId="0" borderId="0" xfId="55" applyFont="1" applyAlignment="1">
      <alignment horizontal="center" vertical="center"/>
    </xf>
    <xf numFmtId="0" fontId="2" fillId="0" borderId="0" xfId="55" applyFont="1" applyAlignment="1">
      <alignment horizontal="left" vertical="center"/>
    </xf>
    <xf numFmtId="0" fontId="23" fillId="0" borderId="1" xfId="13" applyFont="1" applyBorder="1" applyAlignment="1">
      <alignment horizontal="center" vertical="center" wrapText="1"/>
    </xf>
    <xf numFmtId="0" fontId="26" fillId="0" borderId="1" xfId="13" applyFont="1" applyBorder="1" applyAlignment="1">
      <alignment horizontal="center" vertical="center" wrapText="1"/>
    </xf>
    <xf numFmtId="0" fontId="23" fillId="2" borderId="1" xfId="13" applyFont="1" applyFill="1" applyBorder="1" applyAlignment="1">
      <alignment horizontal="center" vertical="center" wrapText="1"/>
    </xf>
    <xf numFmtId="0" fontId="24" fillId="0" borderId="1" xfId="13" applyFont="1" applyFill="1" applyBorder="1" applyAlignment="1">
      <alignment horizontal="left" vertical="center"/>
    </xf>
    <xf numFmtId="0" fontId="27" fillId="0" borderId="0" xfId="13" applyFont="1" applyAlignment="1">
      <alignment horizontal="center" vertical="center"/>
    </xf>
    <xf numFmtId="0" fontId="23" fillId="0" borderId="1" xfId="13" applyFont="1" applyBorder="1" applyAlignment="1">
      <alignment horizontal="left" vertical="center" wrapText="1"/>
    </xf>
    <xf numFmtId="0" fontId="5" fillId="0" borderId="3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top" wrapText="1"/>
    </xf>
    <xf numFmtId="176" fontId="3" fillId="0" borderId="1" xfId="55" applyNumberFormat="1" applyFont="1" applyFill="1" applyBorder="1" applyAlignment="1">
      <alignment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200025</xdr:colOff>
      <xdr:row>3</xdr:row>
      <xdr:rowOff>190500</xdr:rowOff>
    </xdr:from>
    <xdr:to>
      <xdr:col>25</xdr:col>
      <xdr:colOff>361950</xdr:colOff>
      <xdr:row>21</xdr:row>
      <xdr:rowOff>152400</xdr:rowOff>
    </xdr:to>
    <xdr:pic>
      <xdr:nvPicPr>
        <xdr:cNvPr id="5" name="图片 4" descr="C:\Users\Administrator\Documents\Tencent Files\501232853\Image\C2C\Image2\(3)8F@QSHSWPWOMJQ9]~%D8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48775" y="1176655"/>
          <a:ext cx="7829550" cy="4976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20</xdr:col>
      <xdr:colOff>685800</xdr:colOff>
      <xdr:row>29</xdr:row>
      <xdr:rowOff>428625</xdr:rowOff>
    </xdr:to>
    <xdr:pic>
      <xdr:nvPicPr>
        <xdr:cNvPr id="7" name="图片 6" descr="C:\Users\Administrator\AppData\Roaming\Tencent\Users\501232853\QQ\WinTemp\RichOle\AF(U$~V[I{6SQ(FM_T]6OOG.pn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8001635"/>
          <a:ext cx="4429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314325</xdr:colOff>
      <xdr:row>18</xdr:row>
      <xdr:rowOff>76200</xdr:rowOff>
    </xdr:from>
    <xdr:to>
      <xdr:col>21</xdr:col>
      <xdr:colOff>733425</xdr:colOff>
      <xdr:row>28</xdr:row>
      <xdr:rowOff>200025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63175" y="5311140"/>
          <a:ext cx="4162425" cy="289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723900</xdr:colOff>
      <xdr:row>7</xdr:row>
      <xdr:rowOff>28575</xdr:rowOff>
    </xdr:from>
    <xdr:to>
      <xdr:col>9</xdr:col>
      <xdr:colOff>161925</xdr:colOff>
      <xdr:row>13</xdr:row>
      <xdr:rowOff>85725</xdr:rowOff>
    </xdr:to>
    <xdr:pic>
      <xdr:nvPicPr>
        <xdr:cNvPr id="6" name="图片 5" descr="C:\Users\Administrator\Documents\Tencent Files\501232853\Image\C2C\Image2\3)Q653IXIJS__S0PWM5WK{0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1175" y="2393950"/>
          <a:ext cx="3238500" cy="165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342900</xdr:colOff>
      <xdr:row>1</xdr:row>
      <xdr:rowOff>180975</xdr:rowOff>
    </xdr:from>
    <xdr:to>
      <xdr:col>20</xdr:col>
      <xdr:colOff>485775</xdr:colOff>
      <xdr:row>5</xdr:row>
      <xdr:rowOff>266700</xdr:rowOff>
    </xdr:to>
    <xdr:pic>
      <xdr:nvPicPr>
        <xdr:cNvPr id="1025" name="Picture 1" descr="C:\Users\Administrator\AppData\Roaming\Tencent\Users\501232853\QQ\WinTemp\RichOle\2SYZ8DDPG{B}A9BVTH6[7BF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8543925" y="533400"/>
          <a:ext cx="4733925" cy="13531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542925</xdr:colOff>
      <xdr:row>6</xdr:row>
      <xdr:rowOff>9525</xdr:rowOff>
    </xdr:from>
    <xdr:to>
      <xdr:col>20</xdr:col>
      <xdr:colOff>742950</xdr:colOff>
      <xdr:row>8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8743950" y="1946275"/>
          <a:ext cx="4791075" cy="8026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38</xdr:row>
      <xdr:rowOff>123825</xdr:rowOff>
    </xdr:from>
    <xdr:to>
      <xdr:col>14</xdr:col>
      <xdr:colOff>495300</xdr:colOff>
      <xdr:row>80</xdr:row>
      <xdr:rowOff>123825</xdr:rowOff>
    </xdr:to>
    <xdr:pic>
      <xdr:nvPicPr>
        <xdr:cNvPr id="2" name="Picture 1" descr="C:\Users\Administrator\AppData\Roaming\Tencent\Users\501232853\QQ\WinTemp\RichOle\DM4IWY$KVUCH@U2GPK5KO~H.png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66675" y="11802110"/>
          <a:ext cx="7924800" cy="72009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28</xdr:row>
      <xdr:rowOff>0</xdr:rowOff>
    </xdr:from>
    <xdr:to>
      <xdr:col>20</xdr:col>
      <xdr:colOff>685800</xdr:colOff>
      <xdr:row>29</xdr:row>
      <xdr:rowOff>428625</xdr:rowOff>
    </xdr:to>
    <xdr:pic>
      <xdr:nvPicPr>
        <xdr:cNvPr id="3" name="图片 2" descr="C:\Users\Administrator\AppData\Roaming\Tencent\Users\501232853\QQ\WinTemp\RichOle\AF(U$~V[I{6SQ(FM_T]6OOG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8444865"/>
          <a:ext cx="4429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314325</xdr:colOff>
      <xdr:row>18</xdr:row>
      <xdr:rowOff>76200</xdr:rowOff>
    </xdr:from>
    <xdr:to>
      <xdr:col>21</xdr:col>
      <xdr:colOff>733425</xdr:colOff>
      <xdr:row>28</xdr:row>
      <xdr:rowOff>200025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63175" y="5754370"/>
          <a:ext cx="4162425" cy="289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342900</xdr:colOff>
      <xdr:row>1</xdr:row>
      <xdr:rowOff>180975</xdr:rowOff>
    </xdr:from>
    <xdr:to>
      <xdr:col>20</xdr:col>
      <xdr:colOff>485775</xdr:colOff>
      <xdr:row>5</xdr:row>
      <xdr:rowOff>266700</xdr:rowOff>
    </xdr:to>
    <xdr:pic>
      <xdr:nvPicPr>
        <xdr:cNvPr id="6" name="Picture 1" descr="C:\Users\Administrator\AppData\Roaming\Tencent\Users\501232853\QQ\WinTemp\RichOle\2SYZ8DDPG{B}A9BVTH6[7BF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8543925" y="533400"/>
          <a:ext cx="4733925" cy="13531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542925</xdr:colOff>
      <xdr:row>6</xdr:row>
      <xdr:rowOff>9525</xdr:rowOff>
    </xdr:from>
    <xdr:to>
      <xdr:col>20</xdr:col>
      <xdr:colOff>742950</xdr:colOff>
      <xdr:row>8</xdr:row>
      <xdr:rowOff>66675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8743950" y="1946275"/>
          <a:ext cx="4791075" cy="8026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85725</xdr:colOff>
      <xdr:row>3</xdr:row>
      <xdr:rowOff>276225</xdr:rowOff>
    </xdr:from>
    <xdr:to>
      <xdr:col>25</xdr:col>
      <xdr:colOff>274955</xdr:colOff>
      <xdr:row>19</xdr:row>
      <xdr:rowOff>154305</xdr:rowOff>
    </xdr:to>
    <xdr:pic>
      <xdr:nvPicPr>
        <xdr:cNvPr id="9" name="图片 8" descr="[BX]1FFLAJ~UR329TM9M0NV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34475" y="1262380"/>
          <a:ext cx="7856855" cy="4825365"/>
        </a:xfrm>
        <a:prstGeom prst="rect">
          <a:avLst/>
        </a:prstGeom>
      </xdr:spPr>
    </xdr:pic>
    <xdr:clientData/>
  </xdr:twoCellAnchor>
  <xdr:twoCellAnchor editAs="oneCell">
    <xdr:from>
      <xdr:col>0</xdr:col>
      <xdr:colOff>182245</xdr:colOff>
      <xdr:row>40</xdr:row>
      <xdr:rowOff>9525</xdr:rowOff>
    </xdr:from>
    <xdr:to>
      <xdr:col>14</xdr:col>
      <xdr:colOff>342900</xdr:colOff>
      <xdr:row>78</xdr:row>
      <xdr:rowOff>161290</xdr:rowOff>
    </xdr:to>
    <xdr:pic>
      <xdr:nvPicPr>
        <xdr:cNvPr id="2" name="图片 1" descr="V1L4{B1(OZXS(5(NC44C`_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82245" y="12473940"/>
          <a:ext cx="7656830" cy="66668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26</xdr:row>
      <xdr:rowOff>0</xdr:rowOff>
    </xdr:from>
    <xdr:to>
      <xdr:col>20</xdr:col>
      <xdr:colOff>685800</xdr:colOff>
      <xdr:row>27</xdr:row>
      <xdr:rowOff>428625</xdr:rowOff>
    </xdr:to>
    <xdr:pic>
      <xdr:nvPicPr>
        <xdr:cNvPr id="2" name="图片 1" descr="C:\Users\Administrator\AppData\Roaming\Tencent\Users\501232853\QQ\WinTemp\RichOle\AF(U$~V[I{6SQ(FM_T]6OOG.pn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8414385"/>
          <a:ext cx="4429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314325</xdr:colOff>
      <xdr:row>16</xdr:row>
      <xdr:rowOff>0</xdr:rowOff>
    </xdr:from>
    <xdr:to>
      <xdr:col>21</xdr:col>
      <xdr:colOff>733425</xdr:colOff>
      <xdr:row>26</xdr:row>
      <xdr:rowOff>123825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163175" y="5647690"/>
          <a:ext cx="4162425" cy="289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342900</xdr:colOff>
      <xdr:row>1</xdr:row>
      <xdr:rowOff>180975</xdr:rowOff>
    </xdr:from>
    <xdr:to>
      <xdr:col>20</xdr:col>
      <xdr:colOff>485775</xdr:colOff>
      <xdr:row>5</xdr:row>
      <xdr:rowOff>266700</xdr:rowOff>
    </xdr:to>
    <xdr:pic>
      <xdr:nvPicPr>
        <xdr:cNvPr id="4" name="Picture 1" descr="C:\Users\Administrator\AppData\Roaming\Tencent\Users\501232853\QQ\WinTemp\RichOle\2SYZ8DDPG{B}A9BVTH6[7BF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8543925" y="533400"/>
          <a:ext cx="4733925" cy="13531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542925</xdr:colOff>
      <xdr:row>6</xdr:row>
      <xdr:rowOff>9525</xdr:rowOff>
    </xdr:from>
    <xdr:to>
      <xdr:col>20</xdr:col>
      <xdr:colOff>742950</xdr:colOff>
      <xdr:row>8</xdr:row>
      <xdr:rowOff>66675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8743950" y="1946275"/>
          <a:ext cx="4791075" cy="80264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561975</xdr:colOff>
      <xdr:row>8</xdr:row>
      <xdr:rowOff>0</xdr:rowOff>
    </xdr:from>
    <xdr:to>
      <xdr:col>24</xdr:col>
      <xdr:colOff>733425</xdr:colOff>
      <xdr:row>24</xdr:row>
      <xdr:rowOff>142875</xdr:rowOff>
    </xdr:to>
    <xdr:pic>
      <xdr:nvPicPr>
        <xdr:cNvPr id="8" name="图片 7" descr="6_2_FWXK[CL~7VPRIEXL56W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63000" y="2682240"/>
          <a:ext cx="7839075" cy="5212080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27</xdr:row>
      <xdr:rowOff>533400</xdr:rowOff>
    </xdr:from>
    <xdr:to>
      <xdr:col>20</xdr:col>
      <xdr:colOff>381000</xdr:colOff>
      <xdr:row>29</xdr:row>
      <xdr:rowOff>542925</xdr:rowOff>
    </xdr:to>
    <xdr:pic>
      <xdr:nvPicPr>
        <xdr:cNvPr id="6" name="图片 5" descr="%EUCFR[F0PU{`ZNWH_RH)~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96325" y="9519285"/>
          <a:ext cx="4476750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10</xdr:row>
      <xdr:rowOff>95250</xdr:rowOff>
    </xdr:from>
    <xdr:to>
      <xdr:col>12</xdr:col>
      <xdr:colOff>123825</xdr:colOff>
      <xdr:row>10</xdr:row>
      <xdr:rowOff>302895</xdr:rowOff>
    </xdr:to>
    <xdr:pic>
      <xdr:nvPicPr>
        <xdr:cNvPr id="7" name="图片 6" descr="8NX[B8EJICRESD}GG0G~L1I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38450" y="3731260"/>
          <a:ext cx="3943350" cy="20764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37</xdr:row>
      <xdr:rowOff>9525</xdr:rowOff>
    </xdr:from>
    <xdr:to>
      <xdr:col>11</xdr:col>
      <xdr:colOff>809625</xdr:colOff>
      <xdr:row>69</xdr:row>
      <xdr:rowOff>19050</xdr:rowOff>
    </xdr:to>
    <xdr:pic>
      <xdr:nvPicPr>
        <xdr:cNvPr id="9" name="图片 8" descr="F8}MWW[9UQVNXO3I8X1VDQ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5825" y="12272010"/>
          <a:ext cx="5724525" cy="549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0"/>
  <sheetViews>
    <sheetView workbookViewId="0">
      <selection activeCell="T33" sqref="T33"/>
    </sheetView>
  </sheetViews>
  <sheetFormatPr defaultColWidth="9" defaultRowHeight="13.5"/>
  <cols>
    <col min="1" max="1" width="3.625" style="3" customWidth="1"/>
    <col min="2" max="2" width="6.625" style="4" customWidth="1"/>
    <col min="3" max="3" width="3.625" style="3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3" customWidth="1"/>
    <col min="9" max="9" width="7.375" style="5" customWidth="1"/>
    <col min="10" max="10" width="4.125" style="3" customWidth="1"/>
    <col min="11" max="11" width="8.25" style="5" customWidth="1"/>
    <col min="12" max="12" width="11.25" style="5" customWidth="1"/>
    <col min="13" max="14" width="5.5" style="3" customWidth="1"/>
    <col min="15" max="15" width="9.25" style="5" customWidth="1"/>
    <col min="16" max="16" width="11.125" style="3" customWidth="1"/>
    <col min="17" max="17" width="10.5" style="3" customWidth="1"/>
    <col min="18" max="18" width="6.25" style="2" customWidth="1"/>
    <col min="19" max="19" width="8.625" style="2" customWidth="1"/>
    <col min="20" max="20" width="23.75" style="2" customWidth="1"/>
    <col min="21" max="21" width="10.5" style="3" customWidth="1"/>
    <col min="22" max="22" width="11.875" style="3" customWidth="1"/>
    <col min="23" max="24" width="9" style="3"/>
    <col min="25" max="25" width="11.125" style="3" customWidth="1"/>
    <col min="26" max="26" width="11.25" style="3" customWidth="1"/>
    <col min="27" max="27" width="27" style="3" customWidth="1"/>
    <col min="28" max="28" width="21.375" style="3" customWidth="1"/>
    <col min="29" max="32" width="9" style="3"/>
    <col min="33" max="33" width="14.75" style="3" customWidth="1"/>
    <col min="34" max="16384" width="9" style="3"/>
  </cols>
  <sheetData>
    <row r="1" ht="27.7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6"/>
      <c r="Q1" s="32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7"/>
      <c r="L2" s="55" t="s">
        <v>4</v>
      </c>
      <c r="M2" s="68"/>
      <c r="N2" s="69" t="s">
        <v>5</v>
      </c>
      <c r="O2" s="70"/>
      <c r="P2" s="71"/>
      <c r="Q2" s="71"/>
      <c r="R2" s="110"/>
      <c r="S2" s="11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7" t="s">
        <v>6</v>
      </c>
      <c r="B3" s="7"/>
      <c r="C3" s="10">
        <v>270696.01</v>
      </c>
      <c r="D3" s="11"/>
      <c r="E3" s="11"/>
      <c r="F3" s="12"/>
      <c r="G3" s="13" t="s">
        <v>7</v>
      </c>
      <c r="H3" s="14" t="s">
        <v>8</v>
      </c>
      <c r="I3" s="72"/>
      <c r="J3" s="72"/>
      <c r="K3" s="73"/>
      <c r="L3" s="7" t="s">
        <v>9</v>
      </c>
      <c r="M3" s="7"/>
      <c r="N3" s="74" t="s">
        <v>10</v>
      </c>
      <c r="O3" s="75"/>
      <c r="P3"/>
      <c r="Q3" s="111" t="s">
        <v>5</v>
      </c>
      <c r="R3" s="112">
        <v>98</v>
      </c>
      <c r="S3" s="112">
        <v>4577</v>
      </c>
      <c r="T3" s="113" t="s">
        <v>3</v>
      </c>
      <c r="U3" s="114" t="s">
        <v>8</v>
      </c>
      <c r="V3" s="115">
        <v>270696.01</v>
      </c>
      <c r="W3" s="116" t="s">
        <v>11</v>
      </c>
      <c r="X3" s="116" t="s">
        <v>12</v>
      </c>
      <c r="Y3" s="128" t="s">
        <v>13</v>
      </c>
      <c r="Z3" s="129" t="s">
        <v>14</v>
      </c>
      <c r="AA3" s="130" t="s">
        <v>15</v>
      </c>
      <c r="AB3" s="131" t="s">
        <v>16</v>
      </c>
      <c r="AC3" s="132" t="s">
        <v>17</v>
      </c>
      <c r="AD3" s="133"/>
      <c r="AE3" s="78"/>
      <c r="AF3" s="78"/>
      <c r="AG3" s="78"/>
      <c r="AH3" s="78"/>
      <c r="AI3" s="78"/>
      <c r="AJ3" s="78"/>
    </row>
    <row r="4" ht="24.95" customHeight="1" spans="1:20">
      <c r="A4" s="7" t="s">
        <v>18</v>
      </c>
      <c r="B4" s="7"/>
      <c r="C4" s="55"/>
      <c r="D4" s="134"/>
      <c r="E4" s="134"/>
      <c r="F4" s="68"/>
      <c r="G4" s="13" t="s">
        <v>19</v>
      </c>
      <c r="H4" s="10"/>
      <c r="I4" s="11"/>
      <c r="J4" s="11"/>
      <c r="K4" s="12"/>
      <c r="L4" s="7" t="s">
        <v>20</v>
      </c>
      <c r="M4" s="7"/>
      <c r="N4" s="76">
        <v>4577</v>
      </c>
      <c r="O4" s="77"/>
      <c r="P4" s="78"/>
      <c r="Q4" s="117"/>
      <c r="R4" s="3"/>
      <c r="S4" s="3"/>
      <c r="T4" s="3"/>
    </row>
    <row r="5" ht="24.95" customHeight="1" spans="1:16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79" t="s">
        <v>28</v>
      </c>
      <c r="O5" s="79"/>
      <c r="P5" s="78"/>
    </row>
    <row r="6" ht="24.95" customHeight="1" spans="1:18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0" t="s">
        <v>31</v>
      </c>
      <c r="L6" s="19" t="s">
        <v>31</v>
      </c>
      <c r="M6" s="18" t="s">
        <v>34</v>
      </c>
      <c r="N6" s="79" t="s">
        <v>35</v>
      </c>
      <c r="O6" s="79" t="s">
        <v>31</v>
      </c>
      <c r="P6" s="78"/>
      <c r="Q6"/>
      <c r="R6" s="3"/>
    </row>
    <row r="7" ht="33.75" customHeight="1" spans="1:18">
      <c r="A7" s="31">
        <v>1</v>
      </c>
      <c r="B7" s="40">
        <v>42755</v>
      </c>
      <c r="C7" s="33" t="s">
        <v>36</v>
      </c>
      <c r="D7" s="34">
        <v>162417.66</v>
      </c>
      <c r="E7" s="35">
        <v>42753</v>
      </c>
      <c r="F7" s="34">
        <v>162417.66</v>
      </c>
      <c r="G7" s="34">
        <v>175664</v>
      </c>
      <c r="H7" s="36" t="s">
        <v>37</v>
      </c>
      <c r="I7" s="87">
        <v>0</v>
      </c>
      <c r="J7" s="88" t="s">
        <v>38</v>
      </c>
      <c r="K7" s="87">
        <v>14485.9</v>
      </c>
      <c r="L7" s="44">
        <v>500</v>
      </c>
      <c r="M7" s="46"/>
      <c r="N7" s="46"/>
      <c r="O7" s="89">
        <f>ROUNDUP(D7-I7-K7-L7,2)</f>
        <v>147431.76</v>
      </c>
      <c r="P7" s="78"/>
      <c r="R7" s="3"/>
    </row>
    <row r="8" ht="24.95" customHeight="1" spans="1:18">
      <c r="A8" s="41"/>
      <c r="B8" s="42"/>
      <c r="C8" s="43"/>
      <c r="D8" s="44"/>
      <c r="E8" s="45"/>
      <c r="F8" s="44"/>
      <c r="G8" s="44"/>
      <c r="H8" s="36"/>
      <c r="I8" s="87"/>
      <c r="J8" s="41"/>
      <c r="K8" s="87"/>
      <c r="L8" s="44"/>
      <c r="M8" s="98" t="s">
        <v>39</v>
      </c>
      <c r="N8" s="136"/>
      <c r="O8" s="89"/>
      <c r="P8" s="78"/>
      <c r="R8" s="3"/>
    </row>
    <row r="9" ht="20.1" customHeight="1" spans="1:18">
      <c r="A9" s="31"/>
      <c r="B9" s="40"/>
      <c r="C9" s="33"/>
      <c r="D9" s="34"/>
      <c r="E9" s="35"/>
      <c r="F9" s="34"/>
      <c r="G9" s="34"/>
      <c r="H9" s="36"/>
      <c r="I9" s="87"/>
      <c r="J9" s="93"/>
      <c r="K9" s="87"/>
      <c r="L9"/>
      <c r="M9" s="46"/>
      <c r="N9" s="46"/>
      <c r="O9" s="89"/>
      <c r="P9" s="78"/>
      <c r="R9" s="3"/>
    </row>
    <row r="10" ht="20.1" customHeight="1" spans="1:18">
      <c r="A10" s="31"/>
      <c r="B10" s="40"/>
      <c r="C10" s="33"/>
      <c r="D10" s="34"/>
      <c r="E10" s="35"/>
      <c r="F10" s="34"/>
      <c r="G10" s="34"/>
      <c r="H10" s="36"/>
      <c r="I10" s="87"/>
      <c r="J10" s="93"/>
      <c r="K10" s="87"/>
      <c r="L10" s="44"/>
      <c r="M10" s="46"/>
      <c r="N10" s="46"/>
      <c r="O10" s="89"/>
      <c r="P10" s="78"/>
      <c r="R10" s="3"/>
    </row>
    <row r="11" ht="20.1" customHeight="1" spans="1:18">
      <c r="A11" s="31"/>
      <c r="B11" s="40"/>
      <c r="C11" s="33"/>
      <c r="D11" s="34"/>
      <c r="E11" s="35"/>
      <c r="F11" s="34"/>
      <c r="G11" s="34"/>
      <c r="H11" s="36"/>
      <c r="I11" s="87"/>
      <c r="J11" s="93"/>
      <c r="K11" s="87"/>
      <c r="L11" s="44"/>
      <c r="M11" s="46"/>
      <c r="N11" s="46"/>
      <c r="O11" s="89"/>
      <c r="P11" s="78"/>
      <c r="R11" s="3"/>
    </row>
    <row r="12" ht="20.1" customHeight="1" spans="1:18">
      <c r="A12" s="31"/>
      <c r="B12" s="40"/>
      <c r="C12" s="33"/>
      <c r="D12" s="34"/>
      <c r="E12" s="35"/>
      <c r="F12" s="34"/>
      <c r="G12" s="34"/>
      <c r="H12" s="36"/>
      <c r="I12" s="87"/>
      <c r="J12" s="93"/>
      <c r="K12" s="87"/>
      <c r="L12" s="44"/>
      <c r="M12" s="46"/>
      <c r="N12" s="46"/>
      <c r="O12" s="89"/>
      <c r="P12"/>
      <c r="R12" s="3"/>
    </row>
    <row r="13" ht="20.1" customHeight="1" spans="1:18">
      <c r="A13" s="31"/>
      <c r="B13" s="40"/>
      <c r="C13" s="33"/>
      <c r="D13" s="34"/>
      <c r="E13" s="35"/>
      <c r="F13" s="34"/>
      <c r="G13" s="34"/>
      <c r="H13" s="36"/>
      <c r="I13" s="87"/>
      <c r="J13" s="93"/>
      <c r="K13" s="87"/>
      <c r="L13" s="44"/>
      <c r="M13" s="46"/>
      <c r="N13" s="46"/>
      <c r="O13" s="89"/>
      <c r="P13" s="78"/>
      <c r="R13" s="3"/>
    </row>
    <row r="14" ht="20.1" customHeight="1" spans="1:18">
      <c r="A14" s="31"/>
      <c r="B14" s="40"/>
      <c r="C14" s="33"/>
      <c r="D14" s="34"/>
      <c r="E14" s="35"/>
      <c r="F14" s="34"/>
      <c r="G14" s="34"/>
      <c r="H14" s="36"/>
      <c r="I14" s="87"/>
      <c r="J14" s="93"/>
      <c r="K14" s="87"/>
      <c r="L14" s="44"/>
      <c r="M14" s="46"/>
      <c r="N14" s="46"/>
      <c r="O14" s="89"/>
      <c r="P14" s="78"/>
      <c r="R14" s="3"/>
    </row>
    <row r="15" ht="20.1" customHeight="1" spans="1:18">
      <c r="A15" s="31"/>
      <c r="B15" s="40"/>
      <c r="C15" s="33"/>
      <c r="D15" s="34"/>
      <c r="E15" s="35"/>
      <c r="F15" s="34"/>
      <c r="G15" s="34"/>
      <c r="H15" s="36"/>
      <c r="I15" s="87"/>
      <c r="J15" s="93"/>
      <c r="K15" s="87"/>
      <c r="L15" s="44"/>
      <c r="M15" s="46"/>
      <c r="N15" s="46"/>
      <c r="O15" s="89"/>
      <c r="P15" s="78"/>
      <c r="R15" s="3"/>
    </row>
    <row r="16" ht="20.1" customHeight="1" spans="1:18">
      <c r="A16" s="31"/>
      <c r="B16" s="40"/>
      <c r="C16" s="33"/>
      <c r="D16" s="34"/>
      <c r="E16" s="35"/>
      <c r="F16" s="34"/>
      <c r="G16" s="34"/>
      <c r="H16" s="36"/>
      <c r="I16" s="87"/>
      <c r="J16" s="93"/>
      <c r="K16" s="87"/>
      <c r="L16" s="44"/>
      <c r="M16" s="46"/>
      <c r="N16" s="46"/>
      <c r="O16" s="89"/>
      <c r="P16" s="78"/>
      <c r="R16" s="3"/>
    </row>
    <row r="17" ht="20.1" customHeight="1" spans="1:18">
      <c r="A17" s="31"/>
      <c r="B17" s="40"/>
      <c r="C17" s="33"/>
      <c r="D17" s="34"/>
      <c r="E17" s="35"/>
      <c r="F17" s="34"/>
      <c r="G17" s="34"/>
      <c r="H17" s="36"/>
      <c r="I17" s="87"/>
      <c r="J17" s="93"/>
      <c r="K17" s="87"/>
      <c r="L17" s="44"/>
      <c r="M17" s="46"/>
      <c r="N17" s="46"/>
      <c r="O17" s="89"/>
      <c r="P17" s="78"/>
      <c r="R17" s="3"/>
    </row>
    <row r="18" ht="20.1" customHeight="1" spans="1:18">
      <c r="A18" s="31"/>
      <c r="B18" s="40"/>
      <c r="C18" s="33"/>
      <c r="D18" s="34"/>
      <c r="E18" s="35"/>
      <c r="F18" s="34"/>
      <c r="G18" s="34"/>
      <c r="H18" s="36"/>
      <c r="I18" s="87"/>
      <c r="J18" s="93"/>
      <c r="K18" s="87"/>
      <c r="L18" s="44"/>
      <c r="M18" s="46"/>
      <c r="N18" s="46"/>
      <c r="O18" s="89"/>
      <c r="P18" s="78"/>
      <c r="R18" s="3"/>
    </row>
    <row r="19" ht="20.1" customHeight="1" spans="1:29">
      <c r="A19" s="31"/>
      <c r="B19" s="40"/>
      <c r="C19" s="33"/>
      <c r="D19" s="34"/>
      <c r="E19" s="35"/>
      <c r="F19" s="34"/>
      <c r="G19" s="34"/>
      <c r="H19" s="36"/>
      <c r="I19" s="87"/>
      <c r="J19" s="93"/>
      <c r="K19" s="87"/>
      <c r="L19" s="44"/>
      <c r="M19" s="46"/>
      <c r="N19" s="46"/>
      <c r="O19" s="89"/>
      <c r="P19" s="78"/>
      <c r="Q19" s="118" t="s">
        <v>40</v>
      </c>
      <c r="R19" s="119" t="s">
        <v>41</v>
      </c>
      <c r="S19" s="119"/>
      <c r="T19" s="119"/>
      <c r="U19" s="119"/>
      <c r="V19" s="119"/>
      <c r="W19" s="119"/>
      <c r="X19" s="104" t="s">
        <v>42</v>
      </c>
      <c r="Y19" s="104"/>
      <c r="Z19" s="104"/>
      <c r="AA19" s="104"/>
      <c r="AB19" s="104"/>
      <c r="AC19" s="105"/>
    </row>
    <row r="20" ht="20.1" customHeight="1" spans="1:29">
      <c r="A20" s="31"/>
      <c r="B20" s="40"/>
      <c r="C20" s="33"/>
      <c r="D20" s="34"/>
      <c r="E20" s="35"/>
      <c r="F20" s="34"/>
      <c r="G20" s="34"/>
      <c r="H20" s="36"/>
      <c r="I20" s="87"/>
      <c r="J20" s="93"/>
      <c r="K20" s="87"/>
      <c r="L20" s="44"/>
      <c r="M20" s="46"/>
      <c r="N20" s="46"/>
      <c r="O20" s="89"/>
      <c r="P20" s="78"/>
      <c r="Q20" s="120"/>
      <c r="R20" s="121"/>
      <c r="S20" s="121"/>
      <c r="T20" s="121"/>
      <c r="U20" s="121"/>
      <c r="V20" s="121"/>
      <c r="W20" s="121"/>
      <c r="X20" s="122"/>
      <c r="Y20" s="122"/>
      <c r="Z20" s="122"/>
      <c r="AA20" s="122"/>
      <c r="AB20" s="122"/>
      <c r="AC20" s="122"/>
    </row>
    <row r="21" ht="20.1" customHeight="1" spans="1:29">
      <c r="A21" s="31"/>
      <c r="B21" s="40"/>
      <c r="C21" s="33"/>
      <c r="D21" s="34"/>
      <c r="E21" s="35"/>
      <c r="F21" s="34"/>
      <c r="G21" s="34"/>
      <c r="H21" s="36"/>
      <c r="I21" s="87"/>
      <c r="J21" s="93"/>
      <c r="K21" s="87"/>
      <c r="L21" s="44"/>
      <c r="M21" s="46"/>
      <c r="N21" s="46"/>
      <c r="O21" s="89"/>
      <c r="P21" s="78"/>
      <c r="Q21" s="120"/>
      <c r="R21" s="121"/>
      <c r="S21" s="121"/>
      <c r="T21" s="121"/>
      <c r="U21" s="121"/>
      <c r="V21" s="121"/>
      <c r="W21" s="121"/>
      <c r="X21" s="122"/>
      <c r="Y21" s="122"/>
      <c r="Z21" s="122"/>
      <c r="AA21" s="122"/>
      <c r="AB21" s="122"/>
      <c r="AC21" s="122"/>
    </row>
    <row r="22" ht="20.1" customHeight="1" spans="1:16">
      <c r="A22" s="41"/>
      <c r="B22" s="42"/>
      <c r="C22" s="43"/>
      <c r="D22" s="44"/>
      <c r="E22" s="45"/>
      <c r="F22" s="44"/>
      <c r="G22" s="44"/>
      <c r="H22" s="46"/>
      <c r="I22" s="87"/>
      <c r="J22" s="41"/>
      <c r="K22" s="87"/>
      <c r="L22" s="44"/>
      <c r="M22" s="98"/>
      <c r="N22" s="98"/>
      <c r="O22" s="87"/>
      <c r="P22" s="78"/>
    </row>
    <row r="23" ht="20.1" customHeight="1" spans="1:18">
      <c r="A23" s="41"/>
      <c r="B23" s="42"/>
      <c r="C23" s="43"/>
      <c r="D23" s="44"/>
      <c r="E23" s="45"/>
      <c r="F23" s="44"/>
      <c r="G23" s="44"/>
      <c r="H23" s="46"/>
      <c r="I23" s="87"/>
      <c r="J23" s="41"/>
      <c r="K23" s="87"/>
      <c r="L23" s="44"/>
      <c r="M23" s="46"/>
      <c r="N23" s="46"/>
      <c r="O23" s="87"/>
      <c r="P23" s="78"/>
      <c r="Q23" s="123"/>
      <c r="R23" s="123"/>
    </row>
    <row r="24" ht="20.1" customHeight="1" spans="1:16">
      <c r="A24" s="41"/>
      <c r="B24" s="42"/>
      <c r="C24" s="43"/>
      <c r="D24" s="44"/>
      <c r="E24" s="45"/>
      <c r="F24" s="44"/>
      <c r="G24" s="44"/>
      <c r="H24" s="46"/>
      <c r="I24" s="87"/>
      <c r="J24" s="41"/>
      <c r="K24" s="87"/>
      <c r="L24" s="44"/>
      <c r="M24" s="46"/>
      <c r="N24" s="46"/>
      <c r="O24" s="87"/>
      <c r="P24" s="78"/>
    </row>
    <row r="25" ht="20.1" customHeight="1" spans="1:16">
      <c r="A25" s="41"/>
      <c r="B25" s="42"/>
      <c r="C25" s="43"/>
      <c r="D25" s="44"/>
      <c r="E25" s="45"/>
      <c r="F25" s="44"/>
      <c r="G25" s="44"/>
      <c r="H25" s="46"/>
      <c r="I25" s="87"/>
      <c r="J25" s="41"/>
      <c r="K25" s="87"/>
      <c r="L25" s="44"/>
      <c r="M25" s="46"/>
      <c r="N25" s="46"/>
      <c r="O25" s="87"/>
      <c r="P25" s="78"/>
    </row>
    <row r="26" s="1" customFormat="1" ht="24.95" customHeight="1" spans="1:22">
      <c r="A26" s="18" t="s">
        <v>43</v>
      </c>
      <c r="B26" s="18"/>
      <c r="C26" s="47" t="s">
        <v>44</v>
      </c>
      <c r="D26" s="48">
        <f>SUM(D7:D25)</f>
        <v>162417.66</v>
      </c>
      <c r="E26" s="47" t="s">
        <v>44</v>
      </c>
      <c r="F26" s="48">
        <f>SUM(F7:F25)</f>
        <v>162417.66</v>
      </c>
      <c r="G26" s="48">
        <f>SUM(G7:G25)</f>
        <v>175664</v>
      </c>
      <c r="H26" s="47" t="s">
        <v>44</v>
      </c>
      <c r="I26" s="48">
        <f>SUM(I7:I25)</f>
        <v>0</v>
      </c>
      <c r="J26" s="47" t="s">
        <v>44</v>
      </c>
      <c r="K26" s="48">
        <f>SUM(K7:K25)</f>
        <v>14485.9</v>
      </c>
      <c r="L26" s="48"/>
      <c r="M26" s="47" t="s">
        <v>44</v>
      </c>
      <c r="N26" s="47"/>
      <c r="O26" s="48">
        <f>SUM(O7:O25)</f>
        <v>147431.76</v>
      </c>
      <c r="P26" s="100"/>
      <c r="Q26" s="124">
        <f>D27/C3</f>
        <v>0.544639575588868</v>
      </c>
      <c r="R26" s="2"/>
      <c r="S26" s="2"/>
      <c r="T26" s="2"/>
      <c r="U26" s="3"/>
      <c r="V26" s="3"/>
    </row>
    <row r="27" ht="26.1" customHeight="1" spans="1:17">
      <c r="A27" s="49" t="s">
        <v>45</v>
      </c>
      <c r="B27" s="49"/>
      <c r="C27" s="41" t="s">
        <v>46</v>
      </c>
      <c r="D27" s="50">
        <f>O7</f>
        <v>147431.76</v>
      </c>
      <c r="E27" s="50"/>
      <c r="F27" s="50"/>
      <c r="G27" s="50"/>
      <c r="H27" s="51" t="s">
        <v>47</v>
      </c>
      <c r="I27" s="51"/>
      <c r="J27" s="21" t="s">
        <v>48</v>
      </c>
      <c r="K27" s="21"/>
      <c r="L27" s="21"/>
      <c r="M27" s="21"/>
      <c r="N27" s="21"/>
      <c r="O27" s="21"/>
      <c r="P27" s="78"/>
      <c r="Q27" s="125" t="s">
        <v>49</v>
      </c>
    </row>
    <row r="28" ht="26.1" customHeight="1" spans="1:18">
      <c r="A28" s="49"/>
      <c r="B28" s="49"/>
      <c r="C28" s="52" t="s">
        <v>50</v>
      </c>
      <c r="D28" s="53">
        <f>D27</f>
        <v>147431.76</v>
      </c>
      <c r="E28" s="53"/>
      <c r="F28" s="53"/>
      <c r="G28" s="53"/>
      <c r="H28" s="54"/>
      <c r="I28" s="54"/>
      <c r="J28" s="101" t="s">
        <v>51</v>
      </c>
      <c r="K28" s="102"/>
      <c r="L28" s="102"/>
      <c r="M28" s="102"/>
      <c r="N28" s="102"/>
      <c r="O28" s="103"/>
      <c r="P28" s="78"/>
      <c r="R28" s="3"/>
    </row>
    <row r="29" ht="45" customHeight="1" spans="1:20">
      <c r="A29" s="7" t="s">
        <v>52</v>
      </c>
      <c r="B29" s="55"/>
      <c r="C29" s="118" t="s">
        <v>40</v>
      </c>
      <c r="D29" s="57" t="s">
        <v>16</v>
      </c>
      <c r="E29" s="57"/>
      <c r="F29" s="57"/>
      <c r="G29" s="57"/>
      <c r="H29" s="57"/>
      <c r="I29" s="57"/>
      <c r="J29" s="104" t="s">
        <v>42</v>
      </c>
      <c r="K29" s="104"/>
      <c r="L29" s="104"/>
      <c r="M29" s="104"/>
      <c r="N29" s="104"/>
      <c r="O29" s="105"/>
      <c r="P29" s="78"/>
      <c r="Q29"/>
      <c r="R29" s="126"/>
      <c r="S29" s="127"/>
      <c r="T29" s="127"/>
    </row>
    <row r="30" ht="45" customHeight="1" spans="1:16">
      <c r="A30" s="18" t="s">
        <v>53</v>
      </c>
      <c r="B30" s="18"/>
      <c r="C30" s="58" t="s">
        <v>54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106"/>
      <c r="P30" s="78"/>
    </row>
    <row r="31" ht="45" customHeight="1" spans="1:16">
      <c r="A31" s="18" t="s">
        <v>55</v>
      </c>
      <c r="B31" s="18"/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107"/>
      <c r="P31" s="78"/>
    </row>
    <row r="32" ht="45" customHeight="1" spans="1:20">
      <c r="A32" s="18" t="s">
        <v>56</v>
      </c>
      <c r="B32" s="18"/>
      <c r="C32" s="62" t="s">
        <v>57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08"/>
      <c r="P32" s="78"/>
      <c r="T32" s="126"/>
    </row>
    <row r="33" ht="42" customHeight="1" spans="1:16">
      <c r="A33" s="18" t="s">
        <v>58</v>
      </c>
      <c r="B33" s="18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78"/>
    </row>
    <row r="37" spans="2:22">
      <c r="B37"/>
      <c r="Q37" s="2"/>
      <c r="U37" s="2"/>
      <c r="V37" s="2"/>
    </row>
    <row r="38" s="2" customFormat="1"/>
    <row r="39" s="2" customFormat="1"/>
    <row r="40" s="2" customFormat="1" spans="17:22">
      <c r="Q40" s="3"/>
      <c r="U40" s="3"/>
      <c r="V40" s="3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R19:W19"/>
    <mergeCell ref="X19:AC19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O33"/>
    <mergeCell ref="A5:A6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0"/>
  <sheetViews>
    <sheetView workbookViewId="0">
      <selection activeCell="D13" sqref="D13"/>
    </sheetView>
  </sheetViews>
  <sheetFormatPr defaultColWidth="9" defaultRowHeight="13.5"/>
  <cols>
    <col min="1" max="1" width="3.625" style="3" customWidth="1"/>
    <col min="2" max="2" width="6.625" style="4" customWidth="1"/>
    <col min="3" max="3" width="3.625" style="3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3" customWidth="1"/>
    <col min="9" max="9" width="7.375" style="5" customWidth="1"/>
    <col min="10" max="10" width="4.125" style="3" customWidth="1"/>
    <col min="11" max="11" width="8.25" style="5" customWidth="1"/>
    <col min="12" max="12" width="11.25" style="5" customWidth="1"/>
    <col min="13" max="14" width="5.5" style="3" customWidth="1"/>
    <col min="15" max="15" width="9.25" style="5" customWidth="1"/>
    <col min="16" max="16" width="11.125" style="3" customWidth="1"/>
    <col min="17" max="17" width="10.5" style="3" customWidth="1"/>
    <col min="18" max="18" width="6.25" style="2" customWidth="1"/>
    <col min="19" max="19" width="8.625" style="2" customWidth="1"/>
    <col min="20" max="20" width="23.75" style="2" customWidth="1"/>
    <col min="21" max="21" width="10.5" style="3" customWidth="1"/>
    <col min="22" max="22" width="11.875" style="3" customWidth="1"/>
    <col min="23" max="24" width="9" style="3"/>
    <col min="25" max="25" width="11.125" style="3" customWidth="1"/>
    <col min="26" max="26" width="11.25" style="3" customWidth="1"/>
    <col min="27" max="27" width="27" style="3" customWidth="1"/>
    <col min="28" max="28" width="21.375" style="3" customWidth="1"/>
    <col min="29" max="32" width="9" style="3"/>
    <col min="33" max="33" width="14.75" style="3" customWidth="1"/>
    <col min="34" max="16384" width="9" style="3"/>
  </cols>
  <sheetData>
    <row r="1" ht="27.7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6"/>
      <c r="Q1" s="32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7"/>
      <c r="L2" s="55" t="s">
        <v>4</v>
      </c>
      <c r="M2" s="68"/>
      <c r="N2" s="69" t="s">
        <v>5</v>
      </c>
      <c r="O2" s="70"/>
      <c r="P2" s="71"/>
      <c r="Q2" s="71"/>
      <c r="R2" s="110"/>
      <c r="S2" s="11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7" t="s">
        <v>6</v>
      </c>
      <c r="B3" s="7"/>
      <c r="C3" s="10">
        <v>270696.01</v>
      </c>
      <c r="D3" s="11"/>
      <c r="E3" s="11"/>
      <c r="F3" s="12"/>
      <c r="G3" s="13" t="s">
        <v>7</v>
      </c>
      <c r="H3" s="14" t="s">
        <v>8</v>
      </c>
      <c r="I3" s="72"/>
      <c r="J3" s="72"/>
      <c r="K3" s="73"/>
      <c r="L3" s="7" t="s">
        <v>9</v>
      </c>
      <c r="M3" s="7"/>
      <c r="N3" s="74" t="s">
        <v>10</v>
      </c>
      <c r="O3" s="75"/>
      <c r="P3"/>
      <c r="Q3" s="111" t="s">
        <v>5</v>
      </c>
      <c r="R3" s="112">
        <v>98</v>
      </c>
      <c r="S3" s="112">
        <v>4577</v>
      </c>
      <c r="T3" s="113" t="s">
        <v>3</v>
      </c>
      <c r="U3" s="114" t="s">
        <v>8</v>
      </c>
      <c r="V3" s="115">
        <v>270696.01</v>
      </c>
      <c r="W3" s="116" t="s">
        <v>11</v>
      </c>
      <c r="X3" s="116" t="s">
        <v>12</v>
      </c>
      <c r="Y3" s="128" t="s">
        <v>13</v>
      </c>
      <c r="Z3" s="129" t="s">
        <v>14</v>
      </c>
      <c r="AA3" s="130" t="s">
        <v>15</v>
      </c>
      <c r="AB3" s="131" t="s">
        <v>16</v>
      </c>
      <c r="AC3" s="132" t="s">
        <v>17</v>
      </c>
      <c r="AD3" s="133"/>
      <c r="AE3" s="78"/>
      <c r="AF3" s="78"/>
      <c r="AG3" s="78"/>
      <c r="AH3" s="78"/>
      <c r="AI3" s="78"/>
      <c r="AJ3" s="78"/>
    </row>
    <row r="4" ht="24.95" customHeight="1" spans="1:20">
      <c r="A4" s="7" t="s">
        <v>18</v>
      </c>
      <c r="B4" s="7"/>
      <c r="C4" s="55"/>
      <c r="D4" s="134"/>
      <c r="E4" s="134"/>
      <c r="F4" s="68"/>
      <c r="G4" s="13" t="s">
        <v>19</v>
      </c>
      <c r="H4" s="10"/>
      <c r="I4" s="11"/>
      <c r="J4" s="11"/>
      <c r="K4" s="12"/>
      <c r="L4" s="7" t="s">
        <v>20</v>
      </c>
      <c r="M4" s="7"/>
      <c r="N4" s="76">
        <v>4577</v>
      </c>
      <c r="O4" s="77"/>
      <c r="P4" s="78"/>
      <c r="Q4" s="117"/>
      <c r="R4" s="3"/>
      <c r="S4" s="3"/>
      <c r="T4" s="3"/>
    </row>
    <row r="5" ht="24.95" customHeight="1" spans="1:16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79" t="s">
        <v>28</v>
      </c>
      <c r="O5" s="79"/>
      <c r="P5" s="78"/>
    </row>
    <row r="6" ht="24.95" customHeight="1" spans="1:18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0" t="s">
        <v>31</v>
      </c>
      <c r="L6" s="19" t="s">
        <v>31</v>
      </c>
      <c r="M6" s="18" t="s">
        <v>34</v>
      </c>
      <c r="N6" s="79" t="s">
        <v>35</v>
      </c>
      <c r="O6" s="79" t="s">
        <v>31</v>
      </c>
      <c r="P6" s="78"/>
      <c r="Q6"/>
      <c r="R6" s="3"/>
    </row>
    <row r="7" ht="33.75" customHeight="1" spans="1:18">
      <c r="A7" s="21">
        <v>1</v>
      </c>
      <c r="B7" s="22">
        <v>42755</v>
      </c>
      <c r="C7" s="23" t="s">
        <v>36</v>
      </c>
      <c r="D7" s="24">
        <v>162417.66</v>
      </c>
      <c r="E7" s="25">
        <v>42753</v>
      </c>
      <c r="F7" s="24">
        <v>162417.66</v>
      </c>
      <c r="G7" s="24">
        <v>175664</v>
      </c>
      <c r="H7" s="26" t="s">
        <v>37</v>
      </c>
      <c r="I7" s="81">
        <v>0</v>
      </c>
      <c r="J7" s="82" t="s">
        <v>38</v>
      </c>
      <c r="K7" s="81">
        <v>14485.9</v>
      </c>
      <c r="L7" s="29">
        <v>500</v>
      </c>
      <c r="M7" s="83"/>
      <c r="N7" s="83"/>
      <c r="O7" s="84">
        <f>ROUNDUP(D7-I7-K7-L7,2)</f>
        <v>147431.76</v>
      </c>
      <c r="P7" s="78"/>
      <c r="R7" s="3"/>
    </row>
    <row r="8" ht="24.95" customHeight="1" spans="1:18">
      <c r="A8" s="7"/>
      <c r="B8" s="27"/>
      <c r="C8" s="28"/>
      <c r="D8" s="29"/>
      <c r="E8" s="30"/>
      <c r="F8" s="29"/>
      <c r="G8" s="29"/>
      <c r="H8" s="26"/>
      <c r="I8" s="81"/>
      <c r="J8" s="7"/>
      <c r="K8" s="81"/>
      <c r="L8" s="29"/>
      <c r="M8" s="85" t="s">
        <v>39</v>
      </c>
      <c r="N8" s="86"/>
      <c r="O8" s="84"/>
      <c r="P8" s="78"/>
      <c r="R8" s="3"/>
    </row>
    <row r="9" ht="20.1" customHeight="1" spans="1:18">
      <c r="A9" s="31"/>
      <c r="B9" s="32" t="s">
        <v>1</v>
      </c>
      <c r="C9" s="33"/>
      <c r="D9" s="34"/>
      <c r="E9" s="35"/>
      <c r="F9" s="34"/>
      <c r="G9" s="34"/>
      <c r="H9" s="36"/>
      <c r="I9" s="87"/>
      <c r="J9" s="88"/>
      <c r="K9" s="87"/>
      <c r="L9" s="44"/>
      <c r="M9" s="46"/>
      <c r="N9" s="46"/>
      <c r="O9" s="89"/>
      <c r="P9" s="78"/>
      <c r="R9" s="3"/>
    </row>
    <row r="10" ht="55" customHeight="1" spans="1:18">
      <c r="A10" s="31">
        <v>2</v>
      </c>
      <c r="B10" s="40">
        <v>43143</v>
      </c>
      <c r="C10" s="33" t="s">
        <v>36</v>
      </c>
      <c r="D10" s="34">
        <v>80498</v>
      </c>
      <c r="E10" s="35">
        <v>43139</v>
      </c>
      <c r="F10" s="34">
        <v>107489.33</v>
      </c>
      <c r="G10" s="34"/>
      <c r="H10" s="36" t="s">
        <v>59</v>
      </c>
      <c r="I10" s="94"/>
      <c r="J10" s="88" t="s">
        <v>38</v>
      </c>
      <c r="K10" s="87">
        <v>9587</v>
      </c>
      <c r="L10" s="91">
        <v>1000</v>
      </c>
      <c r="M10" s="92" t="s">
        <v>60</v>
      </c>
      <c r="N10" s="46" t="s">
        <v>61</v>
      </c>
      <c r="O10" s="89">
        <f>ROUNDUP(D10-I10-K10-L10,2)</f>
        <v>69911</v>
      </c>
      <c r="P10" s="78"/>
      <c r="R10" s="3"/>
    </row>
    <row r="11" ht="20.1" customHeight="1" spans="1:18">
      <c r="A11" s="41"/>
      <c r="B11" s="42"/>
      <c r="C11" s="43"/>
      <c r="D11" s="44"/>
      <c r="E11" s="45"/>
      <c r="F11" s="44"/>
      <c r="G11" s="44"/>
      <c r="H11" s="36"/>
      <c r="I11" s="87"/>
      <c r="J11" s="41"/>
      <c r="K11" s="87"/>
      <c r="L11" s="44"/>
      <c r="M11" s="98"/>
      <c r="N11" s="136"/>
      <c r="O11" s="89"/>
      <c r="P11" s="78"/>
      <c r="R11" s="3"/>
    </row>
    <row r="12" ht="20.1" customHeight="1" spans="1:18">
      <c r="A12" s="31"/>
      <c r="B12" s="40"/>
      <c r="C12" s="33"/>
      <c r="D12" s="34"/>
      <c r="E12" s="35"/>
      <c r="F12" s="34"/>
      <c r="G12" s="34"/>
      <c r="H12" s="36"/>
      <c r="I12" s="87"/>
      <c r="J12" s="93"/>
      <c r="K12" s="87"/>
      <c r="L12" s="44"/>
      <c r="M12" s="46"/>
      <c r="N12" s="46"/>
      <c r="O12" s="89"/>
      <c r="P12"/>
      <c r="R12" s="3"/>
    </row>
    <row r="13" ht="20.1" customHeight="1" spans="1:18">
      <c r="A13" s="31"/>
      <c r="B13" s="40"/>
      <c r="C13" s="33"/>
      <c r="D13" s="34"/>
      <c r="E13" s="35"/>
      <c r="F13" s="34"/>
      <c r="G13" s="34"/>
      <c r="H13" s="36"/>
      <c r="I13" s="87"/>
      <c r="J13" s="93"/>
      <c r="K13" s="87"/>
      <c r="L13" s="44"/>
      <c r="M13" s="46"/>
      <c r="N13" s="46"/>
      <c r="O13" s="89"/>
      <c r="P13" s="78"/>
      <c r="R13" s="3"/>
    </row>
    <row r="14" ht="20.1" customHeight="1" spans="1:18">
      <c r="A14" s="31"/>
      <c r="B14" s="40"/>
      <c r="C14" s="33"/>
      <c r="D14" s="34"/>
      <c r="E14" s="35"/>
      <c r="F14" s="34"/>
      <c r="G14" s="34"/>
      <c r="H14" s="36"/>
      <c r="I14" s="87"/>
      <c r="J14" s="93"/>
      <c r="K14" s="87"/>
      <c r="L14" s="44"/>
      <c r="M14" s="46"/>
      <c r="N14" s="46"/>
      <c r="O14" s="89"/>
      <c r="P14" s="78"/>
      <c r="R14" s="3"/>
    </row>
    <row r="15" ht="20.1" customHeight="1" spans="1:18">
      <c r="A15" s="31"/>
      <c r="B15" s="40"/>
      <c r="C15" s="33"/>
      <c r="D15" s="34"/>
      <c r="E15" s="35"/>
      <c r="F15" s="34"/>
      <c r="G15" s="34"/>
      <c r="H15" s="36"/>
      <c r="I15" s="87"/>
      <c r="J15" s="93"/>
      <c r="K15" s="87"/>
      <c r="L15" s="44"/>
      <c r="M15" s="46"/>
      <c r="N15" s="46"/>
      <c r="O15" s="89"/>
      <c r="P15" s="78"/>
      <c r="R15" s="3"/>
    </row>
    <row r="16" ht="20.1" customHeight="1" spans="1:18">
      <c r="A16" s="31"/>
      <c r="B16" s="40"/>
      <c r="C16" s="33"/>
      <c r="D16" s="34"/>
      <c r="E16" s="35"/>
      <c r="F16" s="34"/>
      <c r="G16" s="34"/>
      <c r="H16" s="36"/>
      <c r="I16" s="87"/>
      <c r="J16" s="93"/>
      <c r="K16" s="87"/>
      <c r="L16" s="44"/>
      <c r="M16" s="46"/>
      <c r="N16" s="46"/>
      <c r="O16" s="89"/>
      <c r="P16" s="78"/>
      <c r="R16" s="3"/>
    </row>
    <row r="17" ht="20.1" customHeight="1" spans="1:18">
      <c r="A17" s="31"/>
      <c r="B17" s="40"/>
      <c r="C17" s="33"/>
      <c r="D17" s="34"/>
      <c r="E17" s="35"/>
      <c r="F17" s="34"/>
      <c r="G17" s="34"/>
      <c r="H17" s="36"/>
      <c r="I17" s="87"/>
      <c r="J17" s="93"/>
      <c r="K17" s="87"/>
      <c r="L17" s="44"/>
      <c r="M17" s="46"/>
      <c r="N17" s="46"/>
      <c r="O17" s="89"/>
      <c r="P17" s="78"/>
      <c r="R17" s="3"/>
    </row>
    <row r="18" ht="20.1" customHeight="1" spans="1:18">
      <c r="A18" s="31"/>
      <c r="B18" s="40"/>
      <c r="C18" s="33"/>
      <c r="D18" s="34"/>
      <c r="E18" s="35"/>
      <c r="F18" s="34"/>
      <c r="G18" s="34"/>
      <c r="H18" s="36"/>
      <c r="I18" s="87"/>
      <c r="J18" s="93"/>
      <c r="K18" s="87"/>
      <c r="L18" s="44"/>
      <c r="M18" s="46"/>
      <c r="N18" s="46"/>
      <c r="O18" s="89"/>
      <c r="P18" s="78"/>
      <c r="R18" s="3"/>
    </row>
    <row r="19" ht="20.1" customHeight="1" spans="1:29">
      <c r="A19" s="31"/>
      <c r="B19" s="40"/>
      <c r="C19" s="33"/>
      <c r="D19" s="34"/>
      <c r="E19" s="35"/>
      <c r="F19" s="34"/>
      <c r="G19" s="34"/>
      <c r="H19" s="36"/>
      <c r="I19" s="87"/>
      <c r="J19" s="93"/>
      <c r="K19" s="87"/>
      <c r="L19" s="44"/>
      <c r="M19" s="46"/>
      <c r="N19" s="46"/>
      <c r="O19" s="89"/>
      <c r="P19" s="78"/>
      <c r="Q19" s="118" t="s">
        <v>40</v>
      </c>
      <c r="R19" s="119" t="s">
        <v>41</v>
      </c>
      <c r="S19" s="119"/>
      <c r="T19" s="119"/>
      <c r="U19" s="119"/>
      <c r="V19" s="119"/>
      <c r="W19" s="119"/>
      <c r="X19" s="104" t="s">
        <v>42</v>
      </c>
      <c r="Y19" s="104"/>
      <c r="Z19" s="104"/>
      <c r="AA19" s="104"/>
      <c r="AB19" s="104"/>
      <c r="AC19" s="105"/>
    </row>
    <row r="20" ht="20.1" customHeight="1" spans="1:29">
      <c r="A20" s="31"/>
      <c r="B20" s="40"/>
      <c r="C20" s="33"/>
      <c r="D20" s="34"/>
      <c r="E20" s="35"/>
      <c r="F20" s="34"/>
      <c r="G20" s="34"/>
      <c r="H20" s="36"/>
      <c r="I20" s="87"/>
      <c r="J20" s="93"/>
      <c r="K20" s="87"/>
      <c r="L20" s="44"/>
      <c r="M20" s="46"/>
      <c r="N20" s="46"/>
      <c r="O20" s="89"/>
      <c r="P20" s="78"/>
      <c r="Q20" s="120"/>
      <c r="R20" s="121"/>
      <c r="S20" s="121"/>
      <c r="T20" s="121"/>
      <c r="U20" s="121"/>
      <c r="V20" s="121"/>
      <c r="W20" s="121"/>
      <c r="X20" s="122"/>
      <c r="Y20" s="122"/>
      <c r="Z20" s="122"/>
      <c r="AA20" s="122"/>
      <c r="AB20" s="122"/>
      <c r="AC20" s="122"/>
    </row>
    <row r="21" ht="20.1" customHeight="1" spans="1:29">
      <c r="A21" s="31"/>
      <c r="B21" s="40"/>
      <c r="C21" s="33"/>
      <c r="D21" s="34"/>
      <c r="E21" s="35"/>
      <c r="F21" s="34"/>
      <c r="G21" s="34"/>
      <c r="H21" s="36"/>
      <c r="I21" s="87"/>
      <c r="J21" s="93"/>
      <c r="K21" s="87"/>
      <c r="L21" s="44"/>
      <c r="M21" s="46"/>
      <c r="N21" s="46"/>
      <c r="O21" s="89"/>
      <c r="P21" s="78"/>
      <c r="Q21" s="120"/>
      <c r="R21" s="121"/>
      <c r="S21" s="121"/>
      <c r="T21" s="121"/>
      <c r="U21" s="121"/>
      <c r="V21" s="121"/>
      <c r="W21" s="121"/>
      <c r="X21" s="122"/>
      <c r="Y21" s="122"/>
      <c r="Z21" s="122"/>
      <c r="AA21" s="122"/>
      <c r="AB21" s="122"/>
      <c r="AC21" s="122"/>
    </row>
    <row r="22" ht="20.1" customHeight="1" spans="1:16">
      <c r="A22" s="41"/>
      <c r="B22" s="42"/>
      <c r="C22" s="43"/>
      <c r="D22" s="44"/>
      <c r="E22" s="45"/>
      <c r="F22" s="44"/>
      <c r="G22" s="44"/>
      <c r="H22" s="46"/>
      <c r="I22" s="87"/>
      <c r="J22" s="41"/>
      <c r="K22" s="87"/>
      <c r="L22" s="44"/>
      <c r="M22" s="98"/>
      <c r="N22" s="98"/>
      <c r="O22" s="87"/>
      <c r="P22" s="78"/>
    </row>
    <row r="23" ht="20.1" customHeight="1" spans="1:18">
      <c r="A23" s="41"/>
      <c r="B23" s="42"/>
      <c r="C23" s="43"/>
      <c r="D23" s="44"/>
      <c r="E23" s="45"/>
      <c r="F23" s="44"/>
      <c r="G23" s="44"/>
      <c r="H23" s="46"/>
      <c r="I23" s="87"/>
      <c r="J23" s="41"/>
      <c r="K23" s="87"/>
      <c r="L23" s="44"/>
      <c r="M23" s="46"/>
      <c r="N23" s="46"/>
      <c r="O23" s="87"/>
      <c r="P23" s="78"/>
      <c r="Q23" s="123"/>
      <c r="R23" s="123"/>
    </row>
    <row r="24" ht="20.1" customHeight="1" spans="1:16">
      <c r="A24" s="41"/>
      <c r="B24" s="42"/>
      <c r="C24" s="43"/>
      <c r="D24" s="44"/>
      <c r="E24" s="45"/>
      <c r="F24" s="44"/>
      <c r="G24" s="44"/>
      <c r="H24" s="46"/>
      <c r="I24" s="87"/>
      <c r="J24" s="41"/>
      <c r="K24" s="87"/>
      <c r="L24" s="44"/>
      <c r="M24" s="46"/>
      <c r="N24" s="46"/>
      <c r="O24" s="87"/>
      <c r="P24" s="78"/>
    </row>
    <row r="25" ht="20.1" customHeight="1" spans="1:16">
      <c r="A25" s="41"/>
      <c r="B25" s="42"/>
      <c r="C25" s="43"/>
      <c r="D25" s="44"/>
      <c r="E25" s="45"/>
      <c r="F25" s="44"/>
      <c r="G25" s="44"/>
      <c r="H25" s="46"/>
      <c r="I25" s="87"/>
      <c r="J25" s="41"/>
      <c r="K25" s="87"/>
      <c r="L25" s="44"/>
      <c r="M25" s="46"/>
      <c r="N25" s="46"/>
      <c r="O25" s="87"/>
      <c r="P25" s="78"/>
    </row>
    <row r="26" s="1" customFormat="1" ht="24.95" customHeight="1" spans="1:22">
      <c r="A26" s="18" t="s">
        <v>43</v>
      </c>
      <c r="B26" s="18"/>
      <c r="C26" s="47" t="s">
        <v>44</v>
      </c>
      <c r="D26" s="48">
        <f t="shared" ref="D26:G26" si="0">SUM(D7:D25)</f>
        <v>242915.66</v>
      </c>
      <c r="E26" s="47" t="s">
        <v>44</v>
      </c>
      <c r="F26" s="48">
        <f t="shared" si="0"/>
        <v>269906.99</v>
      </c>
      <c r="G26" s="48">
        <f t="shared" si="0"/>
        <v>175664</v>
      </c>
      <c r="H26" s="47" t="s">
        <v>44</v>
      </c>
      <c r="I26" s="48">
        <f>SUM(I7:I25)</f>
        <v>0</v>
      </c>
      <c r="J26" s="47" t="s">
        <v>44</v>
      </c>
      <c r="K26" s="48">
        <f>SUM(K7:K25)</f>
        <v>24072.9</v>
      </c>
      <c r="L26" s="48"/>
      <c r="M26" s="47" t="s">
        <v>44</v>
      </c>
      <c r="N26" s="47"/>
      <c r="O26" s="48">
        <f>SUM(O7:O25)</f>
        <v>217342.76</v>
      </c>
      <c r="P26" s="100"/>
      <c r="Q26" s="124">
        <f>D27/C3</f>
        <v>0.258263873191186</v>
      </c>
      <c r="R26" s="2"/>
      <c r="S26" s="2"/>
      <c r="T26" s="2"/>
      <c r="U26" s="3"/>
      <c r="V26" s="3"/>
    </row>
    <row r="27" ht="26.1" customHeight="1" spans="1:17">
      <c r="A27" s="49" t="s">
        <v>45</v>
      </c>
      <c r="B27" s="49"/>
      <c r="C27" s="41" t="s">
        <v>46</v>
      </c>
      <c r="D27" s="50">
        <f>O10</f>
        <v>69911</v>
      </c>
      <c r="E27" s="50"/>
      <c r="F27" s="50"/>
      <c r="G27" s="50"/>
      <c r="H27" s="51" t="s">
        <v>47</v>
      </c>
      <c r="I27" s="51"/>
      <c r="J27" s="21" t="s">
        <v>48</v>
      </c>
      <c r="K27" s="21"/>
      <c r="L27" s="21"/>
      <c r="M27" s="21"/>
      <c r="N27" s="21"/>
      <c r="O27" s="21"/>
      <c r="P27" s="78"/>
      <c r="Q27" s="125" t="s">
        <v>49</v>
      </c>
    </row>
    <row r="28" ht="26.1" customHeight="1" spans="1:18">
      <c r="A28" s="49"/>
      <c r="B28" s="49"/>
      <c r="C28" s="52" t="s">
        <v>50</v>
      </c>
      <c r="D28" s="53">
        <f>D27</f>
        <v>69911</v>
      </c>
      <c r="E28" s="53"/>
      <c r="F28" s="53"/>
      <c r="G28" s="53"/>
      <c r="H28" s="54"/>
      <c r="I28" s="54"/>
      <c r="J28" s="101" t="s">
        <v>51</v>
      </c>
      <c r="K28" s="102"/>
      <c r="L28" s="102"/>
      <c r="M28" s="102"/>
      <c r="N28" s="102"/>
      <c r="O28" s="103"/>
      <c r="P28" s="78"/>
      <c r="R28" s="3"/>
    </row>
    <row r="29" ht="45" customHeight="1" spans="1:20">
      <c r="A29" s="7" t="s">
        <v>52</v>
      </c>
      <c r="B29" s="55"/>
      <c r="C29" s="118" t="s">
        <v>40</v>
      </c>
      <c r="D29" s="57" t="s">
        <v>16</v>
      </c>
      <c r="E29" s="57"/>
      <c r="F29" s="57"/>
      <c r="G29" s="57"/>
      <c r="H29" s="57"/>
      <c r="I29" s="57"/>
      <c r="J29" s="104"/>
      <c r="K29" s="104"/>
      <c r="L29" s="104"/>
      <c r="M29" s="104"/>
      <c r="N29" s="104"/>
      <c r="O29" s="105"/>
      <c r="P29" s="78"/>
      <c r="Q29"/>
      <c r="R29" s="126"/>
      <c r="S29" s="127"/>
      <c r="T29" s="127"/>
    </row>
    <row r="30" ht="45" customHeight="1" spans="1:16">
      <c r="A30" s="18" t="s">
        <v>53</v>
      </c>
      <c r="B30" s="18"/>
      <c r="C30" s="58" t="s">
        <v>54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106"/>
      <c r="P30" s="78"/>
    </row>
    <row r="31" ht="45" customHeight="1" spans="1:16">
      <c r="A31" s="18" t="s">
        <v>55</v>
      </c>
      <c r="B31" s="18"/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107"/>
      <c r="P31" s="78"/>
    </row>
    <row r="32" ht="45" customHeight="1" spans="1:20">
      <c r="A32" s="18" t="s">
        <v>56</v>
      </c>
      <c r="B32" s="18"/>
      <c r="C32" s="62" t="s">
        <v>57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108"/>
      <c r="P32" s="78"/>
      <c r="T32" s="126"/>
    </row>
    <row r="33" ht="42" customHeight="1" spans="1:16">
      <c r="A33" s="7" t="s">
        <v>58</v>
      </c>
      <c r="B33" s="7"/>
      <c r="C33" s="135"/>
      <c r="D33" s="135"/>
      <c r="E33" s="135"/>
      <c r="F33" s="135"/>
      <c r="G33" s="135"/>
      <c r="H33" s="135"/>
      <c r="I33" s="7" t="s">
        <v>62</v>
      </c>
      <c r="J33" s="7"/>
      <c r="K33" s="135"/>
      <c r="L33" s="135"/>
      <c r="M33" s="135"/>
      <c r="N33" s="135"/>
      <c r="O33" s="135"/>
      <c r="P33" s="78"/>
    </row>
    <row r="37" spans="2:22">
      <c r="B37"/>
      <c r="Q37" s="2"/>
      <c r="U37" s="2"/>
      <c r="V37" s="2"/>
    </row>
    <row r="38" s="2" customFormat="1"/>
    <row r="39" s="2" customFormat="1"/>
    <row r="40" s="2" customFormat="1" spans="17:22">
      <c r="Q40" s="3"/>
      <c r="U40" s="3"/>
      <c r="V40" s="3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H10:I10"/>
    <mergeCell ref="R19:W19"/>
    <mergeCell ref="X19:AC19"/>
    <mergeCell ref="A26:B26"/>
    <mergeCell ref="D27:G27"/>
    <mergeCell ref="J27:O27"/>
    <mergeCell ref="D28:G28"/>
    <mergeCell ref="J28:O28"/>
    <mergeCell ref="A29:B29"/>
    <mergeCell ref="D29:I29"/>
    <mergeCell ref="J29:O29"/>
    <mergeCell ref="A30:B30"/>
    <mergeCell ref="C30:O30"/>
    <mergeCell ref="A31:B31"/>
    <mergeCell ref="C31:O31"/>
    <mergeCell ref="A32:B32"/>
    <mergeCell ref="C32:O32"/>
    <mergeCell ref="A33:B33"/>
    <mergeCell ref="C33:H33"/>
    <mergeCell ref="I33:J33"/>
    <mergeCell ref="K33:O33"/>
    <mergeCell ref="A5:A6"/>
    <mergeCell ref="A27:B28"/>
    <mergeCell ref="H27:I28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tabSelected="1" topLeftCell="A19" workbookViewId="0">
      <selection activeCell="C28" sqref="C28:O28"/>
    </sheetView>
  </sheetViews>
  <sheetFormatPr defaultColWidth="9" defaultRowHeight="13.5"/>
  <cols>
    <col min="1" max="1" width="3.625" style="3" customWidth="1"/>
    <col min="2" max="2" width="6.625" style="4" customWidth="1"/>
    <col min="3" max="3" width="3.625" style="3" customWidth="1"/>
    <col min="4" max="4" width="11.375" style="5" customWidth="1"/>
    <col min="5" max="5" width="5.75" style="4" customWidth="1"/>
    <col min="6" max="6" width="11.375" style="5" customWidth="1"/>
    <col min="7" max="7" width="10.375" style="5" customWidth="1"/>
    <col min="8" max="8" width="3.625" style="3" customWidth="1"/>
    <col min="9" max="9" width="7.375" style="5" customWidth="1"/>
    <col min="10" max="10" width="4.125" style="3" customWidth="1"/>
    <col min="11" max="11" width="8.25" style="5" customWidth="1"/>
    <col min="12" max="12" width="11.25" style="5" customWidth="1"/>
    <col min="13" max="14" width="5.5" style="3" customWidth="1"/>
    <col min="15" max="15" width="9.25" style="5" customWidth="1"/>
    <col min="16" max="16" width="11.125" style="3" customWidth="1"/>
    <col min="17" max="17" width="10.5" style="3" customWidth="1"/>
    <col min="18" max="18" width="6.25" style="2" customWidth="1"/>
    <col min="19" max="19" width="8.625" style="2" customWidth="1"/>
    <col min="20" max="20" width="23.75" style="2" customWidth="1"/>
    <col min="21" max="21" width="10.5" style="3" customWidth="1"/>
    <col min="22" max="22" width="11.875" style="3" customWidth="1"/>
    <col min="23" max="24" width="9" style="3"/>
    <col min="25" max="25" width="11.125" style="3" customWidth="1"/>
    <col min="26" max="26" width="11.25" style="3" customWidth="1"/>
    <col min="27" max="27" width="27" style="3" customWidth="1"/>
    <col min="28" max="28" width="21.375" style="3" customWidth="1"/>
    <col min="29" max="32" width="9" style="3"/>
    <col min="33" max="33" width="14.75" style="3" customWidth="1"/>
    <col min="34" max="16384" width="9" style="3"/>
  </cols>
  <sheetData>
    <row r="1" ht="27.7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6"/>
      <c r="Q1" s="32" t="s">
        <v>1</v>
      </c>
    </row>
    <row r="2" ht="24.95" customHeight="1" spans="1:36">
      <c r="A2" s="7" t="s">
        <v>2</v>
      </c>
      <c r="B2" s="7"/>
      <c r="C2" s="8" t="s">
        <v>3</v>
      </c>
      <c r="D2" s="9"/>
      <c r="E2" s="9"/>
      <c r="F2" s="9"/>
      <c r="G2" s="9"/>
      <c r="H2" s="9"/>
      <c r="I2" s="9"/>
      <c r="J2" s="9"/>
      <c r="K2" s="67"/>
      <c r="L2" s="55" t="s">
        <v>4</v>
      </c>
      <c r="M2" s="68"/>
      <c r="N2" s="69" t="s">
        <v>5</v>
      </c>
      <c r="O2" s="70"/>
      <c r="P2" s="71"/>
      <c r="Q2" s="71"/>
      <c r="R2" s="110"/>
      <c r="S2" s="110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ht="24.95" customHeight="1" spans="1:36">
      <c r="A3" s="7" t="s">
        <v>6</v>
      </c>
      <c r="B3" s="7"/>
      <c r="C3" s="10">
        <v>270696.01</v>
      </c>
      <c r="D3" s="11"/>
      <c r="E3" s="11"/>
      <c r="F3" s="12"/>
      <c r="G3" s="13" t="s">
        <v>7</v>
      </c>
      <c r="H3" s="14" t="s">
        <v>8</v>
      </c>
      <c r="I3" s="72"/>
      <c r="J3" s="72"/>
      <c r="K3" s="73"/>
      <c r="L3" s="7" t="s">
        <v>9</v>
      </c>
      <c r="M3" s="7"/>
      <c r="N3" s="74" t="s">
        <v>10</v>
      </c>
      <c r="O3" s="75"/>
      <c r="P3"/>
      <c r="Q3" s="111" t="s">
        <v>5</v>
      </c>
      <c r="R3" s="112">
        <v>98</v>
      </c>
      <c r="S3" s="112">
        <v>4577</v>
      </c>
      <c r="T3" s="113" t="s">
        <v>3</v>
      </c>
      <c r="U3" s="114" t="s">
        <v>8</v>
      </c>
      <c r="V3" s="115">
        <v>270696.01</v>
      </c>
      <c r="W3" s="116" t="s">
        <v>11</v>
      </c>
      <c r="X3" s="116" t="s">
        <v>12</v>
      </c>
      <c r="Y3" s="128" t="s">
        <v>13</v>
      </c>
      <c r="Z3" s="129" t="s">
        <v>14</v>
      </c>
      <c r="AA3" s="130" t="s">
        <v>15</v>
      </c>
      <c r="AB3" s="131" t="s">
        <v>16</v>
      </c>
      <c r="AC3" s="132" t="s">
        <v>17</v>
      </c>
      <c r="AD3" s="133"/>
      <c r="AE3" s="78"/>
      <c r="AF3" s="78"/>
      <c r="AG3" s="78"/>
      <c r="AH3" s="78"/>
      <c r="AI3" s="78"/>
      <c r="AJ3" s="78"/>
    </row>
    <row r="4" ht="24.95" customHeight="1" spans="1:20">
      <c r="A4" s="7" t="s">
        <v>18</v>
      </c>
      <c r="B4" s="7"/>
      <c r="C4" s="15">
        <v>269906.99</v>
      </c>
      <c r="D4" s="16"/>
      <c r="E4" s="16"/>
      <c r="F4" s="17"/>
      <c r="G4" s="13" t="s">
        <v>19</v>
      </c>
      <c r="H4" s="10"/>
      <c r="I4" s="11"/>
      <c r="J4" s="11"/>
      <c r="K4" s="12"/>
      <c r="L4" s="7" t="s">
        <v>20</v>
      </c>
      <c r="M4" s="7"/>
      <c r="N4" s="76">
        <v>4577</v>
      </c>
      <c r="O4" s="77"/>
      <c r="P4" s="78"/>
      <c r="Q4" s="117"/>
      <c r="R4" s="3"/>
      <c r="S4" s="3"/>
      <c r="T4" s="3"/>
    </row>
    <row r="5" ht="24.95" customHeight="1" spans="1:16">
      <c r="A5" s="18" t="s">
        <v>21</v>
      </c>
      <c r="B5" s="18" t="s">
        <v>22</v>
      </c>
      <c r="C5" s="18"/>
      <c r="D5" s="18"/>
      <c r="E5" s="18" t="s">
        <v>23</v>
      </c>
      <c r="F5" s="18"/>
      <c r="G5" s="19" t="s">
        <v>24</v>
      </c>
      <c r="H5" s="18" t="s">
        <v>25</v>
      </c>
      <c r="I5" s="18"/>
      <c r="J5" s="18" t="s">
        <v>26</v>
      </c>
      <c r="K5" s="18"/>
      <c r="L5" s="18" t="s">
        <v>27</v>
      </c>
      <c r="M5" s="18"/>
      <c r="N5" s="79" t="s">
        <v>28</v>
      </c>
      <c r="O5" s="79"/>
      <c r="P5" s="78"/>
    </row>
    <row r="6" ht="24.95" customHeight="1" spans="1:18">
      <c r="A6" s="18"/>
      <c r="B6" s="20" t="s">
        <v>29</v>
      </c>
      <c r="C6" s="1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18" t="s">
        <v>32</v>
      </c>
      <c r="I6" s="19" t="s">
        <v>31</v>
      </c>
      <c r="J6" s="18" t="s">
        <v>33</v>
      </c>
      <c r="K6" s="80" t="s">
        <v>31</v>
      </c>
      <c r="L6" s="19" t="s">
        <v>31</v>
      </c>
      <c r="M6" s="18" t="s">
        <v>34</v>
      </c>
      <c r="N6" s="79" t="s">
        <v>35</v>
      </c>
      <c r="O6" s="79" t="s">
        <v>31</v>
      </c>
      <c r="P6" s="78"/>
      <c r="Q6"/>
      <c r="R6" s="3"/>
    </row>
    <row r="7" ht="33.75" customHeight="1" spans="1:18">
      <c r="A7" s="21">
        <v>1</v>
      </c>
      <c r="B7" s="22">
        <v>42755</v>
      </c>
      <c r="C7" s="23" t="s">
        <v>36</v>
      </c>
      <c r="D7" s="24">
        <v>162417.66</v>
      </c>
      <c r="E7" s="25">
        <v>42753</v>
      </c>
      <c r="F7" s="24">
        <v>162417.66</v>
      </c>
      <c r="G7" s="24">
        <v>175664</v>
      </c>
      <c r="H7" s="26" t="s">
        <v>37</v>
      </c>
      <c r="I7" s="81">
        <v>0</v>
      </c>
      <c r="J7" s="82" t="s">
        <v>38</v>
      </c>
      <c r="K7" s="81">
        <v>14485.9</v>
      </c>
      <c r="L7" s="29">
        <v>500</v>
      </c>
      <c r="M7" s="83"/>
      <c r="N7" s="83"/>
      <c r="O7" s="84">
        <f>ROUNDUP(D7-I7-K7-L7,2)</f>
        <v>147431.76</v>
      </c>
      <c r="P7" s="78"/>
      <c r="R7" s="3"/>
    </row>
    <row r="8" ht="24.95" customHeight="1" spans="1:18">
      <c r="A8" s="7"/>
      <c r="B8" s="27"/>
      <c r="C8" s="28"/>
      <c r="D8" s="29"/>
      <c r="E8" s="30"/>
      <c r="F8" s="29"/>
      <c r="G8" s="29"/>
      <c r="H8" s="26"/>
      <c r="I8" s="81"/>
      <c r="J8" s="7"/>
      <c r="K8" s="81"/>
      <c r="L8" s="29"/>
      <c r="M8" s="85" t="s">
        <v>39</v>
      </c>
      <c r="N8" s="86"/>
      <c r="O8" s="84"/>
      <c r="P8" s="78"/>
      <c r="R8" s="3"/>
    </row>
    <row r="9" ht="20.1" customHeight="1" spans="1:18">
      <c r="A9" s="31"/>
      <c r="B9" s="32"/>
      <c r="C9" s="33"/>
      <c r="D9" s="34"/>
      <c r="E9" s="35"/>
      <c r="F9" s="34"/>
      <c r="G9" s="34"/>
      <c r="H9" s="36"/>
      <c r="I9" s="87"/>
      <c r="J9" s="88"/>
      <c r="K9" s="87"/>
      <c r="L9" s="44"/>
      <c r="M9" s="46"/>
      <c r="N9" s="46"/>
      <c r="O9" s="89"/>
      <c r="P9" s="78"/>
      <c r="R9" s="3"/>
    </row>
    <row r="10" ht="55" customHeight="1" spans="1:18">
      <c r="A10" s="21">
        <v>2</v>
      </c>
      <c r="B10" s="22">
        <v>43143</v>
      </c>
      <c r="C10" s="23" t="s">
        <v>36</v>
      </c>
      <c r="D10" s="24">
        <v>80498</v>
      </c>
      <c r="E10" s="25">
        <v>43139</v>
      </c>
      <c r="F10" s="24">
        <v>107489.33</v>
      </c>
      <c r="G10" s="24"/>
      <c r="H10" s="26" t="s">
        <v>59</v>
      </c>
      <c r="I10" s="90"/>
      <c r="J10" s="82" t="s">
        <v>38</v>
      </c>
      <c r="K10" s="81">
        <v>9587</v>
      </c>
      <c r="L10" s="91">
        <v>1000</v>
      </c>
      <c r="M10" s="92" t="s">
        <v>60</v>
      </c>
      <c r="N10" s="83" t="s">
        <v>61</v>
      </c>
      <c r="O10" s="84">
        <f>ROUNDUP(D10-I10-K10-L10,2)</f>
        <v>69911</v>
      </c>
      <c r="P10" s="78"/>
      <c r="R10" s="3"/>
    </row>
    <row r="11" ht="27" customHeight="1" spans="1:18">
      <c r="A11" s="31"/>
      <c r="B11" s="32" t="s">
        <v>1</v>
      </c>
      <c r="C11" s="33"/>
      <c r="D11" s="34"/>
      <c r="E11" s="35"/>
      <c r="F11" s="34"/>
      <c r="G11" s="34"/>
      <c r="H11" s="36"/>
      <c r="I11" s="87"/>
      <c r="J11" s="93"/>
      <c r="K11" s="87"/>
      <c r="L11" s="44"/>
      <c r="M11" s="46"/>
      <c r="N11" s="46"/>
      <c r="O11" s="89"/>
      <c r="P11" s="78"/>
      <c r="R11" s="3"/>
    </row>
    <row r="12" ht="20.1" customHeight="1" spans="1:18">
      <c r="A12" s="37">
        <v>3</v>
      </c>
      <c r="B12" s="38" t="s">
        <v>63</v>
      </c>
      <c r="C12" s="33"/>
      <c r="D12" s="34"/>
      <c r="E12" s="35"/>
      <c r="F12" s="34"/>
      <c r="G12" s="34"/>
      <c r="H12" s="36"/>
      <c r="I12" s="87"/>
      <c r="J12" s="88"/>
      <c r="K12" s="87"/>
      <c r="L12" s="91">
        <v>-1000</v>
      </c>
      <c r="M12" s="92" t="s">
        <v>64</v>
      </c>
      <c r="N12" s="46"/>
      <c r="O12" s="89"/>
      <c r="P12" s="78"/>
      <c r="R12" s="3"/>
    </row>
    <row r="13" ht="51" customHeight="1" spans="1:18">
      <c r="A13" s="39"/>
      <c r="B13" s="40">
        <v>43490</v>
      </c>
      <c r="C13" s="33" t="s">
        <v>36</v>
      </c>
      <c r="D13" s="34">
        <v>26991.33</v>
      </c>
      <c r="E13" s="35"/>
      <c r="F13" s="34"/>
      <c r="G13" s="34"/>
      <c r="H13" s="36" t="s">
        <v>59</v>
      </c>
      <c r="I13" s="94"/>
      <c r="J13" s="88" t="s">
        <v>38</v>
      </c>
      <c r="K13" s="87">
        <v>0</v>
      </c>
      <c r="L13" s="95">
        <v>2000</v>
      </c>
      <c r="M13" s="96" t="s">
        <v>65</v>
      </c>
      <c r="N13" s="46"/>
      <c r="O13" s="97">
        <f>ROUNDUP(D13-I13-K13-L12-L13,2)</f>
        <v>25991.33</v>
      </c>
      <c r="P13" s="78"/>
      <c r="R13" s="3"/>
    </row>
    <row r="14" ht="20.1" customHeight="1" spans="1:18">
      <c r="A14" s="31"/>
      <c r="B14" s="40"/>
      <c r="C14" s="33"/>
      <c r="D14" s="34"/>
      <c r="E14" s="35"/>
      <c r="F14" s="34"/>
      <c r="G14" s="34"/>
      <c r="H14" s="36"/>
      <c r="I14" s="87"/>
      <c r="J14" s="93"/>
      <c r="K14" s="87"/>
      <c r="L14" s="44"/>
      <c r="M14" s="46"/>
      <c r="N14" s="46"/>
      <c r="O14" s="89"/>
      <c r="P14" s="78"/>
      <c r="R14" s="3"/>
    </row>
    <row r="15" ht="20.1" customHeight="1" spans="1:18">
      <c r="A15" s="31"/>
      <c r="B15" s="40"/>
      <c r="C15" s="33"/>
      <c r="D15" s="34"/>
      <c r="E15" s="35"/>
      <c r="F15" s="34"/>
      <c r="G15" s="34"/>
      <c r="H15" s="36"/>
      <c r="I15" s="87"/>
      <c r="J15" s="93"/>
      <c r="K15" s="87"/>
      <c r="L15" s="44"/>
      <c r="M15" s="46"/>
      <c r="N15" s="46"/>
      <c r="O15" s="89"/>
      <c r="P15" s="78"/>
      <c r="R15" s="3"/>
    </row>
    <row r="16" ht="20.1" customHeight="1" spans="1:18">
      <c r="A16" s="31"/>
      <c r="B16" s="40"/>
      <c r="C16" s="33"/>
      <c r="D16" s="34"/>
      <c r="E16" s="35"/>
      <c r="F16" s="34"/>
      <c r="G16" s="34"/>
      <c r="H16" s="36"/>
      <c r="I16" s="87"/>
      <c r="J16" s="93"/>
      <c r="K16" s="87"/>
      <c r="L16" s="44"/>
      <c r="M16" s="46"/>
      <c r="N16" s="46"/>
      <c r="O16" s="89"/>
      <c r="P16" s="78"/>
      <c r="R16" s="3"/>
    </row>
    <row r="17" ht="20.1" customHeight="1" spans="1:29">
      <c r="A17" s="31"/>
      <c r="B17" s="40"/>
      <c r="C17" s="33"/>
      <c r="D17" s="34"/>
      <c r="E17" s="35"/>
      <c r="F17" s="34"/>
      <c r="G17" s="34"/>
      <c r="H17" s="36"/>
      <c r="I17" s="87"/>
      <c r="J17" s="93"/>
      <c r="K17" s="87"/>
      <c r="L17" s="44"/>
      <c r="M17" s="46"/>
      <c r="N17" s="46"/>
      <c r="O17" s="89"/>
      <c r="P17" s="78"/>
      <c r="Q17" s="118" t="s">
        <v>40</v>
      </c>
      <c r="R17" s="119" t="s">
        <v>41</v>
      </c>
      <c r="S17" s="119"/>
      <c r="T17" s="119"/>
      <c r="U17" s="119"/>
      <c r="V17" s="119"/>
      <c r="W17" s="119"/>
      <c r="X17" s="104" t="s">
        <v>42</v>
      </c>
      <c r="Y17" s="104"/>
      <c r="Z17" s="104"/>
      <c r="AA17" s="104"/>
      <c r="AB17" s="104"/>
      <c r="AC17" s="105"/>
    </row>
    <row r="18" ht="20.1" customHeight="1" spans="1:29">
      <c r="A18" s="31"/>
      <c r="B18" s="40"/>
      <c r="C18" s="33"/>
      <c r="D18" s="34"/>
      <c r="E18" s="35"/>
      <c r="F18" s="34"/>
      <c r="G18" s="34"/>
      <c r="H18" s="36"/>
      <c r="I18" s="87"/>
      <c r="J18" s="93"/>
      <c r="K18" s="87"/>
      <c r="L18" s="44"/>
      <c r="M18" s="46"/>
      <c r="N18" s="46"/>
      <c r="O18" s="89"/>
      <c r="P18" s="78"/>
      <c r="Q18" s="120"/>
      <c r="R18" s="121"/>
      <c r="S18" s="121"/>
      <c r="T18" s="121"/>
      <c r="U18" s="121"/>
      <c r="V18" s="121"/>
      <c r="W18" s="121"/>
      <c r="X18" s="122"/>
      <c r="Y18" s="122"/>
      <c r="Z18" s="122"/>
      <c r="AA18" s="122"/>
      <c r="AB18" s="122"/>
      <c r="AC18" s="122"/>
    </row>
    <row r="19" ht="20.1" customHeight="1" spans="1:29">
      <c r="A19" s="31"/>
      <c r="B19" s="40"/>
      <c r="C19" s="33"/>
      <c r="D19" s="34"/>
      <c r="E19" s="35"/>
      <c r="F19" s="34"/>
      <c r="G19" s="34"/>
      <c r="H19" s="36"/>
      <c r="I19" s="87"/>
      <c r="J19" s="93"/>
      <c r="K19" s="87"/>
      <c r="L19" s="44"/>
      <c r="M19" s="46"/>
      <c r="N19" s="46"/>
      <c r="O19" s="89"/>
      <c r="P19" s="78"/>
      <c r="Q19" s="120"/>
      <c r="R19" s="121"/>
      <c r="S19" s="121"/>
      <c r="T19" s="121"/>
      <c r="U19" s="121"/>
      <c r="V19" s="121"/>
      <c r="W19" s="121"/>
      <c r="X19" s="122"/>
      <c r="Y19" s="122"/>
      <c r="Z19" s="122"/>
      <c r="AA19" s="122"/>
      <c r="AB19" s="122"/>
      <c r="AC19" s="122"/>
    </row>
    <row r="20" ht="20.1" customHeight="1" spans="1:16">
      <c r="A20" s="41"/>
      <c r="B20" s="42"/>
      <c r="C20" s="43"/>
      <c r="D20" s="44"/>
      <c r="E20" s="45"/>
      <c r="F20" s="44"/>
      <c r="G20" s="44"/>
      <c r="H20" s="46"/>
      <c r="I20" s="87"/>
      <c r="J20" s="41"/>
      <c r="K20" s="87"/>
      <c r="L20" s="44"/>
      <c r="M20" s="98"/>
      <c r="N20" s="98"/>
      <c r="O20" s="87"/>
      <c r="P20" s="78"/>
    </row>
    <row r="21" ht="20.1" customHeight="1" spans="1:18">
      <c r="A21" s="41"/>
      <c r="B21" s="42"/>
      <c r="C21" s="43"/>
      <c r="D21" s="44"/>
      <c r="E21" s="45"/>
      <c r="F21" s="44"/>
      <c r="G21" s="44"/>
      <c r="H21" s="46"/>
      <c r="I21" s="87"/>
      <c r="J21" s="41"/>
      <c r="K21" s="87"/>
      <c r="L21" s="44"/>
      <c r="M21" s="46"/>
      <c r="N21" s="46"/>
      <c r="O21" s="87"/>
      <c r="P21" s="78"/>
      <c r="Q21" s="123"/>
      <c r="R21" s="123"/>
    </row>
    <row r="22" ht="20.1" customHeight="1" spans="1:16">
      <c r="A22" s="41"/>
      <c r="B22" s="42"/>
      <c r="C22" s="43"/>
      <c r="D22" s="44"/>
      <c r="E22" s="45"/>
      <c r="F22" s="44"/>
      <c r="G22" s="44"/>
      <c r="H22" s="46"/>
      <c r="I22" s="87"/>
      <c r="J22" s="41"/>
      <c r="K22" s="87"/>
      <c r="L22" s="44"/>
      <c r="M22" s="46"/>
      <c r="N22" s="46"/>
      <c r="O22" s="87"/>
      <c r="P22" s="78"/>
    </row>
    <row r="23" ht="20.1" customHeight="1" spans="1:16">
      <c r="A23" s="41"/>
      <c r="B23" s="42"/>
      <c r="C23" s="43"/>
      <c r="D23" s="44"/>
      <c r="E23" s="45"/>
      <c r="F23" s="44"/>
      <c r="G23" s="44"/>
      <c r="H23" s="46"/>
      <c r="I23" s="87"/>
      <c r="J23" s="41"/>
      <c r="K23" s="87"/>
      <c r="L23" s="29"/>
      <c r="M23" s="99" t="s">
        <v>66</v>
      </c>
      <c r="N23" s="29"/>
      <c r="O23" s="99"/>
      <c r="P23" s="78"/>
    </row>
    <row r="24" s="1" customFormat="1" ht="24.95" customHeight="1" spans="1:22">
      <c r="A24" s="18" t="s">
        <v>43</v>
      </c>
      <c r="B24" s="18"/>
      <c r="C24" s="47" t="s">
        <v>44</v>
      </c>
      <c r="D24" s="48">
        <f>SUM(D7:D23)</f>
        <v>269906.99</v>
      </c>
      <c r="E24" s="47" t="s">
        <v>44</v>
      </c>
      <c r="F24" s="48">
        <f>SUM(F7:F23)</f>
        <v>269906.99</v>
      </c>
      <c r="G24" s="48">
        <f>SUM(G7:G23)</f>
        <v>175664</v>
      </c>
      <c r="H24" s="47" t="s">
        <v>44</v>
      </c>
      <c r="I24" s="48">
        <f>SUM(I7:I23)</f>
        <v>0</v>
      </c>
      <c r="J24" s="47" t="s">
        <v>44</v>
      </c>
      <c r="K24" s="48">
        <f>SUM(K7:K23)</f>
        <v>24072.9</v>
      </c>
      <c r="L24" s="48">
        <f>SUM(L7:L23)</f>
        <v>2500</v>
      </c>
      <c r="M24" s="47" t="s">
        <v>44</v>
      </c>
      <c r="N24" s="47"/>
      <c r="O24" s="48">
        <f>SUM(O7:O23)</f>
        <v>243334.09</v>
      </c>
      <c r="P24" s="100"/>
      <c r="Q24" s="124">
        <f>D25/C3</f>
        <v>0.0960166719856713</v>
      </c>
      <c r="R24" s="2"/>
      <c r="S24" s="2"/>
      <c r="T24" s="2"/>
      <c r="U24" s="3"/>
      <c r="V24" s="3"/>
    </row>
    <row r="25" ht="26.1" customHeight="1" spans="1:17">
      <c r="A25" s="49" t="s">
        <v>45</v>
      </c>
      <c r="B25" s="49"/>
      <c r="C25" s="41" t="s">
        <v>46</v>
      </c>
      <c r="D25" s="50">
        <f>O13</f>
        <v>25991.33</v>
      </c>
      <c r="E25" s="50"/>
      <c r="F25" s="50"/>
      <c r="G25" s="50"/>
      <c r="H25" s="51" t="s">
        <v>47</v>
      </c>
      <c r="I25" s="51"/>
      <c r="J25" s="21" t="s">
        <v>67</v>
      </c>
      <c r="K25" s="21"/>
      <c r="L25" s="21"/>
      <c r="M25" s="21"/>
      <c r="N25" s="21"/>
      <c r="O25" s="21"/>
      <c r="P25" s="78"/>
      <c r="Q25" s="125" t="s">
        <v>49</v>
      </c>
    </row>
    <row r="26" ht="26.1" customHeight="1" spans="1:18">
      <c r="A26" s="49"/>
      <c r="B26" s="49"/>
      <c r="C26" s="52" t="s">
        <v>50</v>
      </c>
      <c r="D26" s="53">
        <f>D25</f>
        <v>25991.33</v>
      </c>
      <c r="E26" s="53"/>
      <c r="F26" s="53"/>
      <c r="G26" s="53"/>
      <c r="H26" s="54"/>
      <c r="I26" s="54"/>
      <c r="J26" s="101"/>
      <c r="K26" s="102"/>
      <c r="L26" s="102"/>
      <c r="M26" s="102"/>
      <c r="N26" s="102"/>
      <c r="O26" s="103"/>
      <c r="P26" s="78"/>
      <c r="R26" s="3"/>
    </row>
    <row r="27" ht="45" customHeight="1" spans="1:20">
      <c r="A27" s="7" t="s">
        <v>52</v>
      </c>
      <c r="B27" s="55"/>
      <c r="C27" s="56" t="s">
        <v>68</v>
      </c>
      <c r="D27" s="57"/>
      <c r="E27" s="57"/>
      <c r="F27" s="57"/>
      <c r="G27" s="57"/>
      <c r="H27" s="57"/>
      <c r="I27" s="57"/>
      <c r="J27" s="104"/>
      <c r="K27" s="104"/>
      <c r="L27" s="104"/>
      <c r="M27" s="104"/>
      <c r="N27" s="104"/>
      <c r="O27" s="105"/>
      <c r="P27" s="78"/>
      <c r="Q27"/>
      <c r="R27" s="126"/>
      <c r="S27" s="127"/>
      <c r="T27" s="127"/>
    </row>
    <row r="28" ht="45" customHeight="1" spans="1:16">
      <c r="A28" s="18" t="s">
        <v>53</v>
      </c>
      <c r="B28" s="18"/>
      <c r="C28" s="58" t="s">
        <v>54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106"/>
      <c r="P28" s="78"/>
    </row>
    <row r="29" ht="45" customHeight="1" spans="1:16">
      <c r="A29" s="18" t="s">
        <v>55</v>
      </c>
      <c r="B29" s="18"/>
      <c r="C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107"/>
      <c r="P29" s="78"/>
    </row>
    <row r="30" ht="45" customHeight="1" spans="1:20">
      <c r="A30" s="18" t="s">
        <v>56</v>
      </c>
      <c r="B30" s="18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08"/>
      <c r="P30" s="78"/>
      <c r="T30" s="126"/>
    </row>
    <row r="31" ht="42" customHeight="1" spans="1:16">
      <c r="A31" s="7" t="s">
        <v>58</v>
      </c>
      <c r="B31" s="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09"/>
      <c r="P31" s="78"/>
    </row>
    <row r="35" spans="2:22">
      <c r="B35"/>
      <c r="Q35" s="2"/>
      <c r="U35" s="2"/>
      <c r="V35" s="2"/>
    </row>
    <row r="36" s="2" customFormat="1"/>
    <row r="37" s="2" customFormat="1"/>
    <row r="38" s="2" customFormat="1" spans="17:22">
      <c r="Q38" s="3"/>
      <c r="U38" s="3"/>
      <c r="V38" s="3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H10:I10"/>
    <mergeCell ref="H13:I13"/>
    <mergeCell ref="R17:W17"/>
    <mergeCell ref="X17:AC17"/>
    <mergeCell ref="A24:B24"/>
    <mergeCell ref="D25:G25"/>
    <mergeCell ref="J25:O25"/>
    <mergeCell ref="D26:G26"/>
    <mergeCell ref="J26:O26"/>
    <mergeCell ref="A27:B27"/>
    <mergeCell ref="C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12:A13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4577-1</vt:lpstr>
      <vt:lpstr>4577-1 (2)</vt:lpstr>
      <vt:lpstr>4577-1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一览众山小</cp:lastModifiedBy>
  <dcterms:created xsi:type="dcterms:W3CDTF">2017-01-17T04:48:00Z</dcterms:created>
  <cp:lastPrinted>2017-01-22T00:44:00Z</cp:lastPrinted>
  <dcterms:modified xsi:type="dcterms:W3CDTF">2019-01-30T12:21:25Z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