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80" windowHeight="9930" activeTab="2"/>
  </bookViews>
  <sheets>
    <sheet name="4566  2016年芜湖花桥镇 东风路" sheetId="19" r:id="rId1"/>
    <sheet name="2" sheetId="18" r:id="rId2"/>
    <sheet name="3" sheetId="20" r:id="rId3"/>
  </sheets>
  <calcPr calcId="125725"/>
</workbook>
</file>

<file path=xl/calcChain.xml><?xml version="1.0" encoding="utf-8"?>
<calcChain xmlns="http://schemas.openxmlformats.org/spreadsheetml/2006/main">
  <c r="L26" i="20"/>
  <c r="O11"/>
  <c r="E27"/>
  <c r="L27"/>
  <c r="L25"/>
  <c r="J25"/>
  <c r="I25"/>
  <c r="H25"/>
  <c r="F25"/>
  <c r="D25"/>
  <c r="O9"/>
  <c r="O7"/>
  <c r="L27" i="18"/>
  <c r="E27"/>
  <c r="L26"/>
  <c r="E26"/>
  <c r="O25"/>
  <c r="L25"/>
  <c r="J25"/>
  <c r="I25"/>
  <c r="H25"/>
  <c r="F25"/>
  <c r="D25"/>
  <c r="O9"/>
  <c r="O7"/>
  <c r="D26" i="19"/>
  <c r="D25"/>
  <c r="Q24"/>
  <c r="O24"/>
  <c r="K24"/>
  <c r="I24"/>
  <c r="G24"/>
  <c r="F24"/>
  <c r="D24"/>
  <c r="O7"/>
  <c r="E26" i="20" l="1"/>
  <c r="O25"/>
</calcChain>
</file>

<file path=xl/comments1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comments2.xml><?xml version="1.0" encoding="utf-8"?>
<comments xmlns="http://schemas.openxmlformats.org/spreadsheetml/2006/main">
  <authors>
    <author>cw01</author>
  </authors>
  <commentList>
    <comment ref="AH2" authorId="0">
      <text>
        <r>
          <rPr>
            <b/>
            <sz val="9"/>
            <rFont val="宋体"/>
            <charset val="134"/>
          </rPr>
          <t>cw01:</t>
        </r>
        <r>
          <rPr>
            <sz val="9"/>
            <rFont val="宋体"/>
            <charset val="134"/>
          </rPr>
          <t xml:space="preserve">
本次多缴162.16元，原件未提供</t>
        </r>
      </text>
    </comment>
  </commentList>
</comments>
</file>

<file path=xl/sharedStrings.xml><?xml version="1.0" encoding="utf-8"?>
<sst xmlns="http://schemas.openxmlformats.org/spreadsheetml/2006/main" count="249" uniqueCount="91">
  <si>
    <t xml:space="preserve"> 工程款支付证书  </t>
  </si>
  <si>
    <t>本次</t>
  </si>
  <si>
    <t>工程名称</t>
  </si>
  <si>
    <t>2016年芜湖县农村公路老村级畅通工程撤并村硬化工程（花桥镇：东风路）</t>
  </si>
  <si>
    <t>档案编号</t>
  </si>
  <si>
    <t>CD2016-093</t>
  </si>
  <si>
    <t>合同金额</t>
  </si>
  <si>
    <t>中标日期</t>
  </si>
  <si>
    <t>2016.7.29</t>
  </si>
  <si>
    <t>合作单位</t>
  </si>
  <si>
    <t xml:space="preserve">周长平  </t>
  </si>
  <si>
    <t>严书生</t>
  </si>
  <si>
    <t>40日历天</t>
  </si>
  <si>
    <t>芜湖县
花桥镇</t>
  </si>
  <si>
    <t>芜湖公司王冬汉13855369629</t>
  </si>
  <si>
    <t>朱 工13505599222</t>
  </si>
  <si>
    <t>抽签项目，中标通知书复印件以及施工合同和投资协议原件在庐江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</si>
  <si>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</si>
  <si>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</si>
  <si>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</si>
  <si>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</si>
  <si>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</si>
  <si>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</si>
  <si>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</si>
  <si>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</si>
  <si>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</si>
  <si>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</si>
  <si>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</si>
  <si>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</si>
  <si>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增值税及附加税：24054.32；2017.1.6办理外经证500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</si>
  <si>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</si>
  <si>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</si>
  <si>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</si>
  <si>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</si>
  <si>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</si>
  <si>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</si>
  <si>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</si>
  <si>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</si>
  <si>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分公司</t>
  </si>
  <si>
    <t xml:space="preserve">增值税及附加 </t>
  </si>
  <si>
    <t>2017.1.6办理外经证</t>
  </si>
  <si>
    <t>合计</t>
  </si>
  <si>
    <t>-</t>
  </si>
  <si>
    <t>本次支付金额</t>
  </si>
  <si>
    <t>小写</t>
  </si>
  <si>
    <t>支付账号</t>
  </si>
  <si>
    <t>周长平   建行芜湖利民中路支行。</t>
  </si>
  <si>
    <t>完工证明？</t>
  </si>
  <si>
    <t>大写</t>
  </si>
  <si>
    <t>6236·6816·5000·0074·064</t>
  </si>
  <si>
    <t>申请部门
意见</t>
  </si>
  <si>
    <t>1、</t>
  </si>
  <si>
    <t>抽签项目，本项目中标通知书复印件（原件在办决算）和施工合同原件在庐江</t>
  </si>
  <si>
    <t xml:space="preserve"> 2、此次借条已提供 。？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</si>
  <si>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</si>
  <si>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</si>
  <si>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</si>
  <si>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</si>
  <si>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</si>
  <si>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</si>
  <si>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 xml:space="preserve">工程款支付证书 </t>
  </si>
  <si>
    <t>抽签项目，中标通知书以及施工合同和投资协议原件在庐江</t>
  </si>
  <si>
    <t>中标</t>
  </si>
  <si>
    <t>经营部</t>
  </si>
  <si>
    <t>李想</t>
  </si>
  <si>
    <t>有</t>
  </si>
  <si>
    <t>S170401</t>
  </si>
  <si>
    <t>中标  日期</t>
  </si>
  <si>
    <t>已    供       工程资料</t>
  </si>
  <si>
    <t>抽签项目，中标通知书以及施工合同</t>
  </si>
  <si>
    <t>庐江</t>
  </si>
  <si>
    <t>责任  单位</t>
  </si>
  <si>
    <t>芜湖 王冬汉13855369629</t>
  </si>
  <si>
    <t>竣工  日期</t>
  </si>
  <si>
    <t xml:space="preserve">合肥 </t>
  </si>
  <si>
    <t>责任人</t>
  </si>
  <si>
    <r>
      <rPr>
        <sz val="8"/>
        <rFont val="宋体"/>
        <charset val="134"/>
      </rPr>
      <t>周</t>
    </r>
    <r>
      <rPr>
        <sz val="8"/>
        <color rgb="FFFF0000"/>
        <rFont val="宋体"/>
        <charset val="134"/>
      </rPr>
      <t>长</t>
    </r>
    <r>
      <rPr>
        <sz val="8"/>
        <rFont val="宋体"/>
        <charset val="134"/>
      </rPr>
      <t>平13505599222</t>
    </r>
  </si>
  <si>
    <t>管理费</t>
  </si>
  <si>
    <t>代缴税金</t>
  </si>
  <si>
    <t>预留款</t>
  </si>
  <si>
    <t>2017.1.6办理外经证费用500</t>
  </si>
  <si>
    <t>2018.2.1办理涉税事项报告表费用500</t>
  </si>
  <si>
    <t>周长平</t>
  </si>
  <si>
    <t>本次结算   支付明细</t>
  </si>
  <si>
    <t>应支付金额</t>
  </si>
  <si>
    <t>实际支付金额</t>
  </si>
  <si>
    <t>已支付金额</t>
  </si>
  <si>
    <t xml:space="preserve">户名：周长平。  开户行：建行芜湖利民中路支行。                  卡号：6236·6816·5000·0074·064
</t>
  </si>
  <si>
    <t>财务初审
意见</t>
  </si>
  <si>
    <t>质安初审
意见</t>
  </si>
  <si>
    <t>董事长审批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</si>
</sst>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8" formatCode="yyyy/m/d;@"/>
    <numFmt numFmtId="179" formatCode="#,##0.00_ "/>
    <numFmt numFmtId="180" formatCode="yy/m/d;@"/>
    <numFmt numFmtId="181" formatCode="0_ "/>
    <numFmt numFmtId="182" formatCode="m/d;@"/>
    <numFmt numFmtId="183" formatCode="0.0%"/>
    <numFmt numFmtId="184" formatCode="0.00_ "/>
    <numFmt numFmtId="185" formatCode="[DBNum2][$-804]General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sz val="9"/>
      <name val="Arial"/>
      <family val="2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9"/>
      <color theme="1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FF0000"/>
      <name val="宋体"/>
      <charset val="134"/>
    </font>
    <font>
      <sz val="9"/>
      <color rgb="FF00B0F0"/>
      <name val="宋体"/>
      <charset val="134"/>
    </font>
    <font>
      <sz val="9"/>
      <color theme="1"/>
      <name val="Arial"/>
      <family val="2"/>
    </font>
    <font>
      <sz val="9"/>
      <color rgb="FF00B05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color rgb="FFFF0000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0" borderId="0"/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9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center" vertical="center"/>
    </xf>
    <xf numFmtId="180" fontId="1" fillId="0" borderId="0" xfId="9" applyNumberFormat="1" applyFont="1" applyFill="1" applyBorder="1" applyAlignment="1">
      <alignment horizontal="center" vertical="center"/>
    </xf>
    <xf numFmtId="179" fontId="1" fillId="0" borderId="0" xfId="9" applyNumberFormat="1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 wrapText="1"/>
    </xf>
    <xf numFmtId="179" fontId="4" fillId="0" borderId="2" xfId="9" applyNumberFormat="1" applyFont="1" applyFill="1" applyBorder="1" applyAlignment="1">
      <alignment horizontal="center" vertical="center" wrapText="1"/>
    </xf>
    <xf numFmtId="180" fontId="4" fillId="0" borderId="2" xfId="9" applyNumberFormat="1" applyFont="1" applyFill="1" applyBorder="1" applyAlignment="1">
      <alignment horizontal="center" vertical="center" wrapText="1"/>
    </xf>
    <xf numFmtId="0" fontId="1" fillId="2" borderId="2" xfId="9" applyFont="1" applyFill="1" applyBorder="1" applyAlignment="1">
      <alignment horizontal="center" vertical="center" wrapText="1"/>
    </xf>
    <xf numFmtId="180" fontId="1" fillId="2" borderId="2" xfId="9" applyNumberFormat="1" applyFont="1" applyFill="1" applyBorder="1" applyAlignment="1">
      <alignment horizontal="center" vertical="center" shrinkToFit="1"/>
    </xf>
    <xf numFmtId="14" fontId="1" fillId="2" borderId="2" xfId="9" applyNumberFormat="1" applyFont="1" applyFill="1" applyBorder="1" applyAlignment="1">
      <alignment horizontal="center" vertical="center" wrapText="1"/>
    </xf>
    <xf numFmtId="179" fontId="1" fillId="2" borderId="2" xfId="9" applyNumberFormat="1" applyFont="1" applyFill="1" applyBorder="1" applyAlignment="1">
      <alignment horizontal="right" vertical="center" shrinkToFit="1"/>
    </xf>
    <xf numFmtId="182" fontId="1" fillId="2" borderId="2" xfId="9" applyNumberFormat="1" applyFont="1" applyFill="1" applyBorder="1" applyAlignment="1">
      <alignment horizontal="center" vertical="center" wrapText="1"/>
    </xf>
    <xf numFmtId="183" fontId="1" fillId="0" borderId="2" xfId="4" applyNumberFormat="1" applyFont="1" applyFill="1" applyBorder="1" applyAlignment="1">
      <alignment horizontal="center" vertical="center" wrapText="1"/>
    </xf>
    <xf numFmtId="179" fontId="1" fillId="3" borderId="2" xfId="9" applyNumberFormat="1" applyFont="1" applyFill="1" applyBorder="1" applyAlignment="1">
      <alignment horizontal="center" vertical="center" shrinkToFit="1"/>
    </xf>
    <xf numFmtId="0" fontId="2" fillId="2" borderId="2" xfId="9" applyFont="1" applyFill="1" applyBorder="1" applyAlignment="1">
      <alignment horizontal="center" vertical="center" wrapText="1"/>
    </xf>
    <xf numFmtId="14" fontId="6" fillId="0" borderId="2" xfId="9" applyNumberFormat="1" applyFont="1" applyBorder="1" applyAlignment="1">
      <alignment horizontal="center" vertical="center" wrapText="1"/>
    </xf>
    <xf numFmtId="14" fontId="2" fillId="2" borderId="2" xfId="9" applyNumberFormat="1" applyFont="1" applyFill="1" applyBorder="1" applyAlignment="1">
      <alignment horizontal="center" vertical="center" wrapText="1"/>
    </xf>
    <xf numFmtId="179" fontId="2" fillId="2" borderId="2" xfId="9" applyNumberFormat="1" applyFont="1" applyFill="1" applyBorder="1" applyAlignment="1">
      <alignment vertical="center" shrinkToFit="1"/>
    </xf>
    <xf numFmtId="182" fontId="2" fillId="2" borderId="2" xfId="9" applyNumberFormat="1" applyFont="1" applyFill="1" applyBorder="1" applyAlignment="1">
      <alignment horizontal="center" vertical="center" wrapText="1"/>
    </xf>
    <xf numFmtId="9" fontId="2" fillId="0" borderId="2" xfId="4" applyFont="1" applyFill="1" applyBorder="1" applyAlignment="1">
      <alignment horizontal="center" vertical="center" wrapText="1"/>
    </xf>
    <xf numFmtId="179" fontId="2" fillId="3" borderId="2" xfId="9" applyNumberFormat="1" applyFont="1" applyFill="1" applyBorder="1" applyAlignment="1">
      <alignment horizontal="right" vertical="center" shrinkToFit="1"/>
    </xf>
    <xf numFmtId="180" fontId="2" fillId="2" borderId="2" xfId="9" applyNumberFormat="1" applyFont="1" applyFill="1" applyBorder="1" applyAlignment="1">
      <alignment horizontal="center" vertical="center" shrinkToFit="1"/>
    </xf>
    <xf numFmtId="179" fontId="2" fillId="2" borderId="2" xfId="9" applyNumberFormat="1" applyFont="1" applyFill="1" applyBorder="1" applyAlignment="1">
      <alignment horizontal="right" vertical="center" shrinkToFit="1"/>
    </xf>
    <xf numFmtId="183" fontId="2" fillId="0" borderId="2" xfId="4" applyNumberFormat="1" applyFont="1" applyFill="1" applyBorder="1" applyAlignment="1">
      <alignment horizontal="center" vertical="center" wrapText="1"/>
    </xf>
    <xf numFmtId="179" fontId="2" fillId="3" borderId="2" xfId="9" applyNumberFormat="1" applyFont="1" applyFill="1" applyBorder="1" applyAlignment="1">
      <alignment horizontal="center" vertical="center" shrinkToFit="1"/>
    </xf>
    <xf numFmtId="180" fontId="1" fillId="2" borderId="2" xfId="9" applyNumberFormat="1" applyFont="1" applyFill="1" applyBorder="1" applyAlignment="1">
      <alignment vertical="center" shrinkToFit="1"/>
    </xf>
    <xf numFmtId="179" fontId="1" fillId="2" borderId="2" xfId="9" applyNumberFormat="1" applyFont="1" applyFill="1" applyBorder="1" applyAlignment="1">
      <alignment vertical="center" shrinkToFit="1"/>
    </xf>
    <xf numFmtId="9" fontId="1" fillId="0" borderId="2" xfId="4" applyFont="1" applyFill="1" applyBorder="1" applyAlignment="1">
      <alignment horizontal="center" vertical="center" wrapText="1"/>
    </xf>
    <xf numFmtId="179" fontId="1" fillId="3" borderId="2" xfId="9" applyNumberFormat="1" applyFont="1" applyFill="1" applyBorder="1" applyAlignment="1">
      <alignment horizontal="right" vertical="center" shrinkToFit="1"/>
    </xf>
    <xf numFmtId="0" fontId="1" fillId="3" borderId="2" xfId="9" applyFont="1" applyFill="1" applyBorder="1" applyAlignment="1">
      <alignment horizontal="center" vertical="center" shrinkToFit="1"/>
    </xf>
    <xf numFmtId="179" fontId="7" fillId="3" borderId="2" xfId="9" applyNumberFormat="1" applyFont="1" applyFill="1" applyBorder="1" applyAlignment="1">
      <alignment horizontal="right" vertical="center" shrinkToFit="1"/>
    </xf>
    <xf numFmtId="0" fontId="4" fillId="0" borderId="2" xfId="9" applyFont="1" applyFill="1" applyBorder="1" applyAlignment="1">
      <alignment horizontal="center" vertical="center"/>
    </xf>
    <xf numFmtId="181" fontId="4" fillId="0" borderId="2" xfId="1" applyNumberFormat="1" applyFont="1" applyFill="1" applyBorder="1" applyAlignment="1">
      <alignment horizontal="center" vertical="center"/>
    </xf>
    <xf numFmtId="179" fontId="4" fillId="0" borderId="2" xfId="9" applyNumberFormat="1" applyFont="1" applyFill="1" applyBorder="1" applyAlignment="1">
      <alignment horizontal="center" vertical="center" shrinkToFit="1"/>
    </xf>
    <xf numFmtId="0" fontId="9" fillId="2" borderId="2" xfId="9" applyFont="1" applyFill="1" applyBorder="1" applyAlignment="1">
      <alignment horizontal="center" vertical="center" wrapText="1"/>
    </xf>
    <xf numFmtId="0" fontId="10" fillId="0" borderId="2" xfId="9" applyFont="1" applyFill="1" applyBorder="1" applyAlignment="1">
      <alignment horizontal="center" vertical="center" wrapText="1"/>
    </xf>
    <xf numFmtId="179" fontId="10" fillId="0" borderId="2" xfId="9" applyNumberFormat="1" applyFont="1" applyFill="1" applyBorder="1" applyAlignment="1">
      <alignment horizontal="center" vertical="center" wrapText="1"/>
    </xf>
    <xf numFmtId="179" fontId="1" fillId="0" borderId="2" xfId="9" applyNumberFormat="1" applyFont="1" applyFill="1" applyBorder="1" applyAlignment="1">
      <alignment horizontal="right" vertical="center" shrinkToFit="1"/>
    </xf>
    <xf numFmtId="179" fontId="1" fillId="0" borderId="2" xfId="9" applyNumberFormat="1" applyFont="1" applyFill="1" applyBorder="1" applyAlignment="1">
      <alignment horizontal="center" vertical="center" wrapText="1"/>
    </xf>
    <xf numFmtId="179" fontId="4" fillId="0" borderId="2" xfId="9" applyNumberFormat="1" applyFont="1" applyFill="1" applyBorder="1" applyAlignment="1">
      <alignment horizontal="right" vertical="center" shrinkToFit="1"/>
    </xf>
    <xf numFmtId="179" fontId="2" fillId="0" borderId="2" xfId="9" applyNumberFormat="1" applyFont="1" applyFill="1" applyBorder="1" applyAlignment="1">
      <alignment horizontal="right" vertical="center" shrinkToFit="1"/>
    </xf>
    <xf numFmtId="179" fontId="2" fillId="0" borderId="2" xfId="9" applyNumberFormat="1" applyFont="1" applyFill="1" applyBorder="1" applyAlignment="1">
      <alignment horizontal="center" vertical="center" wrapText="1"/>
    </xf>
    <xf numFmtId="179" fontId="11" fillId="0" borderId="2" xfId="9" applyNumberFormat="1" applyFont="1" applyFill="1" applyBorder="1" applyAlignment="1">
      <alignment horizontal="center" vertical="center" wrapText="1"/>
    </xf>
    <xf numFmtId="179" fontId="11" fillId="0" borderId="2" xfId="9" applyNumberFormat="1" applyFont="1" applyFill="1" applyBorder="1" applyAlignment="1">
      <alignment horizontal="right" vertical="center" shrinkToFit="1"/>
    </xf>
    <xf numFmtId="0" fontId="12" fillId="0" borderId="2" xfId="2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vertical="center" wrapText="1"/>
    </xf>
    <xf numFmtId="0" fontId="14" fillId="0" borderId="7" xfId="2" applyFont="1" applyFill="1" applyBorder="1" applyAlignment="1">
      <alignment horizontal="center" vertical="center"/>
    </xf>
    <xf numFmtId="184" fontId="15" fillId="0" borderId="2" xfId="2" applyNumberFormat="1" applyFont="1" applyFill="1" applyBorder="1" applyAlignment="1">
      <alignment horizontal="center" vertical="center"/>
    </xf>
    <xf numFmtId="184" fontId="14" fillId="0" borderId="2" xfId="2" applyNumberFormat="1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2" xfId="2" applyFont="1" applyFill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84" fontId="19" fillId="0" borderId="2" xfId="0" applyNumberFormat="1" applyFont="1" applyBorder="1" applyAlignment="1">
      <alignment horizontal="right" vertical="center"/>
    </xf>
    <xf numFmtId="184" fontId="19" fillId="4" borderId="2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9" applyFont="1" applyFill="1" applyBorder="1" applyAlignment="1">
      <alignment horizontal="center" vertical="center"/>
    </xf>
    <xf numFmtId="0" fontId="2" fillId="2" borderId="0" xfId="9" applyFont="1" applyFill="1" applyBorder="1" applyAlignment="1">
      <alignment horizontal="center" vertical="center"/>
    </xf>
    <xf numFmtId="0" fontId="21" fillId="0" borderId="0" xfId="9" applyFont="1" applyFill="1" applyAlignment="1">
      <alignment vertical="center"/>
    </xf>
    <xf numFmtId="180" fontId="2" fillId="0" borderId="0" xfId="9" applyNumberFormat="1" applyFont="1" applyFill="1" applyBorder="1" applyAlignment="1">
      <alignment horizontal="center" vertical="center"/>
    </xf>
    <xf numFmtId="179" fontId="2" fillId="0" borderId="0" xfId="9" applyNumberFormat="1" applyFont="1" applyFill="1" applyBorder="1" applyAlignment="1">
      <alignment horizontal="center" vertical="center"/>
    </xf>
    <xf numFmtId="179" fontId="20" fillId="0" borderId="2" xfId="9" applyNumberFormat="1" applyFont="1" applyFill="1" applyBorder="1" applyAlignment="1">
      <alignment horizontal="center" vertical="center" shrinkToFit="1"/>
    </xf>
    <xf numFmtId="0" fontId="20" fillId="0" borderId="2" xfId="9" applyFont="1" applyFill="1" applyBorder="1" applyAlignment="1">
      <alignment horizontal="center" vertical="center" wrapText="1"/>
    </xf>
    <xf numFmtId="179" fontId="20" fillId="0" borderId="2" xfId="9" applyNumberFormat="1" applyFont="1" applyFill="1" applyBorder="1" applyAlignment="1">
      <alignment horizontal="center" vertical="center" wrapText="1"/>
    </xf>
    <xf numFmtId="180" fontId="20" fillId="0" borderId="2" xfId="9" applyNumberFormat="1" applyFont="1" applyFill="1" applyBorder="1" applyAlignment="1">
      <alignment horizontal="center" vertical="center" wrapText="1"/>
    </xf>
    <xf numFmtId="180" fontId="25" fillId="2" borderId="2" xfId="9" applyNumberFormat="1" applyFont="1" applyFill="1" applyBorder="1" applyAlignment="1">
      <alignment horizontal="center" vertical="center" shrinkToFit="1"/>
    </xf>
    <xf numFmtId="179" fontId="26" fillId="2" borderId="2" xfId="9" applyNumberFormat="1" applyFont="1" applyFill="1" applyBorder="1" applyAlignment="1">
      <alignment horizontal="right" vertical="center" shrinkToFit="1"/>
    </xf>
    <xf numFmtId="0" fontId="2" fillId="0" borderId="2" xfId="9" applyFont="1" applyFill="1" applyBorder="1" applyAlignment="1">
      <alignment horizontal="center" vertical="center" wrapText="1"/>
    </xf>
    <xf numFmtId="180" fontId="25" fillId="0" borderId="2" xfId="9" applyNumberFormat="1" applyFont="1" applyFill="1" applyBorder="1" applyAlignment="1">
      <alignment horizontal="center" vertical="center" shrinkToFit="1"/>
    </xf>
    <xf numFmtId="14" fontId="2" fillId="0" borderId="2" xfId="9" applyNumberFormat="1" applyFont="1" applyFill="1" applyBorder="1" applyAlignment="1">
      <alignment horizontal="center" vertical="center" wrapText="1"/>
    </xf>
    <xf numFmtId="182" fontId="2" fillId="0" borderId="2" xfId="9" applyNumberFormat="1" applyFont="1" applyFill="1" applyBorder="1" applyAlignment="1">
      <alignment horizontal="center" vertical="center" wrapText="1"/>
    </xf>
    <xf numFmtId="0" fontId="20" fillId="5" borderId="2" xfId="9" applyFont="1" applyFill="1" applyBorder="1" applyAlignment="1">
      <alignment horizontal="center" vertical="center" shrinkToFit="1"/>
    </xf>
    <xf numFmtId="179" fontId="27" fillId="5" borderId="2" xfId="9" applyNumberFormat="1" applyFont="1" applyFill="1" applyBorder="1" applyAlignment="1">
      <alignment horizontal="right" vertical="center" shrinkToFit="1"/>
    </xf>
    <xf numFmtId="0" fontId="2" fillId="0" borderId="9" xfId="9" applyFont="1" applyFill="1" applyBorder="1" applyAlignment="1">
      <alignment horizontal="center" vertical="center" wrapText="1"/>
    </xf>
    <xf numFmtId="0" fontId="2" fillId="2" borderId="5" xfId="9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0" fillId="0" borderId="0" xfId="9" applyFont="1" applyFill="1" applyBorder="1" applyAlignment="1">
      <alignment vertical="center"/>
    </xf>
    <xf numFmtId="0" fontId="2" fillId="0" borderId="0" xfId="9" applyFont="1" applyFill="1" applyBorder="1" applyAlignment="1">
      <alignment horizontal="center" vertical="center" shrinkToFit="1"/>
    </xf>
    <xf numFmtId="0" fontId="2" fillId="0" borderId="0" xfId="9" applyFont="1" applyFill="1" applyBorder="1" applyAlignment="1">
      <alignment horizontal="center" vertical="center" wrapText="1"/>
    </xf>
    <xf numFmtId="179" fontId="2" fillId="5" borderId="2" xfId="9" applyNumberFormat="1" applyFont="1" applyFill="1" applyBorder="1" applyAlignment="1">
      <alignment horizontal="right" vertical="center" shrinkToFit="1"/>
    </xf>
    <xf numFmtId="9" fontId="2" fillId="0" borderId="2" xfId="9" applyNumberFormat="1" applyFont="1" applyFill="1" applyBorder="1" applyAlignment="1">
      <alignment horizontal="center" vertical="center" wrapText="1"/>
    </xf>
    <xf numFmtId="179" fontId="2" fillId="5" borderId="2" xfId="9" applyNumberFormat="1" applyFont="1" applyFill="1" applyBorder="1" applyAlignment="1">
      <alignment horizontal="center" vertical="center" shrinkToFit="1"/>
    </xf>
    <xf numFmtId="179" fontId="2" fillId="0" borderId="2" xfId="9" applyNumberFormat="1" applyFont="1" applyFill="1" applyBorder="1" applyAlignment="1">
      <alignment horizontal="right" vertical="center"/>
    </xf>
    <xf numFmtId="179" fontId="2" fillId="0" borderId="2" xfId="9" applyNumberFormat="1" applyFont="1" applyFill="1" applyBorder="1" applyAlignment="1">
      <alignment vertical="center" wrapText="1"/>
    </xf>
    <xf numFmtId="179" fontId="27" fillId="0" borderId="0" xfId="9" applyNumberFormat="1" applyFont="1" applyFill="1" applyBorder="1" applyAlignment="1">
      <alignment horizontal="center" vertical="center" wrapText="1"/>
    </xf>
    <xf numFmtId="0" fontId="2" fillId="2" borderId="0" xfId="9" applyFont="1" applyFill="1" applyBorder="1" applyAlignment="1">
      <alignment horizontal="center" vertical="center" wrapText="1"/>
    </xf>
    <xf numFmtId="14" fontId="6" fillId="0" borderId="2" xfId="9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left" vertical="center"/>
    </xf>
    <xf numFmtId="0" fontId="14" fillId="2" borderId="7" xfId="9" applyFont="1" applyFill="1" applyBorder="1" applyAlignment="1">
      <alignment horizontal="center" vertical="center"/>
    </xf>
    <xf numFmtId="184" fontId="15" fillId="2" borderId="2" xfId="2" applyNumberFormat="1" applyFont="1" applyFill="1" applyBorder="1" applyAlignment="1">
      <alignment horizontal="center" vertical="center"/>
    </xf>
    <xf numFmtId="184" fontId="14" fillId="2" borderId="2" xfId="2" applyNumberFormat="1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32" fillId="6" borderId="2" xfId="9" applyFont="1" applyFill="1" applyBorder="1" applyAlignment="1">
      <alignment horizontal="left" vertical="center"/>
    </xf>
    <xf numFmtId="185" fontId="2" fillId="0" borderId="0" xfId="9" applyNumberFormat="1" applyFont="1" applyFill="1" applyBorder="1" applyAlignment="1">
      <alignment horizontal="center" vertical="center"/>
    </xf>
    <xf numFmtId="10" fontId="21" fillId="6" borderId="0" xfId="9" applyNumberFormat="1" applyFont="1" applyFill="1" applyAlignment="1">
      <alignment vertical="center"/>
    </xf>
    <xf numFmtId="185" fontId="2" fillId="6" borderId="0" xfId="9" applyNumberFormat="1" applyFont="1" applyFill="1" applyBorder="1" applyAlignment="1">
      <alignment horizontal="center" vertical="center"/>
    </xf>
    <xf numFmtId="0" fontId="21" fillId="2" borderId="0" xfId="9" applyFont="1" applyFill="1" applyAlignment="1">
      <alignment horizontal="center" vertical="center"/>
    </xf>
    <xf numFmtId="0" fontId="21" fillId="2" borderId="0" xfId="9" applyFont="1" applyFill="1" applyAlignment="1">
      <alignment horizontal="left" vertical="center"/>
    </xf>
    <xf numFmtId="0" fontId="21" fillId="0" borderId="0" xfId="9" applyFont="1" applyFill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left" vertical="center" wrapText="1"/>
    </xf>
    <xf numFmtId="0" fontId="33" fillId="0" borderId="0" xfId="2" applyFont="1" applyFill="1" applyAlignment="1">
      <alignment horizontal="center" vertical="center"/>
    </xf>
    <xf numFmtId="0" fontId="22" fillId="0" borderId="0" xfId="9" applyFont="1" applyFill="1" applyBorder="1" applyAlignment="1">
      <alignment horizontal="center" vertical="center"/>
    </xf>
    <xf numFmtId="0" fontId="20" fillId="0" borderId="5" xfId="9" applyFont="1" applyFill="1" applyBorder="1" applyAlignment="1">
      <alignment horizontal="center" vertical="center" wrapText="1"/>
    </xf>
    <xf numFmtId="0" fontId="20" fillId="0" borderId="8" xfId="9" applyFont="1" applyFill="1" applyBorder="1" applyAlignment="1">
      <alignment horizontal="center" vertical="center" wrapText="1"/>
    </xf>
    <xf numFmtId="0" fontId="23" fillId="0" borderId="5" xfId="9" applyFont="1" applyFill="1" applyBorder="1" applyAlignment="1">
      <alignment horizontal="center" vertical="center" shrinkToFit="1"/>
    </xf>
    <xf numFmtId="0" fontId="23" fillId="0" borderId="6" xfId="9" applyFont="1" applyFill="1" applyBorder="1" applyAlignment="1">
      <alignment horizontal="center" vertical="center" shrinkToFit="1"/>
    </xf>
    <xf numFmtId="0" fontId="23" fillId="0" borderId="8" xfId="9" applyFont="1" applyFill="1" applyBorder="1" applyAlignment="1">
      <alignment horizontal="center" vertical="center" shrinkToFit="1"/>
    </xf>
    <xf numFmtId="179" fontId="23" fillId="0" borderId="5" xfId="9" applyNumberFormat="1" applyFont="1" applyFill="1" applyBorder="1" applyAlignment="1">
      <alignment horizontal="center" vertical="center" shrinkToFit="1"/>
    </xf>
    <xf numFmtId="179" fontId="23" fillId="0" borderId="8" xfId="9" applyNumberFormat="1" applyFont="1" applyFill="1" applyBorder="1" applyAlignment="1">
      <alignment horizontal="center" vertical="center" shrinkToFit="1"/>
    </xf>
    <xf numFmtId="0" fontId="2" fillId="0" borderId="0" xfId="9" applyFont="1" applyFill="1" applyBorder="1" applyAlignment="1">
      <alignment horizontal="left" vertical="center" shrinkToFit="1"/>
    </xf>
    <xf numFmtId="179" fontId="22" fillId="0" borderId="5" xfId="9" applyNumberFormat="1" applyFont="1" applyFill="1" applyBorder="1" applyAlignment="1">
      <alignment horizontal="center" vertical="center" wrapText="1"/>
    </xf>
    <xf numFmtId="179" fontId="22" fillId="0" borderId="6" xfId="9" applyNumberFormat="1" applyFont="1" applyFill="1" applyBorder="1" applyAlignment="1">
      <alignment horizontal="center" vertical="center" wrapText="1"/>
    </xf>
    <xf numFmtId="179" fontId="22" fillId="0" borderId="8" xfId="9" applyNumberFormat="1" applyFont="1" applyFill="1" applyBorder="1" applyAlignment="1">
      <alignment horizontal="center" vertical="center" wrapText="1"/>
    </xf>
    <xf numFmtId="0" fontId="24" fillId="0" borderId="5" xfId="9" applyFont="1" applyFill="1" applyBorder="1" applyAlignment="1">
      <alignment horizontal="center" vertical="center"/>
    </xf>
    <xf numFmtId="0" fontId="24" fillId="0" borderId="6" xfId="9" applyFont="1" applyFill="1" applyBorder="1" applyAlignment="1">
      <alignment horizontal="center" vertical="center"/>
    </xf>
    <xf numFmtId="0" fontId="24" fillId="0" borderId="8" xfId="9" applyFont="1" applyFill="1" applyBorder="1" applyAlignment="1">
      <alignment horizontal="center" vertical="center"/>
    </xf>
    <xf numFmtId="179" fontId="31" fillId="0" borderId="5" xfId="9" applyNumberFormat="1" applyFont="1" applyFill="1" applyBorder="1" applyAlignment="1">
      <alignment horizontal="center" vertical="center" wrapText="1"/>
    </xf>
    <xf numFmtId="179" fontId="31" fillId="0" borderId="8" xfId="9" applyNumberFormat="1" applyFont="1" applyFill="1" applyBorder="1" applyAlignment="1">
      <alignment horizontal="center" vertical="center" wrapText="1"/>
    </xf>
    <xf numFmtId="0" fontId="20" fillId="0" borderId="6" xfId="9" applyFont="1" applyFill="1" applyBorder="1" applyAlignment="1">
      <alignment horizontal="center" vertical="center" wrapText="1"/>
    </xf>
    <xf numFmtId="0" fontId="23" fillId="0" borderId="5" xfId="9" applyFont="1" applyFill="1" applyBorder="1" applyAlignment="1">
      <alignment horizontal="center" vertical="center" wrapText="1"/>
    </xf>
    <xf numFmtId="0" fontId="23" fillId="0" borderId="8" xfId="9" applyFont="1" applyFill="1" applyBorder="1" applyAlignment="1">
      <alignment horizontal="center" vertical="center" wrapText="1"/>
    </xf>
    <xf numFmtId="0" fontId="20" fillId="0" borderId="2" xfId="9" applyFont="1" applyFill="1" applyBorder="1" applyAlignment="1">
      <alignment horizontal="center" vertical="center" wrapText="1"/>
    </xf>
    <xf numFmtId="179" fontId="4" fillId="0" borderId="2" xfId="9" applyNumberFormat="1" applyFont="1" applyFill="1" applyBorder="1" applyAlignment="1">
      <alignment horizontal="center" vertical="center" wrapText="1"/>
    </xf>
    <xf numFmtId="179" fontId="6" fillId="2" borderId="2" xfId="9" applyNumberFormat="1" applyFont="1" applyFill="1" applyBorder="1" applyAlignment="1">
      <alignment horizontal="center" vertical="center" wrapText="1"/>
    </xf>
    <xf numFmtId="0" fontId="1" fillId="2" borderId="2" xfId="9" applyFont="1" applyFill="1" applyBorder="1" applyAlignment="1">
      <alignment horizontal="center" vertical="center" wrapText="1"/>
    </xf>
    <xf numFmtId="185" fontId="6" fillId="2" borderId="9" xfId="9" applyNumberFormat="1" applyFont="1" applyFill="1" applyBorder="1" applyAlignment="1">
      <alignment horizontal="center" vertical="center" wrapText="1"/>
    </xf>
    <xf numFmtId="0" fontId="1" fillId="2" borderId="5" xfId="9" applyFont="1" applyFill="1" applyBorder="1" applyAlignment="1">
      <alignment horizontal="center" vertical="center" wrapText="1"/>
    </xf>
    <xf numFmtId="0" fontId="28" fillId="2" borderId="6" xfId="9" applyFont="1" applyFill="1" applyBorder="1" applyAlignment="1">
      <alignment horizontal="left" vertical="center" wrapText="1"/>
    </xf>
    <xf numFmtId="0" fontId="28" fillId="2" borderId="8" xfId="9" applyFont="1" applyFill="1" applyBorder="1" applyAlignment="1">
      <alignment horizontal="left" vertical="center" wrapText="1"/>
    </xf>
    <xf numFmtId="0" fontId="2" fillId="2" borderId="5" xfId="9" applyFont="1" applyFill="1" applyBorder="1" applyAlignment="1">
      <alignment horizontal="left" vertical="center" wrapText="1"/>
    </xf>
    <xf numFmtId="0" fontId="2" fillId="2" borderId="6" xfId="9" applyFont="1" applyFill="1" applyBorder="1" applyAlignment="1">
      <alignment horizontal="left" vertical="center" wrapText="1"/>
    </xf>
    <xf numFmtId="0" fontId="2" fillId="2" borderId="8" xfId="9" applyFont="1" applyFill="1" applyBorder="1" applyAlignment="1">
      <alignment horizontal="left" vertical="center" wrapText="1"/>
    </xf>
    <xf numFmtId="0" fontId="29" fillId="0" borderId="4" xfId="9" applyFont="1" applyFill="1" applyBorder="1" applyAlignment="1">
      <alignment horizontal="left" vertical="center" wrapText="1"/>
    </xf>
    <xf numFmtId="0" fontId="29" fillId="0" borderId="1" xfId="9" applyFont="1" applyFill="1" applyBorder="1" applyAlignment="1">
      <alignment horizontal="left" vertical="center" wrapText="1"/>
    </xf>
    <xf numFmtId="0" fontId="29" fillId="0" borderId="6" xfId="9" applyFont="1" applyFill="1" applyBorder="1" applyAlignment="1">
      <alignment horizontal="left" vertical="center" wrapText="1"/>
    </xf>
    <xf numFmtId="0" fontId="29" fillId="0" borderId="8" xfId="9" applyFont="1" applyFill="1" applyBorder="1" applyAlignment="1">
      <alignment horizontal="left" vertical="center" wrapText="1"/>
    </xf>
    <xf numFmtId="0" fontId="2" fillId="0" borderId="5" xfId="9" applyFont="1" applyFill="1" applyBorder="1" applyAlignment="1">
      <alignment horizontal="left" vertical="center" wrapText="1"/>
    </xf>
    <xf numFmtId="0" fontId="2" fillId="0" borderId="6" xfId="9" applyFont="1" applyFill="1" applyBorder="1" applyAlignment="1">
      <alignment horizontal="left" vertical="center" wrapText="1"/>
    </xf>
    <xf numFmtId="0" fontId="2" fillId="0" borderId="8" xfId="9" applyFont="1" applyFill="1" applyBorder="1" applyAlignment="1">
      <alignment horizontal="left" vertical="center" wrapText="1"/>
    </xf>
    <xf numFmtId="0" fontId="2" fillId="0" borderId="5" xfId="9" applyFont="1" applyFill="1" applyBorder="1" applyAlignment="1">
      <alignment horizontal="left" vertical="top" wrapText="1"/>
    </xf>
    <xf numFmtId="0" fontId="2" fillId="0" borderId="6" xfId="9" applyFont="1" applyFill="1" applyBorder="1" applyAlignment="1">
      <alignment horizontal="left" vertical="top" wrapText="1"/>
    </xf>
    <xf numFmtId="0" fontId="2" fillId="0" borderId="8" xfId="9" applyFont="1" applyFill="1" applyBorder="1" applyAlignment="1">
      <alignment horizontal="left" vertical="top" wrapText="1"/>
    </xf>
    <xf numFmtId="0" fontId="2" fillId="0" borderId="2" xfId="9" applyFont="1" applyFill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179" fontId="2" fillId="2" borderId="2" xfId="9" applyNumberFormat="1" applyFont="1" applyFill="1" applyBorder="1" applyAlignment="1">
      <alignment horizontal="center" vertical="center" wrapText="1"/>
    </xf>
    <xf numFmtId="179" fontId="2" fillId="2" borderId="9" xfId="9" applyNumberFormat="1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shrinkToFit="1"/>
    </xf>
    <xf numFmtId="178" fontId="1" fillId="0" borderId="2" xfId="9" applyNumberFormat="1" applyFont="1" applyFill="1" applyBorder="1" applyAlignment="1">
      <alignment horizontal="center" vertical="center" wrapText="1"/>
    </xf>
    <xf numFmtId="0" fontId="1" fillId="0" borderId="5" xfId="9" applyFont="1" applyFill="1" applyBorder="1" applyAlignment="1">
      <alignment horizontal="left" vertical="center" wrapText="1"/>
    </xf>
    <xf numFmtId="0" fontId="1" fillId="0" borderId="6" xfId="9" applyFont="1" applyFill="1" applyBorder="1" applyAlignment="1">
      <alignment horizontal="left" vertical="center" wrapText="1"/>
    </xf>
    <xf numFmtId="179" fontId="1" fillId="0" borderId="2" xfId="9" applyNumberFormat="1" applyFont="1" applyFill="1" applyBorder="1" applyAlignment="1">
      <alignment horizontal="right" vertical="center" wrapText="1"/>
    </xf>
    <xf numFmtId="0" fontId="1" fillId="0" borderId="4" xfId="9" applyFont="1" applyFill="1" applyBorder="1" applyAlignment="1">
      <alignment horizontal="left" vertical="center" wrapText="1"/>
    </xf>
    <xf numFmtId="0" fontId="1" fillId="0" borderId="1" xfId="9" applyFont="1" applyFill="1" applyBorder="1" applyAlignment="1">
      <alignment horizontal="left" vertical="center" wrapText="1"/>
    </xf>
    <xf numFmtId="179" fontId="8" fillId="3" borderId="2" xfId="9" applyNumberFormat="1" applyFont="1" applyFill="1" applyBorder="1" applyAlignment="1">
      <alignment horizontal="center" vertical="center" shrinkToFit="1"/>
    </xf>
    <xf numFmtId="179" fontId="8" fillId="0" borderId="2" xfId="9" applyNumberFormat="1" applyFont="1" applyFill="1" applyBorder="1" applyAlignment="1">
      <alignment horizontal="center" vertical="center" shrinkToFit="1"/>
    </xf>
    <xf numFmtId="0" fontId="4" fillId="3" borderId="2" xfId="9" applyFont="1" applyFill="1" applyBorder="1" applyAlignment="1">
      <alignment horizontal="center" vertical="center" shrinkToFit="1"/>
    </xf>
    <xf numFmtId="0" fontId="1" fillId="0" borderId="2" xfId="9" applyFont="1" applyFill="1" applyBorder="1" applyAlignment="1">
      <alignment horizontal="left" vertical="center" wrapText="1"/>
    </xf>
    <xf numFmtId="0" fontId="1" fillId="0" borderId="2" xfId="9" applyFont="1" applyFill="1" applyBorder="1" applyAlignment="1">
      <alignment horizontal="center" vertical="center" wrapText="1"/>
    </xf>
    <xf numFmtId="0" fontId="1" fillId="0" borderId="2" xfId="9" applyFont="1" applyFill="1" applyBorder="1" applyAlignment="1">
      <alignment horizontal="center" vertical="top" wrapText="1"/>
    </xf>
    <xf numFmtId="0" fontId="4" fillId="2" borderId="3" xfId="9" applyFont="1" applyFill="1" applyBorder="1" applyAlignment="1">
      <alignment horizontal="center" vertical="center" wrapText="1"/>
    </xf>
    <xf numFmtId="0" fontId="4" fillId="2" borderId="4" xfId="9" applyFont="1" applyFill="1" applyBorder="1" applyAlignment="1">
      <alignment horizontal="center" vertical="center" wrapText="1"/>
    </xf>
    <xf numFmtId="0" fontId="38" fillId="2" borderId="2" xfId="9" applyFont="1" applyFill="1" applyBorder="1" applyAlignment="1">
      <alignment horizontal="center" vertical="center" wrapText="1"/>
    </xf>
    <xf numFmtId="14" fontId="39" fillId="0" borderId="2" xfId="9" applyNumberFormat="1" applyFont="1" applyBorder="1" applyAlignment="1">
      <alignment horizontal="center" vertical="center" wrapText="1"/>
    </xf>
    <xf numFmtId="14" fontId="38" fillId="2" borderId="2" xfId="9" applyNumberFormat="1" applyFont="1" applyFill="1" applyBorder="1" applyAlignment="1">
      <alignment horizontal="center" vertical="center" wrapText="1"/>
    </xf>
    <xf numFmtId="179" fontId="38" fillId="2" borderId="2" xfId="9" applyNumberFormat="1" applyFont="1" applyFill="1" applyBorder="1" applyAlignment="1">
      <alignment vertical="center" shrinkToFit="1"/>
    </xf>
    <xf numFmtId="182" fontId="38" fillId="2" borderId="2" xfId="9" applyNumberFormat="1" applyFont="1" applyFill="1" applyBorder="1" applyAlignment="1">
      <alignment horizontal="center" vertical="center" wrapText="1"/>
    </xf>
    <xf numFmtId="9" fontId="38" fillId="0" borderId="2" xfId="4" applyFont="1" applyFill="1" applyBorder="1" applyAlignment="1">
      <alignment horizontal="center" vertical="center" wrapText="1"/>
    </xf>
    <xf numFmtId="179" fontId="38" fillId="3" borderId="2" xfId="9" applyNumberFormat="1" applyFont="1" applyFill="1" applyBorder="1" applyAlignment="1">
      <alignment horizontal="right" vertical="center" shrinkToFit="1"/>
    </xf>
    <xf numFmtId="179" fontId="38" fillId="0" borderId="2" xfId="9" applyNumberFormat="1" applyFont="1" applyFill="1" applyBorder="1" applyAlignment="1">
      <alignment horizontal="right" vertical="center" shrinkToFit="1"/>
    </xf>
    <xf numFmtId="179" fontId="38" fillId="0" borderId="2" xfId="9" applyNumberFormat="1" applyFont="1" applyFill="1" applyBorder="1" applyAlignment="1">
      <alignment horizontal="center" vertical="center" wrapText="1"/>
    </xf>
    <xf numFmtId="179" fontId="40" fillId="0" borderId="2" xfId="9" applyNumberFormat="1" applyFont="1" applyFill="1" applyBorder="1" applyAlignment="1">
      <alignment horizontal="center" vertical="center" wrapText="1"/>
    </xf>
    <xf numFmtId="180" fontId="38" fillId="2" borderId="2" xfId="9" applyNumberFormat="1" applyFont="1" applyFill="1" applyBorder="1" applyAlignment="1">
      <alignment horizontal="center" vertical="center" shrinkToFit="1"/>
    </xf>
    <xf numFmtId="179" fontId="38" fillId="2" borderId="2" xfId="9" applyNumberFormat="1" applyFont="1" applyFill="1" applyBorder="1" applyAlignment="1">
      <alignment horizontal="right" vertical="center" shrinkToFit="1"/>
    </xf>
    <xf numFmtId="183" fontId="38" fillId="0" borderId="2" xfId="4" applyNumberFormat="1" applyFont="1" applyFill="1" applyBorder="1" applyAlignment="1">
      <alignment horizontal="center" vertical="center" wrapText="1"/>
    </xf>
    <xf numFmtId="179" fontId="38" fillId="3" borderId="2" xfId="9" applyNumberFormat="1" applyFont="1" applyFill="1" applyBorder="1" applyAlignment="1">
      <alignment horizontal="center" vertical="center" shrinkToFit="1"/>
    </xf>
    <xf numFmtId="179" fontId="40" fillId="0" borderId="2" xfId="9" applyNumberFormat="1" applyFont="1" applyFill="1" applyBorder="1" applyAlignment="1">
      <alignment horizontal="right" vertical="center" shrinkToFit="1"/>
    </xf>
  </cellXfs>
  <cellStyles count="13">
    <cellStyle name="百分比 2" xfId="3"/>
    <cellStyle name="百分比 2 2" xfId="4"/>
    <cellStyle name="百分比 2 2 2" xfId="6"/>
    <cellStyle name="百分比 2 3" xfId="5"/>
    <cellStyle name="常规" xfId="0" builtinId="0"/>
    <cellStyle name="常规 2" xfId="9"/>
    <cellStyle name="常规 2 2" xfId="7"/>
    <cellStyle name="常规 2 3" xfId="8"/>
    <cellStyle name="常规 3" xfId="10"/>
    <cellStyle name="常规 4" xfId="11"/>
    <cellStyle name="常规 5" xfId="12"/>
    <cellStyle name="常规 6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104775</xdr:colOff>
      <xdr:row>26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39250" y="805942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123825</xdr:colOff>
      <xdr:row>8</xdr:row>
      <xdr:rowOff>85725</xdr:rowOff>
    </xdr:from>
    <xdr:ext cx="3790950" cy="714375"/>
    <xdr:pic>
      <xdr:nvPicPr>
        <xdr:cNvPr id="3" name="图片 2" descr="C:\Users\Administrator\AppData\Roaming\Tencent\Users\501232853\QQ\WinTemp\RichOle\[SXAM{GVPPWOQ_(MW6MK)M9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258300" y="2922905"/>
          <a:ext cx="37909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16</xdr:col>
      <xdr:colOff>476250</xdr:colOff>
      <xdr:row>11</xdr:row>
      <xdr:rowOff>228600</xdr:rowOff>
    </xdr:from>
    <xdr:to>
      <xdr:col>20</xdr:col>
      <xdr:colOff>723900</xdr:colOff>
      <xdr:row>23</xdr:row>
      <xdr:rowOff>76200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610725" y="3954780"/>
          <a:ext cx="3990975" cy="297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638175</xdr:colOff>
      <xdr:row>1</xdr:row>
      <xdr:rowOff>276225</xdr:rowOff>
    </xdr:from>
    <xdr:to>
      <xdr:col>26</xdr:col>
      <xdr:colOff>142875</xdr:colOff>
      <xdr:row>17</xdr:row>
      <xdr:rowOff>133350</xdr:rowOff>
    </xdr:to>
    <xdr:pic>
      <xdr:nvPicPr>
        <xdr:cNvPr id="5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9772650" y="593090"/>
          <a:ext cx="8029575" cy="479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295275</xdr:colOff>
      <xdr:row>6</xdr:row>
      <xdr:rowOff>561975</xdr:rowOff>
    </xdr:from>
    <xdr:to>
      <xdr:col>8</xdr:col>
      <xdr:colOff>295275</xdr:colOff>
      <xdr:row>11</xdr:row>
      <xdr:rowOff>133350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1352550" y="2463165"/>
          <a:ext cx="3238500" cy="1396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409575</xdr:colOff>
      <xdr:row>22</xdr:row>
      <xdr:rowOff>257175</xdr:rowOff>
    </xdr:from>
    <xdr:to>
      <xdr:col>19</xdr:col>
      <xdr:colOff>1038225</xdr:colOff>
      <xdr:row>26</xdr:row>
      <xdr:rowOff>476250</xdr:rowOff>
    </xdr:to>
    <xdr:pic>
      <xdr:nvPicPr>
        <xdr:cNvPr id="7" name="图片 6" descr="C:\Users\Administrator\AppData\Roaming\Tencent\Users\501232853\QQ\WinTemp\RichOle\I~J`CH8U`_5Z))FY((6%~X0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696325" y="6791325"/>
          <a:ext cx="3409950" cy="151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419101</xdr:colOff>
      <xdr:row>39</xdr:row>
      <xdr:rowOff>47625</xdr:rowOff>
    </xdr:from>
    <xdr:to>
      <xdr:col>14</xdr:col>
      <xdr:colOff>150496</xdr:colOff>
      <xdr:row>77</xdr:row>
      <xdr:rowOff>0</xdr:rowOff>
    </xdr:to>
    <xdr:pic>
      <xdr:nvPicPr>
        <xdr:cNvPr id="8" name="图片 7" descr="C:\Users\Administrator\AppData\Roaming\Tencent\Users\501232853\QQ\WinTemp\RichOle\(W$JY)NRIR73~44WH07JBR9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95325" y="12069445"/>
          <a:ext cx="7037070" cy="646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95250</xdr:colOff>
      <xdr:row>2</xdr:row>
      <xdr:rowOff>95250</xdr:rowOff>
    </xdr:from>
    <xdr:to>
      <xdr:col>19</xdr:col>
      <xdr:colOff>2256790</xdr:colOff>
      <xdr:row>5</xdr:row>
      <xdr:rowOff>83820</xdr:rowOff>
    </xdr:to>
    <xdr:pic>
      <xdr:nvPicPr>
        <xdr:cNvPr id="2" name="图片 1" descr="MW4G}07UZH(1JZIT(UH}6QA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58300" y="767080"/>
          <a:ext cx="4276090" cy="105346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6</xdr:row>
      <xdr:rowOff>47625</xdr:rowOff>
    </xdr:from>
    <xdr:to>
      <xdr:col>20</xdr:col>
      <xdr:colOff>313690</xdr:colOff>
      <xdr:row>9</xdr:row>
      <xdr:rowOff>243840</xdr:rowOff>
    </xdr:to>
    <xdr:pic>
      <xdr:nvPicPr>
        <xdr:cNvPr id="3" name="图片 2" descr="KHUG7FTE(O1~U6E`BOM2V~Q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2139315"/>
          <a:ext cx="4761865" cy="1758315"/>
        </a:xfrm>
        <a:prstGeom prst="rect">
          <a:avLst/>
        </a:prstGeom>
      </xdr:spPr>
    </xdr:pic>
    <xdr:clientData/>
  </xdr:twoCellAnchor>
  <xdr:twoCellAnchor editAs="oneCell">
    <xdr:from>
      <xdr:col>15</xdr:col>
      <xdr:colOff>514350</xdr:colOff>
      <xdr:row>6</xdr:row>
      <xdr:rowOff>257175</xdr:rowOff>
    </xdr:from>
    <xdr:to>
      <xdr:col>24</xdr:col>
      <xdr:colOff>351155</xdr:colOff>
      <xdr:row>23</xdr:row>
      <xdr:rowOff>29845</xdr:rowOff>
    </xdr:to>
    <xdr:pic>
      <xdr:nvPicPr>
        <xdr:cNvPr id="4" name="图片 3" descr="P``}(1(I8)6FVGSD2D9)%`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91600" y="2348865"/>
          <a:ext cx="7923530" cy="49085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41</xdr:row>
      <xdr:rowOff>104775</xdr:rowOff>
    </xdr:from>
    <xdr:to>
      <xdr:col>14</xdr:col>
      <xdr:colOff>342265</xdr:colOff>
      <xdr:row>86</xdr:row>
      <xdr:rowOff>113665</xdr:rowOff>
    </xdr:to>
    <xdr:pic>
      <xdr:nvPicPr>
        <xdr:cNvPr id="6" name="图片 5" descr="12K95VEU~7S_R[PZ3U(WDP7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57175" y="12761595"/>
          <a:ext cx="7867015" cy="64382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95250</xdr:colOff>
      <xdr:row>2</xdr:row>
      <xdr:rowOff>95250</xdr:rowOff>
    </xdr:from>
    <xdr:to>
      <xdr:col>19</xdr:col>
      <xdr:colOff>2256790</xdr:colOff>
      <xdr:row>5</xdr:row>
      <xdr:rowOff>83820</xdr:rowOff>
    </xdr:to>
    <xdr:pic>
      <xdr:nvPicPr>
        <xdr:cNvPr id="2" name="图片 1" descr="MW4G}07UZH(1JZIT(UH}6QA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58300" y="762000"/>
          <a:ext cx="4276090" cy="1045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AJ39"/>
  <sheetViews>
    <sheetView workbookViewId="0">
      <selection activeCell="M10" sqref="M10"/>
    </sheetView>
  </sheetViews>
  <sheetFormatPr defaultColWidth="9" defaultRowHeight="13.5"/>
  <cols>
    <col min="1" max="1" width="3.625" style="2" customWidth="1"/>
    <col min="2" max="2" width="6.625" style="65" customWidth="1"/>
    <col min="3" max="3" width="3.625" style="2" customWidth="1"/>
    <col min="4" max="4" width="11.375" style="66" customWidth="1"/>
    <col min="5" max="5" width="5.75" style="65" customWidth="1"/>
    <col min="6" max="6" width="11.375" style="66" customWidth="1"/>
    <col min="7" max="7" width="10.375" style="66" customWidth="1"/>
    <col min="8" max="8" width="3.625" style="2" customWidth="1"/>
    <col min="9" max="9" width="9.75" style="66" customWidth="1"/>
    <col min="10" max="10" width="4.125" style="2" customWidth="1"/>
    <col min="11" max="11" width="9" style="66" customWidth="1"/>
    <col min="12" max="12" width="9.25" style="66" customWidth="1"/>
    <col min="13" max="14" width="5.5" style="2" customWidth="1"/>
    <col min="15" max="15" width="9.25" style="66" customWidth="1"/>
    <col min="16" max="16" width="11.125" style="2" customWidth="1"/>
    <col min="17" max="17" width="10.5" style="2" customWidth="1"/>
    <col min="18" max="18" width="6.25" style="64" customWidth="1"/>
    <col min="19" max="19" width="8.625" style="64" customWidth="1"/>
    <col min="20" max="20" width="23.75" style="64" customWidth="1"/>
    <col min="21" max="21" width="10.5" style="2" customWidth="1"/>
    <col min="22" max="22" width="11.875" style="2" customWidth="1"/>
    <col min="23" max="24" width="9" style="2"/>
    <col min="25" max="25" width="11.125" style="2" customWidth="1"/>
    <col min="26" max="26" width="11.25" style="2" customWidth="1"/>
    <col min="27" max="27" width="27" style="2" customWidth="1"/>
    <col min="28" max="28" width="21.375" style="2" customWidth="1"/>
    <col min="29" max="32" width="9" style="2"/>
    <col min="33" max="33" width="14.75" style="2" customWidth="1"/>
    <col min="34" max="16384" width="9" style="2"/>
  </cols>
  <sheetData>
    <row r="1" spans="1:36" ht="24.95" customHeigh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82"/>
      <c r="Q1" s="92" t="s">
        <v>1</v>
      </c>
    </row>
    <row r="2" spans="1:36" ht="24.95" customHeight="1">
      <c r="A2" s="109" t="s">
        <v>2</v>
      </c>
      <c r="B2" s="110"/>
      <c r="C2" s="111" t="s">
        <v>3</v>
      </c>
      <c r="D2" s="112"/>
      <c r="E2" s="112"/>
      <c r="F2" s="112"/>
      <c r="G2" s="112"/>
      <c r="H2" s="112"/>
      <c r="I2" s="112"/>
      <c r="J2" s="112"/>
      <c r="K2" s="113"/>
      <c r="L2" s="109" t="s">
        <v>4</v>
      </c>
      <c r="M2" s="110"/>
      <c r="N2" s="114" t="s">
        <v>5</v>
      </c>
      <c r="O2" s="115"/>
      <c r="P2" s="83"/>
      <c r="Q2" s="83"/>
      <c r="R2" s="116"/>
      <c r="S2" s="116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24.95" customHeight="1">
      <c r="A3" s="109" t="s">
        <v>6</v>
      </c>
      <c r="B3" s="110"/>
      <c r="C3" s="117">
        <v>449548.2</v>
      </c>
      <c r="D3" s="118"/>
      <c r="E3" s="118"/>
      <c r="F3" s="119"/>
      <c r="G3" s="67" t="s">
        <v>7</v>
      </c>
      <c r="H3" s="120" t="s">
        <v>8</v>
      </c>
      <c r="I3" s="121"/>
      <c r="J3" s="121"/>
      <c r="K3" s="122"/>
      <c r="L3" s="109" t="s">
        <v>9</v>
      </c>
      <c r="M3" s="110"/>
      <c r="N3" s="123" t="s">
        <v>10</v>
      </c>
      <c r="O3" s="124"/>
      <c r="P3" s="84"/>
      <c r="Q3" s="93" t="s">
        <v>5</v>
      </c>
      <c r="R3" s="46">
        <v>100</v>
      </c>
      <c r="S3" s="46">
        <v>4566</v>
      </c>
      <c r="T3" s="47" t="s">
        <v>3</v>
      </c>
      <c r="U3" s="94" t="s">
        <v>8</v>
      </c>
      <c r="V3" s="95">
        <v>449548.2</v>
      </c>
      <c r="W3" s="96" t="s">
        <v>11</v>
      </c>
      <c r="X3" s="97" t="s">
        <v>12</v>
      </c>
      <c r="Y3" s="53" t="s">
        <v>13</v>
      </c>
      <c r="Z3" s="54" t="s">
        <v>14</v>
      </c>
      <c r="AA3" s="105" t="s">
        <v>15</v>
      </c>
      <c r="AB3" s="106" t="s">
        <v>16</v>
      </c>
      <c r="AC3" s="107" t="s">
        <v>17</v>
      </c>
      <c r="AD3" s="56"/>
      <c r="AE3" s="84"/>
      <c r="AF3" s="84"/>
      <c r="AG3" s="84"/>
      <c r="AH3" s="84"/>
      <c r="AI3" s="84"/>
      <c r="AJ3" s="84"/>
    </row>
    <row r="4" spans="1:36" ht="24.95" customHeight="1">
      <c r="A4" s="109" t="s">
        <v>18</v>
      </c>
      <c r="B4" s="110"/>
      <c r="C4" s="109"/>
      <c r="D4" s="125"/>
      <c r="E4" s="125"/>
      <c r="F4" s="110"/>
      <c r="G4" s="67" t="s">
        <v>19</v>
      </c>
      <c r="H4" s="117"/>
      <c r="I4" s="118"/>
      <c r="J4" s="118"/>
      <c r="K4" s="119"/>
      <c r="L4" s="109" t="s">
        <v>20</v>
      </c>
      <c r="M4" s="110"/>
      <c r="N4" s="126">
        <v>4566</v>
      </c>
      <c r="O4" s="127"/>
      <c r="P4" s="84"/>
      <c r="Q4" s="98"/>
      <c r="R4" s="2"/>
      <c r="S4" s="2"/>
      <c r="T4" s="2"/>
    </row>
    <row r="5" spans="1:36" ht="24.95" customHeight="1">
      <c r="A5" s="128" t="s">
        <v>21</v>
      </c>
      <c r="B5" s="128" t="s">
        <v>22</v>
      </c>
      <c r="C5" s="128"/>
      <c r="D5" s="128"/>
      <c r="E5" s="128" t="s">
        <v>23</v>
      </c>
      <c r="F5" s="128"/>
      <c r="G5" s="69" t="s">
        <v>24</v>
      </c>
      <c r="H5" s="128" t="s">
        <v>25</v>
      </c>
      <c r="I5" s="128"/>
      <c r="J5" s="128" t="s">
        <v>26</v>
      </c>
      <c r="K5" s="128"/>
      <c r="L5" s="128" t="s">
        <v>27</v>
      </c>
      <c r="M5" s="128"/>
      <c r="N5" s="129" t="s">
        <v>28</v>
      </c>
      <c r="O5" s="129"/>
      <c r="P5" s="84"/>
      <c r="T5" s="64" t="s">
        <v>29</v>
      </c>
    </row>
    <row r="6" spans="1:36" ht="24.95" customHeight="1">
      <c r="A6" s="128"/>
      <c r="B6" s="70" t="s">
        <v>30</v>
      </c>
      <c r="C6" s="68" t="s">
        <v>31</v>
      </c>
      <c r="D6" s="69" t="s">
        <v>32</v>
      </c>
      <c r="E6" s="70" t="s">
        <v>30</v>
      </c>
      <c r="F6" s="69" t="s">
        <v>32</v>
      </c>
      <c r="G6" s="69" t="s">
        <v>32</v>
      </c>
      <c r="H6" s="68" t="s">
        <v>33</v>
      </c>
      <c r="I6" s="69" t="s">
        <v>32</v>
      </c>
      <c r="J6" s="68" t="s">
        <v>34</v>
      </c>
      <c r="K6" s="67" t="s">
        <v>32</v>
      </c>
      <c r="L6" s="69" t="s">
        <v>32</v>
      </c>
      <c r="M6" s="68" t="s">
        <v>35</v>
      </c>
      <c r="N6" s="6" t="s">
        <v>36</v>
      </c>
      <c r="O6" s="6" t="s">
        <v>32</v>
      </c>
      <c r="P6" s="84"/>
      <c r="R6" s="2"/>
    </row>
    <row r="7" spans="1:36" ht="48.75" customHeight="1">
      <c r="A7" s="15">
        <v>1</v>
      </c>
      <c r="B7" s="71">
        <v>42758</v>
      </c>
      <c r="C7" s="17" t="s">
        <v>37</v>
      </c>
      <c r="D7" s="23">
        <v>269700</v>
      </c>
      <c r="E7" s="19">
        <v>42748</v>
      </c>
      <c r="F7" s="72">
        <v>269700</v>
      </c>
      <c r="G7" s="23"/>
      <c r="H7" s="20" t="s">
        <v>38</v>
      </c>
      <c r="I7" s="85">
        <v>0</v>
      </c>
      <c r="J7" s="86" t="s">
        <v>39</v>
      </c>
      <c r="K7" s="85">
        <v>24054.32</v>
      </c>
      <c r="L7" s="41">
        <v>500</v>
      </c>
      <c r="M7" s="42" t="s">
        <v>40</v>
      </c>
      <c r="N7" s="42"/>
      <c r="O7" s="87">
        <f>ROUNDUP(D7-I7-K7-L7,2)</f>
        <v>245145.68</v>
      </c>
      <c r="P7" s="84"/>
      <c r="R7" s="2"/>
    </row>
    <row r="8" spans="1:36" ht="24.95" customHeight="1">
      <c r="A8" s="73"/>
      <c r="B8" s="74"/>
      <c r="C8" s="75"/>
      <c r="D8" s="41"/>
      <c r="E8" s="76"/>
      <c r="F8" s="41"/>
      <c r="G8" s="41"/>
      <c r="H8" s="20"/>
      <c r="I8" s="85"/>
      <c r="J8" s="73"/>
      <c r="K8" s="85"/>
      <c r="L8" s="41"/>
      <c r="M8" s="88"/>
      <c r="N8" s="89"/>
      <c r="O8" s="87"/>
      <c r="P8" s="81"/>
      <c r="R8" s="2"/>
    </row>
    <row r="9" spans="1:36" ht="24.95" customHeight="1">
      <c r="A9" s="15"/>
      <c r="B9" s="71"/>
      <c r="C9" s="17"/>
      <c r="D9" s="23"/>
      <c r="E9" s="19"/>
      <c r="F9" s="23"/>
      <c r="G9" s="23"/>
      <c r="H9" s="20"/>
      <c r="I9" s="85"/>
      <c r="J9" s="86"/>
      <c r="K9" s="85"/>
      <c r="L9" s="41"/>
      <c r="M9" s="42"/>
      <c r="N9" s="42"/>
      <c r="O9" s="87"/>
      <c r="P9" s="84"/>
      <c r="R9" s="2"/>
    </row>
    <row r="10" spans="1:36" ht="24.95" customHeight="1">
      <c r="A10" s="15"/>
      <c r="B10" s="71"/>
      <c r="C10" s="17"/>
      <c r="D10" s="23"/>
      <c r="E10" s="19"/>
      <c r="F10" s="23"/>
      <c r="G10" s="23"/>
      <c r="H10" s="20"/>
      <c r="I10" s="85"/>
      <c r="J10" s="86"/>
      <c r="K10" s="85"/>
      <c r="L10" s="41"/>
      <c r="M10" s="42"/>
      <c r="N10" s="42"/>
      <c r="O10" s="87"/>
      <c r="P10" s="84"/>
      <c r="R10" s="2"/>
    </row>
    <row r="11" spans="1:36" ht="20.100000000000001" customHeight="1">
      <c r="A11" s="15"/>
      <c r="B11" s="71"/>
      <c r="C11" s="17"/>
      <c r="D11" s="23"/>
      <c r="E11" s="19"/>
      <c r="F11" s="23"/>
      <c r="G11" s="23"/>
      <c r="H11" s="20"/>
      <c r="I11" s="85"/>
      <c r="J11" s="86"/>
      <c r="K11" s="85"/>
      <c r="L11" s="41"/>
      <c r="M11" s="42"/>
      <c r="N11" s="42"/>
      <c r="O11" s="87"/>
      <c r="P11" s="84"/>
      <c r="R11" s="2"/>
    </row>
    <row r="12" spans="1:36" ht="20.100000000000001" customHeight="1">
      <c r="A12" s="15"/>
      <c r="B12" s="71"/>
      <c r="C12" s="17"/>
      <c r="D12" s="23"/>
      <c r="E12" s="19"/>
      <c r="F12" s="23"/>
      <c r="G12" s="23"/>
      <c r="H12" s="20"/>
      <c r="I12" s="85"/>
      <c r="J12" s="86"/>
      <c r="K12" s="85"/>
      <c r="L12" s="41"/>
      <c r="M12" s="42"/>
      <c r="N12" s="42"/>
      <c r="O12" s="87"/>
      <c r="P12" s="84"/>
      <c r="R12" s="2"/>
    </row>
    <row r="13" spans="1:36" ht="20.100000000000001" customHeight="1">
      <c r="A13" s="15"/>
      <c r="B13" s="71"/>
      <c r="C13" s="17"/>
      <c r="D13" s="23"/>
      <c r="E13" s="19"/>
      <c r="F13" s="23"/>
      <c r="G13" s="23"/>
      <c r="H13" s="20"/>
      <c r="I13" s="85"/>
      <c r="J13" s="86"/>
      <c r="K13" s="85"/>
      <c r="L13" s="41"/>
      <c r="M13" s="42"/>
      <c r="N13" s="42"/>
      <c r="O13" s="87"/>
      <c r="P13" s="84"/>
      <c r="R13" s="2"/>
    </row>
    <row r="14" spans="1:36" ht="20.100000000000001" customHeight="1">
      <c r="A14" s="15"/>
      <c r="B14" s="71"/>
      <c r="C14" s="17"/>
      <c r="D14" s="23"/>
      <c r="E14" s="19"/>
      <c r="F14" s="23"/>
      <c r="G14" s="23"/>
      <c r="H14" s="20"/>
      <c r="I14" s="85"/>
      <c r="J14" s="86"/>
      <c r="K14" s="85"/>
      <c r="L14" s="41"/>
      <c r="M14" s="42"/>
      <c r="N14" s="42"/>
      <c r="O14" s="87"/>
      <c r="P14" s="84"/>
      <c r="R14" s="2"/>
    </row>
    <row r="15" spans="1:36" ht="20.100000000000001" customHeight="1">
      <c r="A15" s="15"/>
      <c r="B15" s="71"/>
      <c r="C15" s="17"/>
      <c r="D15" s="23"/>
      <c r="E15" s="19"/>
      <c r="F15" s="23"/>
      <c r="G15" s="23"/>
      <c r="H15" s="20"/>
      <c r="I15" s="85"/>
      <c r="J15" s="86"/>
      <c r="K15" s="85"/>
      <c r="L15" s="41"/>
      <c r="M15" s="42"/>
      <c r="N15" s="42"/>
      <c r="O15" s="87"/>
      <c r="P15" s="84"/>
      <c r="R15" s="2"/>
    </row>
    <row r="16" spans="1:36" ht="20.100000000000001" customHeight="1">
      <c r="A16" s="15"/>
      <c r="B16" s="71"/>
      <c r="C16" s="17"/>
      <c r="D16" s="23"/>
      <c r="E16" s="19"/>
      <c r="F16" s="23"/>
      <c r="G16" s="23"/>
      <c r="H16" s="20"/>
      <c r="I16" s="85"/>
      <c r="J16" s="86"/>
      <c r="K16" s="85"/>
      <c r="L16" s="41"/>
      <c r="M16" s="42"/>
      <c r="N16" s="42"/>
      <c r="O16" s="87"/>
      <c r="P16" s="84"/>
      <c r="R16" s="2"/>
    </row>
    <row r="17" spans="1:22" ht="20.100000000000001" customHeight="1">
      <c r="A17" s="15"/>
      <c r="B17" s="71"/>
      <c r="C17" s="17"/>
      <c r="D17" s="23"/>
      <c r="E17" s="19"/>
      <c r="F17" s="23"/>
      <c r="G17" s="23"/>
      <c r="H17" s="20"/>
      <c r="I17" s="85"/>
      <c r="J17" s="86"/>
      <c r="K17" s="85"/>
      <c r="L17" s="41"/>
      <c r="M17" s="42"/>
      <c r="N17" s="42"/>
      <c r="O17" s="87"/>
      <c r="P17" s="84"/>
      <c r="R17" s="2"/>
    </row>
    <row r="18" spans="1:22" ht="20.100000000000001" customHeight="1">
      <c r="A18" s="15"/>
      <c r="B18" s="71"/>
      <c r="C18" s="17"/>
      <c r="D18" s="23"/>
      <c r="E18" s="19"/>
      <c r="F18" s="23"/>
      <c r="G18" s="23"/>
      <c r="H18" s="20"/>
      <c r="I18" s="85"/>
      <c r="J18" s="86"/>
      <c r="K18" s="85"/>
      <c r="L18" s="41"/>
      <c r="M18" s="42"/>
      <c r="N18" s="42"/>
      <c r="O18" s="87"/>
      <c r="P18" s="84"/>
      <c r="R18" s="2"/>
    </row>
    <row r="19" spans="1:22" ht="20.100000000000001" customHeight="1">
      <c r="A19" s="15"/>
      <c r="B19" s="71"/>
      <c r="C19" s="17"/>
      <c r="D19" s="23"/>
      <c r="E19" s="19"/>
      <c r="F19" s="23"/>
      <c r="G19" s="23"/>
      <c r="H19" s="20"/>
      <c r="I19" s="85"/>
      <c r="J19" s="86"/>
      <c r="K19" s="85"/>
      <c r="L19" s="41"/>
      <c r="M19" s="42"/>
      <c r="N19" s="42"/>
      <c r="O19" s="87"/>
      <c r="P19" s="84"/>
      <c r="R19" s="2"/>
    </row>
    <row r="20" spans="1:22" ht="20.100000000000001" customHeight="1">
      <c r="A20" s="73"/>
      <c r="B20" s="74"/>
      <c r="C20" s="75"/>
      <c r="D20" s="41"/>
      <c r="E20" s="76"/>
      <c r="F20" s="41"/>
      <c r="G20" s="41"/>
      <c r="H20" s="42"/>
      <c r="I20" s="85"/>
      <c r="J20" s="73"/>
      <c r="K20" s="85"/>
      <c r="L20" s="41"/>
      <c r="M20" s="88"/>
      <c r="N20" s="88"/>
      <c r="O20" s="85"/>
      <c r="P20" s="84"/>
    </row>
    <row r="21" spans="1:22" ht="20.100000000000001" customHeight="1">
      <c r="A21" s="73"/>
      <c r="B21" s="74"/>
      <c r="C21" s="75"/>
      <c r="D21" s="41"/>
      <c r="E21" s="76"/>
      <c r="F21" s="41"/>
      <c r="G21" s="41"/>
      <c r="H21" s="42"/>
      <c r="I21" s="85"/>
      <c r="J21" s="73"/>
      <c r="K21" s="85"/>
      <c r="L21" s="41"/>
      <c r="M21" s="42"/>
      <c r="N21" s="42"/>
      <c r="O21" s="85"/>
      <c r="P21" s="84"/>
      <c r="Q21" s="99"/>
      <c r="R21" s="99"/>
    </row>
    <row r="22" spans="1:22" ht="20.100000000000001" customHeight="1">
      <c r="A22" s="73"/>
      <c r="B22" s="74"/>
      <c r="C22" s="75"/>
      <c r="D22" s="41"/>
      <c r="E22" s="76"/>
      <c r="F22" s="41"/>
      <c r="G22" s="41"/>
      <c r="H22" s="42"/>
      <c r="I22" s="85"/>
      <c r="J22" s="73"/>
      <c r="K22" s="85"/>
      <c r="L22" s="41"/>
      <c r="M22" s="42"/>
      <c r="N22" s="42"/>
      <c r="O22" s="85"/>
      <c r="P22" s="84"/>
    </row>
    <row r="23" spans="1:22" ht="24.95" customHeight="1">
      <c r="A23" s="73"/>
      <c r="B23" s="74"/>
      <c r="C23" s="75"/>
      <c r="D23" s="41"/>
      <c r="E23" s="76"/>
      <c r="F23" s="41"/>
      <c r="G23" s="41"/>
      <c r="H23" s="42"/>
      <c r="I23" s="85"/>
      <c r="J23" s="73"/>
      <c r="K23" s="85"/>
      <c r="L23" s="41"/>
      <c r="M23" s="42"/>
      <c r="N23" s="42"/>
      <c r="O23" s="85"/>
      <c r="P23" s="84"/>
    </row>
    <row r="24" spans="1:22" s="62" customFormat="1" ht="24.95" customHeight="1">
      <c r="A24" s="128" t="s">
        <v>41</v>
      </c>
      <c r="B24" s="128"/>
      <c r="C24" s="77" t="s">
        <v>42</v>
      </c>
      <c r="D24" s="78">
        <f t="shared" ref="D24:G24" si="0">SUM(D7:D23)</f>
        <v>269700</v>
      </c>
      <c r="E24" s="77" t="s">
        <v>42</v>
      </c>
      <c r="F24" s="78">
        <f t="shared" si="0"/>
        <v>269700</v>
      </c>
      <c r="G24" s="78">
        <f t="shared" si="0"/>
        <v>0</v>
      </c>
      <c r="H24" s="77" t="s">
        <v>42</v>
      </c>
      <c r="I24" s="78">
        <f>SUM(I7:I23)</f>
        <v>0</v>
      </c>
      <c r="J24" s="77" t="s">
        <v>42</v>
      </c>
      <c r="K24" s="78">
        <f>SUM(K7:K23)</f>
        <v>24054.32</v>
      </c>
      <c r="L24" s="78"/>
      <c r="M24" s="77" t="s">
        <v>42</v>
      </c>
      <c r="N24" s="77"/>
      <c r="O24" s="78">
        <f>SUM(O7:O23)</f>
        <v>245145.68</v>
      </c>
      <c r="P24" s="90"/>
      <c r="Q24" s="100">
        <f>D25/C3</f>
        <v>0.54531567471519204</v>
      </c>
      <c r="R24" s="64"/>
      <c r="S24" s="64"/>
      <c r="T24" s="64"/>
      <c r="U24" s="2"/>
      <c r="V24" s="2"/>
    </row>
    <row r="25" spans="1:22" ht="26.1" customHeight="1">
      <c r="A25" s="150" t="s">
        <v>43</v>
      </c>
      <c r="B25" s="150"/>
      <c r="C25" s="73" t="s">
        <v>44</v>
      </c>
      <c r="D25" s="130">
        <f>O7</f>
        <v>245145.68</v>
      </c>
      <c r="E25" s="130"/>
      <c r="F25" s="130"/>
      <c r="G25" s="130"/>
      <c r="H25" s="151" t="s">
        <v>45</v>
      </c>
      <c r="I25" s="151"/>
      <c r="J25" s="131" t="s">
        <v>46</v>
      </c>
      <c r="K25" s="131"/>
      <c r="L25" s="131"/>
      <c r="M25" s="131"/>
      <c r="N25" s="131"/>
      <c r="O25" s="131"/>
      <c r="P25" s="84"/>
      <c r="Q25" s="101" t="s">
        <v>47</v>
      </c>
    </row>
    <row r="26" spans="1:22" ht="26.1" customHeight="1">
      <c r="A26" s="150"/>
      <c r="B26" s="150"/>
      <c r="C26" s="79" t="s">
        <v>48</v>
      </c>
      <c r="D26" s="132">
        <f>D25</f>
        <v>245145.68</v>
      </c>
      <c r="E26" s="132"/>
      <c r="F26" s="132"/>
      <c r="G26" s="132"/>
      <c r="H26" s="152"/>
      <c r="I26" s="152"/>
      <c r="J26" s="131" t="s">
        <v>49</v>
      </c>
      <c r="K26" s="131"/>
      <c r="L26" s="131"/>
      <c r="M26" s="131"/>
      <c r="N26" s="131"/>
      <c r="O26" s="131"/>
      <c r="P26" s="84"/>
      <c r="R26" s="2"/>
    </row>
    <row r="27" spans="1:22" s="63" customFormat="1" ht="45" customHeight="1">
      <c r="A27" s="131" t="s">
        <v>50</v>
      </c>
      <c r="B27" s="133"/>
      <c r="C27" s="80" t="s">
        <v>51</v>
      </c>
      <c r="D27" s="134" t="s">
        <v>52</v>
      </c>
      <c r="E27" s="134"/>
      <c r="F27" s="134"/>
      <c r="G27" s="134"/>
      <c r="H27" s="134"/>
      <c r="I27" s="135"/>
      <c r="J27" s="136" t="s">
        <v>53</v>
      </c>
      <c r="K27" s="137"/>
      <c r="L27" s="137"/>
      <c r="M27" s="137"/>
      <c r="N27" s="137"/>
      <c r="O27" s="138"/>
      <c r="P27" s="91"/>
      <c r="R27" s="102"/>
      <c r="S27" s="103"/>
      <c r="T27" s="103"/>
    </row>
    <row r="28" spans="1:22" ht="45" customHeight="1">
      <c r="A28" s="128" t="s">
        <v>54</v>
      </c>
      <c r="B28" s="128"/>
      <c r="C28" s="139" t="s">
        <v>55</v>
      </c>
      <c r="D28" s="140"/>
      <c r="E28" s="140"/>
      <c r="F28" s="140"/>
      <c r="G28" s="140"/>
      <c r="H28" s="140"/>
      <c r="I28" s="140"/>
      <c r="J28" s="141"/>
      <c r="K28" s="141"/>
      <c r="L28" s="141"/>
      <c r="M28" s="141"/>
      <c r="N28" s="141"/>
      <c r="O28" s="142"/>
      <c r="P28" s="84"/>
    </row>
    <row r="29" spans="1:22" ht="45" customHeight="1">
      <c r="A29" s="128" t="s">
        <v>56</v>
      </c>
      <c r="B29" s="128"/>
      <c r="C29" s="143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5"/>
      <c r="P29" s="84"/>
    </row>
    <row r="30" spans="1:22" ht="45" customHeight="1">
      <c r="A30" s="128" t="s">
        <v>57</v>
      </c>
      <c r="B30" s="128"/>
      <c r="C30" s="146" t="s">
        <v>58</v>
      </c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8"/>
      <c r="P30" s="84"/>
      <c r="T30" s="104"/>
    </row>
    <row r="31" spans="1:22" ht="42" customHeight="1">
      <c r="A31" s="128" t="s">
        <v>59</v>
      </c>
      <c r="B31" s="12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84"/>
    </row>
    <row r="35" spans="4:22">
      <c r="Q35" s="64"/>
      <c r="U35" s="64"/>
      <c r="V35" s="64"/>
    </row>
    <row r="36" spans="4:22" s="64" customFormat="1"/>
    <row r="37" spans="4:22" s="64" customFormat="1"/>
    <row r="38" spans="4:22" s="64" customFormat="1">
      <c r="Q38" s="2"/>
      <c r="U38" s="2"/>
      <c r="V38" s="2"/>
    </row>
    <row r="39" spans="4:22">
      <c r="D39" s="81"/>
    </row>
  </sheetData>
  <mergeCells count="41">
    <mergeCell ref="A29:B29"/>
    <mergeCell ref="C29:O29"/>
    <mergeCell ref="A30:B30"/>
    <mergeCell ref="C30:O30"/>
    <mergeCell ref="A31:B31"/>
    <mergeCell ref="C31:O31"/>
    <mergeCell ref="A27:B27"/>
    <mergeCell ref="D27:I27"/>
    <mergeCell ref="J27:O27"/>
    <mergeCell ref="A28:B28"/>
    <mergeCell ref="C28:O28"/>
    <mergeCell ref="N5:O5"/>
    <mergeCell ref="A24:B24"/>
    <mergeCell ref="D25:G25"/>
    <mergeCell ref="J25:O25"/>
    <mergeCell ref="D26:G26"/>
    <mergeCell ref="J26:O26"/>
    <mergeCell ref="A5:A6"/>
    <mergeCell ref="A25:B26"/>
    <mergeCell ref="H25:I26"/>
    <mergeCell ref="B5:D5"/>
    <mergeCell ref="E5:F5"/>
    <mergeCell ref="H5:I5"/>
    <mergeCell ref="J5:K5"/>
    <mergeCell ref="L5:M5"/>
    <mergeCell ref="A4:B4"/>
    <mergeCell ref="C4:F4"/>
    <mergeCell ref="H4:K4"/>
    <mergeCell ref="L4:M4"/>
    <mergeCell ref="N4:O4"/>
    <mergeCell ref="R2:S2"/>
    <mergeCell ref="A3:B3"/>
    <mergeCell ref="C3:F3"/>
    <mergeCell ref="H3:K3"/>
    <mergeCell ref="L3:M3"/>
    <mergeCell ref="N3:O3"/>
    <mergeCell ref="A1:O1"/>
    <mergeCell ref="A2:B2"/>
    <mergeCell ref="C2:K2"/>
    <mergeCell ref="L2:M2"/>
    <mergeCell ref="N2:O2"/>
  </mergeCells>
  <phoneticPr fontId="41" type="noConversion"/>
  <printOptions horizontalCentered="1" verticalCentered="1"/>
  <pageMargins left="0" right="0" top="0" bottom="0" header="0" footer="0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AU37"/>
  <sheetViews>
    <sheetView topLeftCell="A7" workbookViewId="0">
      <selection activeCell="I10" sqref="I10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7.625" style="1" customWidth="1"/>
    <col min="12" max="12" width="6.37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pans="1:47" ht="24.95" customHeight="1">
      <c r="A1" s="153" t="s">
        <v>60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Q1" s="16" t="s">
        <v>1</v>
      </c>
    </row>
    <row r="2" spans="1:47" ht="27.95" customHeight="1">
      <c r="A2" s="154" t="s">
        <v>2</v>
      </c>
      <c r="B2" s="154"/>
      <c r="C2" s="155" t="s">
        <v>3</v>
      </c>
      <c r="D2" s="155"/>
      <c r="E2" s="155"/>
      <c r="F2" s="155"/>
      <c r="G2" s="155"/>
      <c r="H2" s="155"/>
      <c r="I2" s="155"/>
      <c r="J2" s="155"/>
      <c r="K2" s="155"/>
      <c r="L2" s="32" t="s">
        <v>20</v>
      </c>
      <c r="M2" s="33">
        <v>4566</v>
      </c>
      <c r="N2" s="34" t="s">
        <v>4</v>
      </c>
      <c r="O2" s="34" t="s">
        <v>5</v>
      </c>
      <c r="Q2" s="45" t="s">
        <v>5</v>
      </c>
      <c r="R2" s="46">
        <v>100</v>
      </c>
      <c r="S2" s="46">
        <v>4566</v>
      </c>
      <c r="T2" s="47" t="s">
        <v>3</v>
      </c>
      <c r="U2" s="48" t="s">
        <v>8</v>
      </c>
      <c r="V2" s="49">
        <v>449548.2</v>
      </c>
      <c r="W2" s="50" t="s">
        <v>11</v>
      </c>
      <c r="X2" s="51" t="s">
        <v>12</v>
      </c>
      <c r="Y2" s="53" t="s">
        <v>13</v>
      </c>
      <c r="Z2" s="54" t="s">
        <v>14</v>
      </c>
      <c r="AA2" s="53" t="s">
        <v>15</v>
      </c>
      <c r="AB2" s="55" t="s">
        <v>61</v>
      </c>
      <c r="AC2" s="56"/>
      <c r="AD2" s="57" t="s">
        <v>62</v>
      </c>
      <c r="AE2" s="58" t="s">
        <v>63</v>
      </c>
      <c r="AF2" s="58" t="s">
        <v>64</v>
      </c>
      <c r="AG2" s="58" t="s">
        <v>65</v>
      </c>
      <c r="AH2" s="59">
        <v>3567.57</v>
      </c>
      <c r="AI2" s="59"/>
      <c r="AJ2" s="59"/>
      <c r="AK2" s="59"/>
      <c r="AL2" s="60">
        <v>59.4</v>
      </c>
      <c r="AM2" s="59">
        <v>107.03</v>
      </c>
      <c r="AN2" s="59">
        <v>71.349999999999994</v>
      </c>
      <c r="AO2" s="59">
        <v>178.38</v>
      </c>
      <c r="AP2" s="60"/>
      <c r="AQ2" s="59"/>
      <c r="AR2" s="59"/>
      <c r="AS2" s="58"/>
      <c r="AT2" s="58" t="s">
        <v>66</v>
      </c>
      <c r="AU2" s="61"/>
    </row>
    <row r="3" spans="1:47" ht="27.95" customHeight="1">
      <c r="A3" s="154" t="s">
        <v>6</v>
      </c>
      <c r="B3" s="154"/>
      <c r="C3" s="129">
        <v>449548.2</v>
      </c>
      <c r="D3" s="129"/>
      <c r="E3" s="6" t="s">
        <v>67</v>
      </c>
      <c r="F3" s="156" t="s">
        <v>8</v>
      </c>
      <c r="G3" s="156"/>
      <c r="H3" s="168" t="s">
        <v>68</v>
      </c>
      <c r="I3" s="157" t="s">
        <v>69</v>
      </c>
      <c r="J3" s="158"/>
      <c r="K3" s="158"/>
      <c r="L3" s="158"/>
      <c r="M3" s="35" t="s">
        <v>70</v>
      </c>
      <c r="N3" s="5" t="s">
        <v>71</v>
      </c>
      <c r="O3" s="36" t="s">
        <v>72</v>
      </c>
    </row>
    <row r="4" spans="1:47" ht="27.95" customHeight="1">
      <c r="A4" s="154" t="s">
        <v>18</v>
      </c>
      <c r="B4" s="154"/>
      <c r="C4" s="159"/>
      <c r="D4" s="159"/>
      <c r="E4" s="6" t="s">
        <v>73</v>
      </c>
      <c r="F4" s="156"/>
      <c r="G4" s="156"/>
      <c r="H4" s="169"/>
      <c r="I4" s="160"/>
      <c r="J4" s="161"/>
      <c r="K4" s="161"/>
      <c r="L4" s="161"/>
      <c r="M4" s="35" t="s">
        <v>74</v>
      </c>
      <c r="N4" s="6" t="s">
        <v>75</v>
      </c>
      <c r="O4" s="37" t="s">
        <v>76</v>
      </c>
    </row>
    <row r="5" spans="1:47" ht="27.95" customHeight="1">
      <c r="A5" s="154" t="s">
        <v>21</v>
      </c>
      <c r="B5" s="154" t="s">
        <v>22</v>
      </c>
      <c r="C5" s="154"/>
      <c r="D5" s="154"/>
      <c r="E5" s="154" t="s">
        <v>23</v>
      </c>
      <c r="F5" s="154"/>
      <c r="G5" s="154" t="s">
        <v>77</v>
      </c>
      <c r="H5" s="154"/>
      <c r="I5" s="5" t="s">
        <v>78</v>
      </c>
      <c r="J5" s="154" t="s">
        <v>27</v>
      </c>
      <c r="K5" s="154"/>
      <c r="L5" s="154" t="s">
        <v>79</v>
      </c>
      <c r="M5" s="154"/>
      <c r="N5" s="129" t="s">
        <v>28</v>
      </c>
      <c r="O5" s="129"/>
    </row>
    <row r="6" spans="1:47" ht="27.95" customHeight="1">
      <c r="A6" s="154"/>
      <c r="B6" s="7" t="s">
        <v>30</v>
      </c>
      <c r="C6" s="5" t="s">
        <v>31</v>
      </c>
      <c r="D6" s="6" t="s">
        <v>32</v>
      </c>
      <c r="E6" s="7" t="s">
        <v>30</v>
      </c>
      <c r="F6" s="6" t="s">
        <v>32</v>
      </c>
      <c r="G6" s="5" t="s">
        <v>33</v>
      </c>
      <c r="H6" s="6" t="s">
        <v>32</v>
      </c>
      <c r="I6" s="34" t="s">
        <v>32</v>
      </c>
      <c r="J6" s="6" t="s">
        <v>32</v>
      </c>
      <c r="K6" s="5" t="s">
        <v>35</v>
      </c>
      <c r="L6" s="5" t="s">
        <v>32</v>
      </c>
      <c r="M6" s="5" t="s">
        <v>35</v>
      </c>
      <c r="N6" s="6" t="s">
        <v>36</v>
      </c>
      <c r="O6" s="6" t="s">
        <v>32</v>
      </c>
    </row>
    <row r="7" spans="1:47" ht="48.95" customHeight="1">
      <c r="A7" s="8">
        <v>1</v>
      </c>
      <c r="B7" s="9">
        <v>42758</v>
      </c>
      <c r="C7" s="10" t="s">
        <v>37</v>
      </c>
      <c r="D7" s="11">
        <v>269700</v>
      </c>
      <c r="E7" s="12">
        <v>43113</v>
      </c>
      <c r="F7" s="11">
        <v>269700</v>
      </c>
      <c r="G7" s="13" t="s">
        <v>38</v>
      </c>
      <c r="H7" s="14">
        <v>0</v>
      </c>
      <c r="I7" s="29">
        <v>24054.32</v>
      </c>
      <c r="J7" s="38">
        <v>500</v>
      </c>
      <c r="K7" s="39" t="s">
        <v>80</v>
      </c>
      <c r="L7" s="40"/>
      <c r="M7" s="6"/>
      <c r="N7" s="6"/>
      <c r="O7" s="29">
        <f>ROUNDUP(D7-H7-I7-J7-L7,2)</f>
        <v>245145.68</v>
      </c>
      <c r="Q7" s="52"/>
    </row>
    <row r="8" spans="1:47" s="2" customFormat="1" ht="20.100000000000001" customHeight="1">
      <c r="A8" s="15"/>
      <c r="B8" s="16" t="s">
        <v>1</v>
      </c>
      <c r="C8" s="17"/>
      <c r="D8" s="18"/>
      <c r="E8" s="19"/>
      <c r="F8" s="18"/>
      <c r="G8" s="20"/>
      <c r="H8" s="21"/>
      <c r="I8" s="21"/>
      <c r="J8" s="41"/>
      <c r="K8" s="42"/>
      <c r="L8" s="41"/>
      <c r="M8" s="43"/>
      <c r="N8" s="42"/>
      <c r="O8" s="21"/>
    </row>
    <row r="9" spans="1:47" ht="54" customHeight="1">
      <c r="A9" s="15">
        <v>2</v>
      </c>
      <c r="B9" s="22">
        <v>43143</v>
      </c>
      <c r="C9" s="17" t="s">
        <v>37</v>
      </c>
      <c r="D9" s="23">
        <v>71811</v>
      </c>
      <c r="E9" s="19"/>
      <c r="F9" s="23"/>
      <c r="G9" s="24"/>
      <c r="H9" s="25">
        <v>0</v>
      </c>
      <c r="I9" s="21">
        <v>9790</v>
      </c>
      <c r="J9" s="41">
        <v>500</v>
      </c>
      <c r="K9" s="42" t="s">
        <v>81</v>
      </c>
      <c r="L9" s="44"/>
      <c r="M9" s="43"/>
      <c r="N9" s="42" t="s">
        <v>82</v>
      </c>
      <c r="O9" s="21">
        <f>ROUNDUP(D9-H9-I9-J9-L9,2)</f>
        <v>61521</v>
      </c>
    </row>
    <row r="10" spans="1:47" ht="20.100000000000001" customHeight="1">
      <c r="A10" s="8"/>
      <c r="B10" s="26"/>
      <c r="C10" s="10"/>
      <c r="D10" s="27"/>
      <c r="E10" s="12"/>
      <c r="F10" s="27"/>
      <c r="G10" s="28"/>
      <c r="H10" s="29"/>
      <c r="I10" s="29"/>
      <c r="J10" s="38"/>
      <c r="K10" s="42"/>
      <c r="L10" s="38"/>
      <c r="M10" s="43"/>
      <c r="N10" s="39"/>
      <c r="O10" s="21"/>
    </row>
    <row r="11" spans="1:47" ht="20.100000000000001" customHeight="1">
      <c r="A11" s="8"/>
      <c r="B11" s="26"/>
      <c r="C11" s="10"/>
      <c r="D11" s="27"/>
      <c r="E11" s="12"/>
      <c r="F11" s="27"/>
      <c r="G11" s="28"/>
      <c r="H11" s="29"/>
      <c r="I11" s="29"/>
      <c r="J11" s="38"/>
      <c r="K11" s="42"/>
      <c r="L11" s="38"/>
      <c r="M11" s="43"/>
      <c r="N11" s="39"/>
      <c r="O11" s="29"/>
      <c r="Q11"/>
    </row>
    <row r="12" spans="1:47" ht="20.100000000000001" customHeight="1">
      <c r="A12" s="8"/>
      <c r="B12" s="26"/>
      <c r="C12" s="10"/>
      <c r="D12" s="27"/>
      <c r="E12" s="12"/>
      <c r="F12" s="27"/>
      <c r="G12" s="28"/>
      <c r="H12" s="29"/>
      <c r="I12" s="29"/>
      <c r="J12" s="38"/>
      <c r="K12" s="39"/>
      <c r="L12" s="38"/>
      <c r="M12" s="39"/>
      <c r="N12" s="39"/>
      <c r="O12" s="29"/>
    </row>
    <row r="13" spans="1:47" ht="20.100000000000001" customHeight="1">
      <c r="A13" s="8"/>
      <c r="B13" s="26"/>
      <c r="C13" s="10"/>
      <c r="D13" s="27"/>
      <c r="E13" s="12"/>
      <c r="F13" s="27"/>
      <c r="G13" s="28"/>
      <c r="H13" s="29"/>
      <c r="I13" s="29"/>
      <c r="J13" s="38"/>
      <c r="K13" s="39"/>
      <c r="L13" s="38"/>
      <c r="M13" s="39"/>
      <c r="N13" s="39"/>
      <c r="O13" s="29"/>
    </row>
    <row r="14" spans="1:47" ht="20.100000000000001" customHeight="1">
      <c r="A14" s="8"/>
      <c r="B14" s="26"/>
      <c r="C14" s="10"/>
      <c r="D14" s="27"/>
      <c r="E14" s="12"/>
      <c r="F14" s="27"/>
      <c r="G14" s="28"/>
      <c r="H14" s="29"/>
      <c r="I14" s="29"/>
      <c r="J14" s="38"/>
      <c r="K14" s="39"/>
      <c r="L14" s="38"/>
      <c r="M14" s="39"/>
      <c r="N14" s="39"/>
      <c r="O14" s="29"/>
    </row>
    <row r="15" spans="1:47" ht="20.100000000000001" customHeight="1">
      <c r="A15" s="8"/>
      <c r="B15" s="26"/>
      <c r="C15" s="10"/>
      <c r="D15" s="27"/>
      <c r="E15" s="12"/>
      <c r="F15" s="27"/>
      <c r="G15" s="28"/>
      <c r="H15" s="29"/>
      <c r="I15" s="29"/>
      <c r="J15" s="38"/>
      <c r="K15" s="39"/>
      <c r="L15" s="38"/>
      <c r="M15" s="39"/>
      <c r="N15" s="39"/>
      <c r="O15" s="29"/>
    </row>
    <row r="16" spans="1:47" ht="20.100000000000001" customHeight="1">
      <c r="A16" s="8"/>
      <c r="B16" s="26"/>
      <c r="C16" s="10"/>
      <c r="D16" s="27"/>
      <c r="E16" s="12"/>
      <c r="F16" s="27"/>
      <c r="G16" s="28"/>
      <c r="H16" s="29"/>
      <c r="I16" s="29"/>
      <c r="J16" s="38"/>
      <c r="K16" s="39"/>
      <c r="L16" s="38"/>
      <c r="M16" s="39"/>
      <c r="N16" s="39"/>
      <c r="O16" s="29"/>
    </row>
    <row r="17" spans="1:15" ht="20.100000000000001" customHeight="1">
      <c r="A17" s="8"/>
      <c r="B17" s="26"/>
      <c r="C17" s="10"/>
      <c r="D17" s="27"/>
      <c r="E17" s="12"/>
      <c r="F17" s="27"/>
      <c r="G17" s="28"/>
      <c r="H17" s="29"/>
      <c r="I17" s="29"/>
      <c r="J17" s="38"/>
      <c r="K17" s="39"/>
      <c r="L17" s="38"/>
      <c r="M17" s="39"/>
      <c r="N17" s="39"/>
      <c r="O17" s="29"/>
    </row>
    <row r="18" spans="1:15" ht="20.100000000000001" customHeight="1">
      <c r="A18" s="8"/>
      <c r="B18" s="26"/>
      <c r="C18" s="10"/>
      <c r="D18" s="27"/>
      <c r="E18" s="12"/>
      <c r="F18" s="27"/>
      <c r="G18" s="28"/>
      <c r="H18" s="29"/>
      <c r="I18" s="29"/>
      <c r="J18" s="38"/>
      <c r="K18" s="39"/>
      <c r="L18" s="38"/>
      <c r="M18" s="39"/>
      <c r="N18" s="39"/>
      <c r="O18" s="29"/>
    </row>
    <row r="19" spans="1:15" ht="20.100000000000001" customHeight="1">
      <c r="A19" s="8"/>
      <c r="B19" s="26"/>
      <c r="C19" s="10"/>
      <c r="D19" s="27"/>
      <c r="E19" s="12"/>
      <c r="F19" s="27"/>
      <c r="G19" s="28"/>
      <c r="H19" s="29"/>
      <c r="I19" s="29"/>
      <c r="J19" s="38"/>
      <c r="K19" s="39"/>
      <c r="L19" s="38"/>
      <c r="M19" s="39"/>
      <c r="N19" s="39"/>
      <c r="O19" s="29"/>
    </row>
    <row r="20" spans="1:15" ht="20.100000000000001" customHeight="1">
      <c r="A20" s="8"/>
      <c r="B20" s="26"/>
      <c r="C20" s="10"/>
      <c r="D20" s="27"/>
      <c r="E20" s="12"/>
      <c r="F20" s="27"/>
      <c r="G20" s="28"/>
      <c r="H20" s="29"/>
      <c r="I20" s="29"/>
      <c r="J20" s="38"/>
      <c r="K20" s="39"/>
      <c r="L20" s="38"/>
      <c r="M20" s="39"/>
      <c r="N20" s="39"/>
      <c r="O20" s="29"/>
    </row>
    <row r="21" spans="1:15" ht="20.100000000000001" customHeight="1">
      <c r="A21" s="8"/>
      <c r="B21" s="26"/>
      <c r="C21" s="10"/>
      <c r="D21" s="27"/>
      <c r="E21" s="12"/>
      <c r="F21" s="27"/>
      <c r="G21" s="28"/>
      <c r="H21" s="29"/>
      <c r="I21" s="29"/>
      <c r="J21" s="38"/>
      <c r="K21" s="39"/>
      <c r="L21" s="38"/>
      <c r="M21" s="39"/>
      <c r="N21" s="39"/>
      <c r="O21" s="29"/>
    </row>
    <row r="22" spans="1:15" ht="20.100000000000001" customHeight="1">
      <c r="A22" s="8"/>
      <c r="B22" s="26"/>
      <c r="C22" s="10"/>
      <c r="D22" s="27"/>
      <c r="E22" s="12"/>
      <c r="F22" s="27"/>
      <c r="G22" s="28"/>
      <c r="H22" s="29"/>
      <c r="I22" s="29"/>
      <c r="J22" s="38"/>
      <c r="K22" s="39"/>
      <c r="L22" s="38"/>
      <c r="M22" s="39"/>
      <c r="N22" s="39"/>
      <c r="O22" s="29"/>
    </row>
    <row r="23" spans="1:15" ht="20.100000000000001" customHeight="1">
      <c r="A23" s="8"/>
      <c r="B23" s="26"/>
      <c r="C23" s="10"/>
      <c r="D23" s="27"/>
      <c r="E23" s="12"/>
      <c r="F23" s="27"/>
      <c r="G23" s="28"/>
      <c r="H23" s="29"/>
      <c r="I23" s="29"/>
      <c r="J23" s="38"/>
      <c r="K23" s="39"/>
      <c r="L23" s="38"/>
      <c r="M23" s="39"/>
      <c r="N23" s="39"/>
      <c r="O23" s="29"/>
    </row>
    <row r="24" spans="1:15" ht="20.100000000000001" customHeight="1">
      <c r="A24" s="8"/>
      <c r="B24" s="26"/>
      <c r="C24" s="10"/>
      <c r="D24" s="27"/>
      <c r="E24" s="12"/>
      <c r="F24" s="27"/>
      <c r="G24" s="28"/>
      <c r="H24" s="29"/>
      <c r="I24" s="29"/>
      <c r="J24" s="38"/>
      <c r="K24" s="39"/>
      <c r="L24" s="38"/>
      <c r="M24" s="39"/>
      <c r="N24" s="39"/>
      <c r="O24" s="29"/>
    </row>
    <row r="25" spans="1:15" ht="30" customHeight="1">
      <c r="A25" s="154" t="s">
        <v>41</v>
      </c>
      <c r="B25" s="154"/>
      <c r="C25" s="30" t="s">
        <v>42</v>
      </c>
      <c r="D25" s="31">
        <f t="shared" ref="D25:J25" si="0">SUM(D7:D24)</f>
        <v>341511</v>
      </c>
      <c r="E25" s="30" t="s">
        <v>42</v>
      </c>
      <c r="F25" s="31">
        <f t="shared" si="0"/>
        <v>269700</v>
      </c>
      <c r="G25" s="30" t="s">
        <v>42</v>
      </c>
      <c r="H25" s="31">
        <f t="shared" si="0"/>
        <v>0</v>
      </c>
      <c r="I25" s="31">
        <f t="shared" si="0"/>
        <v>33844.32</v>
      </c>
      <c r="J25" s="31">
        <f t="shared" si="0"/>
        <v>1000</v>
      </c>
      <c r="K25" s="30" t="s">
        <v>42</v>
      </c>
      <c r="L25" s="31">
        <f>SUM(L7:L24)</f>
        <v>0</v>
      </c>
      <c r="M25" s="30" t="s">
        <v>42</v>
      </c>
      <c r="N25" s="30" t="s">
        <v>42</v>
      </c>
      <c r="O25" s="31">
        <f>SUM(O7:O24)</f>
        <v>306666.68</v>
      </c>
    </row>
    <row r="26" spans="1:15" ht="30" customHeight="1">
      <c r="A26" s="154" t="s">
        <v>83</v>
      </c>
      <c r="B26" s="154"/>
      <c r="C26" s="154" t="s">
        <v>84</v>
      </c>
      <c r="D26" s="154"/>
      <c r="E26" s="162">
        <f>E27+L26</f>
        <v>61521</v>
      </c>
      <c r="F26" s="162"/>
      <c r="G26" s="162"/>
      <c r="H26" s="162"/>
      <c r="I26" s="154" t="s">
        <v>85</v>
      </c>
      <c r="J26" s="154"/>
      <c r="K26" s="5" t="s">
        <v>44</v>
      </c>
      <c r="L26" s="162">
        <f>O9</f>
        <v>61521</v>
      </c>
      <c r="M26" s="162"/>
      <c r="N26" s="162"/>
      <c r="O26" s="162"/>
    </row>
    <row r="27" spans="1:15" ht="30" customHeight="1">
      <c r="A27" s="154"/>
      <c r="B27" s="154"/>
      <c r="C27" s="154" t="s">
        <v>86</v>
      </c>
      <c r="D27" s="154"/>
      <c r="E27" s="163">
        <f>O8</f>
        <v>0</v>
      </c>
      <c r="F27" s="163"/>
      <c r="G27" s="163"/>
      <c r="H27" s="163"/>
      <c r="I27" s="154"/>
      <c r="J27" s="154"/>
      <c r="K27" s="5" t="s">
        <v>48</v>
      </c>
      <c r="L27" s="16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陆万壹仟伍佰贰拾壹元整</v>
      </c>
      <c r="M27" s="164"/>
      <c r="N27" s="164"/>
      <c r="O27" s="164"/>
    </row>
    <row r="28" spans="1:15" ht="50.1" customHeight="1">
      <c r="A28" s="154" t="s">
        <v>50</v>
      </c>
      <c r="B28" s="154"/>
      <c r="C28" s="165" t="s">
        <v>87</v>
      </c>
      <c r="D28" s="165"/>
      <c r="E28" s="165"/>
      <c r="F28" s="165"/>
      <c r="G28" s="165"/>
      <c r="H28" s="165"/>
      <c r="I28" s="154" t="s">
        <v>54</v>
      </c>
      <c r="J28" s="154"/>
      <c r="K28" s="154" t="s">
        <v>55</v>
      </c>
      <c r="L28" s="154"/>
      <c r="M28" s="154"/>
      <c r="N28" s="154"/>
      <c r="O28" s="154"/>
    </row>
    <row r="29" spans="1:15" ht="50.1" customHeight="1">
      <c r="A29" s="154" t="s">
        <v>88</v>
      </c>
      <c r="B29" s="154"/>
      <c r="C29" s="166"/>
      <c r="D29" s="166"/>
      <c r="E29" s="166"/>
      <c r="F29" s="166"/>
      <c r="G29" s="166"/>
      <c r="H29" s="166"/>
      <c r="I29" s="154" t="s">
        <v>56</v>
      </c>
      <c r="J29" s="154"/>
      <c r="K29" s="166"/>
      <c r="L29" s="166"/>
      <c r="M29" s="166"/>
      <c r="N29" s="166"/>
      <c r="O29" s="166"/>
    </row>
    <row r="30" spans="1:15" ht="50.1" customHeight="1">
      <c r="A30" s="154" t="s">
        <v>89</v>
      </c>
      <c r="B30" s="154"/>
      <c r="C30" s="167"/>
      <c r="D30" s="167"/>
      <c r="E30" s="167"/>
      <c r="F30" s="167"/>
      <c r="G30" s="167"/>
      <c r="H30" s="167"/>
      <c r="I30" s="154" t="s">
        <v>57</v>
      </c>
      <c r="J30" s="154"/>
      <c r="K30" s="167"/>
      <c r="L30" s="167"/>
      <c r="M30" s="167"/>
      <c r="N30" s="167"/>
      <c r="O30" s="167"/>
    </row>
    <row r="31" spans="1:15" ht="50.1" customHeight="1">
      <c r="A31" s="154" t="s">
        <v>59</v>
      </c>
      <c r="B31" s="154"/>
      <c r="C31" s="167"/>
      <c r="D31" s="167"/>
      <c r="E31" s="167"/>
      <c r="F31" s="167"/>
      <c r="G31" s="167"/>
      <c r="H31" s="167"/>
      <c r="I31" s="154" t="s">
        <v>90</v>
      </c>
      <c r="J31" s="154"/>
      <c r="K31" s="167"/>
      <c r="L31" s="167"/>
      <c r="M31" s="167"/>
      <c r="N31" s="167"/>
      <c r="O31" s="167"/>
    </row>
    <row r="34" spans="2:17" ht="13.5">
      <c r="Q34"/>
    </row>
    <row r="37" spans="2:17" ht="13.5">
      <c r="B37"/>
    </row>
  </sheetData>
  <mergeCells count="44">
    <mergeCell ref="A31:B31"/>
    <mergeCell ref="C31:H31"/>
    <mergeCell ref="I31:J31"/>
    <mergeCell ref="K31:O31"/>
    <mergeCell ref="A5:A6"/>
    <mergeCell ref="A26:B27"/>
    <mergeCell ref="I26:J27"/>
    <mergeCell ref="A29:B29"/>
    <mergeCell ref="C29:H29"/>
    <mergeCell ref="I29:J29"/>
    <mergeCell ref="K29:O29"/>
    <mergeCell ref="A30:B30"/>
    <mergeCell ref="C30:H30"/>
    <mergeCell ref="I30:J30"/>
    <mergeCell ref="K30:O30"/>
    <mergeCell ref="C27:D27"/>
    <mergeCell ref="E27:H27"/>
    <mergeCell ref="L27:O27"/>
    <mergeCell ref="A28:B28"/>
    <mergeCell ref="C28:H28"/>
    <mergeCell ref="I28:J28"/>
    <mergeCell ref="K28:O28"/>
    <mergeCell ref="N5:O5"/>
    <mergeCell ref="A25:B25"/>
    <mergeCell ref="C26:D26"/>
    <mergeCell ref="E26:H26"/>
    <mergeCell ref="L26:O26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H3:H4"/>
    <mergeCell ref="A1:O1"/>
    <mergeCell ref="A2:B2"/>
    <mergeCell ref="C2:K2"/>
    <mergeCell ref="A3:B3"/>
    <mergeCell ref="C3:D3"/>
    <mergeCell ref="F3:G3"/>
    <mergeCell ref="I3:L3"/>
  </mergeCells>
  <phoneticPr fontId="41" type="noConversion"/>
  <printOptions horizontalCentered="1" verticalCentered="1"/>
  <pageMargins left="0" right="0" top="0" bottom="0" header="0" footer="0"/>
  <pageSetup paperSize="9" scale="90" fitToHeight="0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U37"/>
  <sheetViews>
    <sheetView tabSelected="1" workbookViewId="0">
      <selection activeCell="Q7" sqref="Q7"/>
    </sheetView>
  </sheetViews>
  <sheetFormatPr defaultColWidth="9" defaultRowHeight="11.25"/>
  <cols>
    <col min="1" max="1" width="3.25" style="1" customWidth="1"/>
    <col min="2" max="2" width="8.625" style="3" customWidth="1"/>
    <col min="3" max="3" width="3.625" style="1" customWidth="1"/>
    <col min="4" max="4" width="11.375" style="4" customWidth="1"/>
    <col min="5" max="5" width="6.625" style="3" customWidth="1"/>
    <col min="6" max="6" width="9.7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7.625" style="1" customWidth="1"/>
    <col min="12" max="12" width="6.37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pans="1:47" ht="24.95" customHeight="1">
      <c r="A1" s="153" t="s">
        <v>60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Q1" s="16" t="s">
        <v>1</v>
      </c>
    </row>
    <row r="2" spans="1:47" ht="27.95" customHeight="1">
      <c r="A2" s="154" t="s">
        <v>2</v>
      </c>
      <c r="B2" s="154"/>
      <c r="C2" s="155" t="s">
        <v>3</v>
      </c>
      <c r="D2" s="155"/>
      <c r="E2" s="155"/>
      <c r="F2" s="155"/>
      <c r="G2" s="155"/>
      <c r="H2" s="155"/>
      <c r="I2" s="155"/>
      <c r="J2" s="155"/>
      <c r="K2" s="155"/>
      <c r="L2" s="32" t="s">
        <v>20</v>
      </c>
      <c r="M2" s="33">
        <v>4566</v>
      </c>
      <c r="N2" s="34" t="s">
        <v>4</v>
      </c>
      <c r="O2" s="34" t="s">
        <v>5</v>
      </c>
      <c r="Q2" s="45" t="s">
        <v>5</v>
      </c>
      <c r="R2" s="46">
        <v>100</v>
      </c>
      <c r="S2" s="46">
        <v>4566</v>
      </c>
      <c r="T2" s="47" t="s">
        <v>3</v>
      </c>
      <c r="U2" s="48" t="s">
        <v>8</v>
      </c>
      <c r="V2" s="49">
        <v>449548.2</v>
      </c>
      <c r="W2" s="50" t="s">
        <v>11</v>
      </c>
      <c r="X2" s="51" t="s">
        <v>12</v>
      </c>
      <c r="Y2" s="53" t="s">
        <v>13</v>
      </c>
      <c r="Z2" s="54" t="s">
        <v>14</v>
      </c>
      <c r="AA2" s="53" t="s">
        <v>15</v>
      </c>
      <c r="AB2" s="55" t="s">
        <v>61</v>
      </c>
      <c r="AC2" s="56"/>
      <c r="AD2" s="57" t="s">
        <v>62</v>
      </c>
      <c r="AE2" s="58" t="s">
        <v>63</v>
      </c>
      <c r="AF2" s="58" t="s">
        <v>64</v>
      </c>
      <c r="AG2" s="58" t="s">
        <v>65</v>
      </c>
      <c r="AH2" s="59">
        <v>3567.57</v>
      </c>
      <c r="AI2" s="59"/>
      <c r="AJ2" s="59"/>
      <c r="AK2" s="59"/>
      <c r="AL2" s="60">
        <v>59.4</v>
      </c>
      <c r="AM2" s="59">
        <v>107.03</v>
      </c>
      <c r="AN2" s="59">
        <v>71.349999999999994</v>
      </c>
      <c r="AO2" s="59">
        <v>178.38</v>
      </c>
      <c r="AP2" s="60"/>
      <c r="AQ2" s="59"/>
      <c r="AR2" s="59"/>
      <c r="AS2" s="58"/>
      <c r="AT2" s="58" t="s">
        <v>66</v>
      </c>
      <c r="AU2" s="61"/>
    </row>
    <row r="3" spans="1:47" ht="27.95" customHeight="1">
      <c r="A3" s="154" t="s">
        <v>6</v>
      </c>
      <c r="B3" s="154"/>
      <c r="C3" s="129">
        <v>449548.2</v>
      </c>
      <c r="D3" s="129"/>
      <c r="E3" s="6" t="s">
        <v>67</v>
      </c>
      <c r="F3" s="156" t="s">
        <v>8</v>
      </c>
      <c r="G3" s="156"/>
      <c r="H3" s="168" t="s">
        <v>68</v>
      </c>
      <c r="I3" s="157" t="s">
        <v>69</v>
      </c>
      <c r="J3" s="158"/>
      <c r="K3" s="158"/>
      <c r="L3" s="158"/>
      <c r="M3" s="35" t="s">
        <v>70</v>
      </c>
      <c r="N3" s="5" t="s">
        <v>71</v>
      </c>
      <c r="O3" s="36" t="s">
        <v>72</v>
      </c>
    </row>
    <row r="4" spans="1:47" ht="27.95" customHeight="1">
      <c r="A4" s="154" t="s">
        <v>18</v>
      </c>
      <c r="B4" s="154"/>
      <c r="C4" s="159"/>
      <c r="D4" s="159"/>
      <c r="E4" s="6" t="s">
        <v>73</v>
      </c>
      <c r="F4" s="156"/>
      <c r="G4" s="156"/>
      <c r="H4" s="169"/>
      <c r="I4" s="160"/>
      <c r="J4" s="161"/>
      <c r="K4" s="161"/>
      <c r="L4" s="161"/>
      <c r="M4" s="35" t="s">
        <v>74</v>
      </c>
      <c r="N4" s="6" t="s">
        <v>75</v>
      </c>
      <c r="O4" s="37" t="s">
        <v>76</v>
      </c>
    </row>
    <row r="5" spans="1:47" ht="27.95" customHeight="1">
      <c r="A5" s="154" t="s">
        <v>21</v>
      </c>
      <c r="B5" s="154" t="s">
        <v>22</v>
      </c>
      <c r="C5" s="154"/>
      <c r="D5" s="154"/>
      <c r="E5" s="154" t="s">
        <v>23</v>
      </c>
      <c r="F5" s="154"/>
      <c r="G5" s="154" t="s">
        <v>77</v>
      </c>
      <c r="H5" s="154"/>
      <c r="I5" s="5" t="s">
        <v>78</v>
      </c>
      <c r="J5" s="154" t="s">
        <v>27</v>
      </c>
      <c r="K5" s="154"/>
      <c r="L5" s="154" t="s">
        <v>79</v>
      </c>
      <c r="M5" s="154"/>
      <c r="N5" s="129" t="s">
        <v>28</v>
      </c>
      <c r="O5" s="129"/>
    </row>
    <row r="6" spans="1:47" ht="27.95" customHeight="1">
      <c r="A6" s="154"/>
      <c r="B6" s="7" t="s">
        <v>30</v>
      </c>
      <c r="C6" s="5" t="s">
        <v>31</v>
      </c>
      <c r="D6" s="6" t="s">
        <v>32</v>
      </c>
      <c r="E6" s="7" t="s">
        <v>30</v>
      </c>
      <c r="F6" s="6" t="s">
        <v>32</v>
      </c>
      <c r="G6" s="5" t="s">
        <v>33</v>
      </c>
      <c r="H6" s="6" t="s">
        <v>32</v>
      </c>
      <c r="I6" s="34" t="s">
        <v>32</v>
      </c>
      <c r="J6" s="6" t="s">
        <v>32</v>
      </c>
      <c r="K6" s="5" t="s">
        <v>35</v>
      </c>
      <c r="L6" s="5" t="s">
        <v>32</v>
      </c>
      <c r="M6" s="5" t="s">
        <v>35</v>
      </c>
      <c r="N6" s="6" t="s">
        <v>36</v>
      </c>
      <c r="O6" s="6" t="s">
        <v>32</v>
      </c>
    </row>
    <row r="7" spans="1:47" ht="48.95" customHeight="1">
      <c r="A7" s="8">
        <v>1</v>
      </c>
      <c r="B7" s="9">
        <v>42758</v>
      </c>
      <c r="C7" s="10" t="s">
        <v>37</v>
      </c>
      <c r="D7" s="11">
        <v>269700</v>
      </c>
      <c r="E7" s="12">
        <v>43113</v>
      </c>
      <c r="F7" s="11">
        <v>269700</v>
      </c>
      <c r="G7" s="13" t="s">
        <v>38</v>
      </c>
      <c r="H7" s="14">
        <v>0</v>
      </c>
      <c r="I7" s="29">
        <v>24054.32</v>
      </c>
      <c r="J7" s="38">
        <v>500</v>
      </c>
      <c r="K7" s="39" t="s">
        <v>80</v>
      </c>
      <c r="L7" s="40"/>
      <c r="M7" s="6"/>
      <c r="N7" s="178" t="s">
        <v>82</v>
      </c>
      <c r="O7" s="29">
        <f>ROUNDUP(D7-H7-I7-J7-L7,2)</f>
        <v>245145.68</v>
      </c>
      <c r="Q7" s="52"/>
    </row>
    <row r="8" spans="1:47" s="2" customFormat="1" ht="20.100000000000001" customHeight="1">
      <c r="A8" s="170"/>
      <c r="B8" s="171"/>
      <c r="C8" s="172"/>
      <c r="D8" s="173"/>
      <c r="E8" s="174"/>
      <c r="F8" s="173"/>
      <c r="G8" s="175"/>
      <c r="H8" s="176"/>
      <c r="I8" s="176"/>
      <c r="J8" s="177"/>
      <c r="K8" s="178"/>
      <c r="L8" s="177"/>
      <c r="M8" s="179"/>
      <c r="N8" s="178"/>
      <c r="O8" s="176"/>
    </row>
    <row r="9" spans="1:47" ht="54" customHeight="1">
      <c r="A9" s="170">
        <v>2</v>
      </c>
      <c r="B9" s="180">
        <v>43143</v>
      </c>
      <c r="C9" s="172" t="s">
        <v>37</v>
      </c>
      <c r="D9" s="181">
        <v>71811</v>
      </c>
      <c r="E9" s="174"/>
      <c r="F9" s="181"/>
      <c r="G9" s="182"/>
      <c r="H9" s="183">
        <v>0</v>
      </c>
      <c r="I9" s="176">
        <v>9790</v>
      </c>
      <c r="J9" s="177">
        <v>500</v>
      </c>
      <c r="K9" s="178" t="s">
        <v>81</v>
      </c>
      <c r="L9" s="184"/>
      <c r="M9" s="179"/>
      <c r="N9" s="178" t="s">
        <v>82</v>
      </c>
      <c r="O9" s="176">
        <f>ROUNDUP(D9-H9-I9-J9-L9,2)</f>
        <v>61521</v>
      </c>
    </row>
    <row r="10" spans="1:47" ht="20.100000000000001" customHeight="1">
      <c r="A10" s="15"/>
      <c r="B10" s="16" t="s">
        <v>1</v>
      </c>
      <c r="C10" s="17"/>
      <c r="D10" s="18"/>
      <c r="E10" s="19"/>
      <c r="F10" s="18"/>
      <c r="G10" s="20"/>
      <c r="H10" s="21"/>
      <c r="I10" s="21"/>
      <c r="J10" s="41"/>
      <c r="K10" s="42"/>
      <c r="L10" s="41"/>
      <c r="M10" s="43"/>
      <c r="N10" s="42"/>
      <c r="O10" s="21"/>
    </row>
    <row r="11" spans="1:47" ht="27.75" customHeight="1">
      <c r="A11" s="15">
        <v>3</v>
      </c>
      <c r="B11" s="22">
        <v>43270</v>
      </c>
      <c r="C11" s="17" t="s">
        <v>37</v>
      </c>
      <c r="D11" s="23">
        <v>37945.93</v>
      </c>
      <c r="E11" s="19">
        <v>43139</v>
      </c>
      <c r="F11" s="23">
        <v>109756.93</v>
      </c>
      <c r="G11" s="24"/>
      <c r="H11" s="25">
        <v>0</v>
      </c>
      <c r="I11" s="21">
        <v>0</v>
      </c>
      <c r="J11" s="41">
        <v>0</v>
      </c>
      <c r="K11" s="42"/>
      <c r="L11" s="44"/>
      <c r="M11" s="43"/>
      <c r="N11" s="42" t="s">
        <v>82</v>
      </c>
      <c r="O11" s="21">
        <f>ROUNDUP(D11-H11-I11-J11-L11,2)</f>
        <v>37945.93</v>
      </c>
      <c r="Q11"/>
    </row>
    <row r="12" spans="1:47" ht="20.100000000000001" customHeight="1">
      <c r="A12" s="8"/>
      <c r="B12" s="26"/>
      <c r="C12" s="10"/>
      <c r="D12" s="27"/>
      <c r="E12" s="12"/>
      <c r="F12" s="27"/>
      <c r="G12" s="28"/>
      <c r="H12" s="29"/>
      <c r="I12" s="29"/>
      <c r="J12" s="38"/>
      <c r="K12" s="39"/>
      <c r="L12" s="38"/>
      <c r="M12" s="39"/>
      <c r="N12" s="39"/>
      <c r="O12" s="29"/>
    </row>
    <row r="13" spans="1:47" ht="20.100000000000001" customHeight="1">
      <c r="A13" s="8"/>
      <c r="B13" s="26"/>
      <c r="C13" s="10"/>
      <c r="D13" s="27"/>
      <c r="E13" s="12"/>
      <c r="F13" s="27"/>
      <c r="G13" s="28"/>
      <c r="H13" s="29"/>
      <c r="I13" s="29"/>
      <c r="J13" s="38"/>
      <c r="K13" s="39"/>
      <c r="L13" s="38"/>
      <c r="M13" s="39"/>
      <c r="N13" s="39"/>
      <c r="O13" s="29"/>
    </row>
    <row r="14" spans="1:47" ht="20.100000000000001" customHeight="1">
      <c r="A14" s="8"/>
      <c r="B14" s="26"/>
      <c r="C14" s="10"/>
      <c r="D14" s="27"/>
      <c r="E14" s="12"/>
      <c r="F14" s="27"/>
      <c r="G14" s="28"/>
      <c r="H14" s="29"/>
      <c r="I14" s="29"/>
      <c r="J14" s="38"/>
      <c r="K14" s="39"/>
      <c r="L14" s="38"/>
      <c r="M14" s="39"/>
      <c r="N14" s="39"/>
      <c r="O14" s="29"/>
    </row>
    <row r="15" spans="1:47" ht="20.100000000000001" customHeight="1">
      <c r="A15" s="8"/>
      <c r="B15" s="26"/>
      <c r="C15" s="10"/>
      <c r="D15" s="27"/>
      <c r="E15" s="12"/>
      <c r="F15" s="27"/>
      <c r="G15" s="28"/>
      <c r="H15" s="29"/>
      <c r="I15" s="29"/>
      <c r="J15" s="38"/>
      <c r="K15" s="39"/>
      <c r="L15" s="38"/>
      <c r="M15" s="39"/>
      <c r="N15" s="39"/>
      <c r="O15" s="29"/>
    </row>
    <row r="16" spans="1:47" ht="20.100000000000001" customHeight="1">
      <c r="A16" s="8"/>
      <c r="B16" s="26"/>
      <c r="C16" s="10"/>
      <c r="D16" s="27"/>
      <c r="E16" s="12"/>
      <c r="F16" s="27"/>
      <c r="G16" s="28"/>
      <c r="H16" s="29"/>
      <c r="I16" s="29"/>
      <c r="J16" s="38"/>
      <c r="K16" s="39"/>
      <c r="L16" s="38"/>
      <c r="M16" s="39"/>
      <c r="N16" s="39"/>
      <c r="O16" s="29"/>
    </row>
    <row r="17" spans="1:15" ht="20.100000000000001" customHeight="1">
      <c r="A17" s="8"/>
      <c r="B17" s="26"/>
      <c r="C17" s="10"/>
      <c r="D17" s="27"/>
      <c r="E17" s="12"/>
      <c r="F17" s="27"/>
      <c r="G17" s="28"/>
      <c r="H17" s="29"/>
      <c r="I17" s="29"/>
      <c r="J17" s="38"/>
      <c r="K17" s="39"/>
      <c r="L17" s="38"/>
      <c r="M17" s="39"/>
      <c r="N17" s="39"/>
      <c r="O17" s="29"/>
    </row>
    <row r="18" spans="1:15" ht="20.100000000000001" customHeight="1">
      <c r="A18" s="8"/>
      <c r="B18" s="26"/>
      <c r="C18" s="10"/>
      <c r="D18" s="27"/>
      <c r="E18" s="12"/>
      <c r="F18" s="27"/>
      <c r="G18" s="28"/>
      <c r="H18" s="29"/>
      <c r="I18" s="29"/>
      <c r="J18" s="38"/>
      <c r="K18" s="39"/>
      <c r="L18" s="38"/>
      <c r="M18" s="39"/>
      <c r="N18" s="39"/>
      <c r="O18" s="29"/>
    </row>
    <row r="19" spans="1:15" ht="20.100000000000001" customHeight="1">
      <c r="A19" s="8"/>
      <c r="B19" s="26"/>
      <c r="C19" s="10"/>
      <c r="D19" s="27"/>
      <c r="E19" s="12"/>
      <c r="F19" s="27"/>
      <c r="G19" s="28"/>
      <c r="H19" s="29"/>
      <c r="I19" s="29"/>
      <c r="J19" s="38"/>
      <c r="K19" s="39"/>
      <c r="L19" s="38"/>
      <c r="M19" s="39"/>
      <c r="N19" s="39"/>
      <c r="O19" s="29"/>
    </row>
    <row r="20" spans="1:15" ht="20.100000000000001" customHeight="1">
      <c r="A20" s="8"/>
      <c r="B20" s="26"/>
      <c r="C20" s="10"/>
      <c r="D20" s="27"/>
      <c r="E20" s="12"/>
      <c r="F20" s="27"/>
      <c r="G20" s="28"/>
      <c r="H20" s="29"/>
      <c r="I20" s="29"/>
      <c r="J20" s="38"/>
      <c r="K20" s="39"/>
      <c r="L20" s="38"/>
      <c r="M20" s="39"/>
      <c r="N20" s="39"/>
      <c r="O20" s="29"/>
    </row>
    <row r="21" spans="1:15" ht="20.100000000000001" customHeight="1">
      <c r="A21" s="8"/>
      <c r="B21" s="26"/>
      <c r="C21" s="10"/>
      <c r="D21" s="27"/>
      <c r="E21" s="12"/>
      <c r="F21" s="27"/>
      <c r="G21" s="28"/>
      <c r="H21" s="29"/>
      <c r="I21" s="29"/>
      <c r="J21" s="38"/>
      <c r="K21" s="39"/>
      <c r="L21" s="38"/>
      <c r="M21" s="39"/>
      <c r="N21" s="39"/>
      <c r="O21" s="29"/>
    </row>
    <row r="22" spans="1:15" ht="20.100000000000001" customHeight="1">
      <c r="A22" s="8"/>
      <c r="B22" s="26"/>
      <c r="C22" s="10"/>
      <c r="D22" s="27"/>
      <c r="E22" s="12"/>
      <c r="F22" s="27"/>
      <c r="G22" s="28"/>
      <c r="H22" s="29"/>
      <c r="I22" s="29"/>
      <c r="J22" s="38"/>
      <c r="K22" s="39"/>
      <c r="L22" s="38"/>
      <c r="M22" s="39"/>
      <c r="N22" s="39"/>
      <c r="O22" s="29"/>
    </row>
    <row r="23" spans="1:15" ht="20.100000000000001" customHeight="1">
      <c r="A23" s="8"/>
      <c r="B23" s="26"/>
      <c r="C23" s="10"/>
      <c r="D23" s="27"/>
      <c r="E23" s="12"/>
      <c r="F23" s="27"/>
      <c r="G23" s="28"/>
      <c r="H23" s="29"/>
      <c r="I23" s="29"/>
      <c r="J23" s="38"/>
      <c r="K23" s="39"/>
      <c r="L23" s="38"/>
      <c r="M23" s="39"/>
      <c r="N23" s="39"/>
      <c r="O23" s="29"/>
    </row>
    <row r="24" spans="1:15" ht="20.100000000000001" customHeight="1">
      <c r="A24" s="8"/>
      <c r="B24" s="26"/>
      <c r="C24" s="10"/>
      <c r="D24" s="27"/>
      <c r="E24" s="12"/>
      <c r="F24" s="27"/>
      <c r="G24" s="28"/>
      <c r="H24" s="29"/>
      <c r="I24" s="29"/>
      <c r="J24" s="38"/>
      <c r="K24" s="39"/>
      <c r="L24" s="38"/>
      <c r="M24" s="39"/>
      <c r="N24" s="39"/>
      <c r="O24" s="29"/>
    </row>
    <row r="25" spans="1:15" ht="30" customHeight="1">
      <c r="A25" s="154" t="s">
        <v>41</v>
      </c>
      <c r="B25" s="154"/>
      <c r="C25" s="30" t="s">
        <v>42</v>
      </c>
      <c r="D25" s="31">
        <f t="shared" ref="D25:J25" si="0">SUM(D7:D24)</f>
        <v>379456.93</v>
      </c>
      <c r="E25" s="30" t="s">
        <v>42</v>
      </c>
      <c r="F25" s="31">
        <f t="shared" si="0"/>
        <v>379456.93</v>
      </c>
      <c r="G25" s="30" t="s">
        <v>42</v>
      </c>
      <c r="H25" s="31">
        <f t="shared" si="0"/>
        <v>0</v>
      </c>
      <c r="I25" s="31">
        <f t="shared" si="0"/>
        <v>33844.32</v>
      </c>
      <c r="J25" s="31">
        <f t="shared" si="0"/>
        <v>1000</v>
      </c>
      <c r="K25" s="30" t="s">
        <v>42</v>
      </c>
      <c r="L25" s="31">
        <f>SUM(L7:L24)</f>
        <v>0</v>
      </c>
      <c r="M25" s="30" t="s">
        <v>42</v>
      </c>
      <c r="N25" s="30" t="s">
        <v>42</v>
      </c>
      <c r="O25" s="31">
        <f>SUM(O7:O24)</f>
        <v>344612.61</v>
      </c>
    </row>
    <row r="26" spans="1:15" ht="30" customHeight="1">
      <c r="A26" s="154" t="s">
        <v>83</v>
      </c>
      <c r="B26" s="154"/>
      <c r="C26" s="154" t="s">
        <v>84</v>
      </c>
      <c r="D26" s="154"/>
      <c r="E26" s="162">
        <f>E27+L26</f>
        <v>37945.93</v>
      </c>
      <c r="F26" s="162"/>
      <c r="G26" s="162"/>
      <c r="H26" s="162"/>
      <c r="I26" s="154" t="s">
        <v>85</v>
      </c>
      <c r="J26" s="154"/>
      <c r="K26" s="5" t="s">
        <v>44</v>
      </c>
      <c r="L26" s="162">
        <f>O11</f>
        <v>37945.93</v>
      </c>
      <c r="M26" s="162"/>
      <c r="N26" s="162"/>
      <c r="O26" s="162"/>
    </row>
    <row r="27" spans="1:15" ht="30" customHeight="1">
      <c r="A27" s="154"/>
      <c r="B27" s="154"/>
      <c r="C27" s="154" t="s">
        <v>86</v>
      </c>
      <c r="D27" s="154"/>
      <c r="E27" s="163">
        <f>O8</f>
        <v>0</v>
      </c>
      <c r="F27" s="163"/>
      <c r="G27" s="163"/>
      <c r="H27" s="163"/>
      <c r="I27" s="154"/>
      <c r="J27" s="154"/>
      <c r="K27" s="5" t="s">
        <v>48</v>
      </c>
      <c r="L27" s="164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叁万柒仟玖佰肆拾伍元玖角叁分</v>
      </c>
      <c r="M27" s="164"/>
      <c r="N27" s="164"/>
      <c r="O27" s="164"/>
    </row>
    <row r="28" spans="1:15" ht="50.1" customHeight="1">
      <c r="A28" s="154" t="s">
        <v>50</v>
      </c>
      <c r="B28" s="154"/>
      <c r="C28" s="165" t="s">
        <v>87</v>
      </c>
      <c r="D28" s="165"/>
      <c r="E28" s="165"/>
      <c r="F28" s="165"/>
      <c r="G28" s="165"/>
      <c r="H28" s="165"/>
      <c r="I28" s="154" t="s">
        <v>54</v>
      </c>
      <c r="J28" s="154"/>
      <c r="K28" s="154" t="s">
        <v>55</v>
      </c>
      <c r="L28" s="154"/>
      <c r="M28" s="154"/>
      <c r="N28" s="154"/>
      <c r="O28" s="154"/>
    </row>
    <row r="29" spans="1:15" ht="50.1" customHeight="1">
      <c r="A29" s="154" t="s">
        <v>88</v>
      </c>
      <c r="B29" s="154"/>
      <c r="C29" s="166"/>
      <c r="D29" s="166"/>
      <c r="E29" s="166"/>
      <c r="F29" s="166"/>
      <c r="G29" s="166"/>
      <c r="H29" s="166"/>
      <c r="I29" s="154" t="s">
        <v>56</v>
      </c>
      <c r="J29" s="154"/>
      <c r="K29" s="166"/>
      <c r="L29" s="166"/>
      <c r="M29" s="166"/>
      <c r="N29" s="166"/>
      <c r="O29" s="166"/>
    </row>
    <row r="30" spans="1:15" ht="50.1" customHeight="1">
      <c r="A30" s="154" t="s">
        <v>89</v>
      </c>
      <c r="B30" s="154"/>
      <c r="C30" s="167"/>
      <c r="D30" s="167"/>
      <c r="E30" s="167"/>
      <c r="F30" s="167"/>
      <c r="G30" s="167"/>
      <c r="H30" s="167"/>
      <c r="I30" s="154" t="s">
        <v>57</v>
      </c>
      <c r="J30" s="154"/>
      <c r="K30" s="167"/>
      <c r="L30" s="167"/>
      <c r="M30" s="167"/>
      <c r="N30" s="167"/>
      <c r="O30" s="167"/>
    </row>
    <row r="31" spans="1:15" ht="50.1" customHeight="1">
      <c r="A31" s="154" t="s">
        <v>59</v>
      </c>
      <c r="B31" s="154"/>
      <c r="C31" s="167"/>
      <c r="D31" s="167"/>
      <c r="E31" s="167"/>
      <c r="F31" s="167"/>
      <c r="G31" s="167"/>
      <c r="H31" s="167"/>
      <c r="I31" s="154" t="s">
        <v>90</v>
      </c>
      <c r="J31" s="154"/>
      <c r="K31" s="167"/>
      <c r="L31" s="167"/>
      <c r="M31" s="167"/>
      <c r="N31" s="167"/>
      <c r="O31" s="167"/>
    </row>
    <row r="34" spans="2:17" ht="13.5">
      <c r="Q34"/>
    </row>
    <row r="37" spans="2:17" ht="13.5">
      <c r="B37"/>
    </row>
  </sheetData>
  <mergeCells count="44">
    <mergeCell ref="A30:B30"/>
    <mergeCell ref="C30:H30"/>
    <mergeCell ref="I30:J30"/>
    <mergeCell ref="K30:O30"/>
    <mergeCell ref="A31:B31"/>
    <mergeCell ref="C31:H31"/>
    <mergeCell ref="I31:J31"/>
    <mergeCell ref="K31:O31"/>
    <mergeCell ref="A28:B28"/>
    <mergeCell ref="C28:H28"/>
    <mergeCell ref="I28:J28"/>
    <mergeCell ref="K28:O28"/>
    <mergeCell ref="A29:B29"/>
    <mergeCell ref="C29:H29"/>
    <mergeCell ref="I29:J29"/>
    <mergeCell ref="K29:O29"/>
    <mergeCell ref="N5:O5"/>
    <mergeCell ref="A25:B25"/>
    <mergeCell ref="A26:B27"/>
    <mergeCell ref="C26:D26"/>
    <mergeCell ref="E26:H26"/>
    <mergeCell ref="I26:J27"/>
    <mergeCell ref="L26:O26"/>
    <mergeCell ref="C27:D27"/>
    <mergeCell ref="E27:H27"/>
    <mergeCell ref="L27:O27"/>
    <mergeCell ref="F4:G4"/>
    <mergeCell ref="I4:L4"/>
    <mergeCell ref="A5:A6"/>
    <mergeCell ref="B5:D5"/>
    <mergeCell ref="E5:F5"/>
    <mergeCell ref="G5:H5"/>
    <mergeCell ref="J5:K5"/>
    <mergeCell ref="L5:M5"/>
    <mergeCell ref="A1:O1"/>
    <mergeCell ref="A2:B2"/>
    <mergeCell ref="C2:K2"/>
    <mergeCell ref="A3:B3"/>
    <mergeCell ref="C3:D3"/>
    <mergeCell ref="F3:G3"/>
    <mergeCell ref="H3:H4"/>
    <mergeCell ref="I3:L3"/>
    <mergeCell ref="A4:B4"/>
    <mergeCell ref="C4:D4"/>
  </mergeCells>
  <phoneticPr fontId="32" type="noConversion"/>
  <printOptions horizontalCentered="1" verticalCentered="1"/>
  <pageMargins left="0" right="0" top="0" bottom="0" header="0" footer="0"/>
  <pageSetup paperSize="9" scale="9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4566  2016年芜湖花桥镇 东风路</vt:lpstr>
      <vt:lpstr>2</vt:lpstr>
      <vt:lpstr>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cw08</cp:lastModifiedBy>
  <cp:lastPrinted>2017-09-18T02:26:00Z</cp:lastPrinted>
  <dcterms:created xsi:type="dcterms:W3CDTF">2017-01-17T04:48:00Z</dcterms:created>
  <dcterms:modified xsi:type="dcterms:W3CDTF">2018-06-26T02:50:31Z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