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3"/>
  </bookViews>
  <sheets>
    <sheet name="3930-1" sheetId="1" r:id="rId1"/>
    <sheet name="3930-1 (2)" sheetId="5" r:id="rId2"/>
    <sheet name="3930- (3)" sheetId="6" r:id="rId3"/>
    <sheet name="4" sheetId="7" r:id="rId4"/>
  </sheets>
  <calcPr calcId="144525" concurrentCalc="0"/>
</workbook>
</file>

<file path=xl/sharedStrings.xml><?xml version="1.0" encoding="utf-8"?>
<sst xmlns="http://schemas.openxmlformats.org/spreadsheetml/2006/main" count="315" uniqueCount="68">
  <si>
    <t xml:space="preserve"> 工程款支付证书  </t>
  </si>
  <si>
    <t>本次</t>
  </si>
  <si>
    <t>工程名称</t>
  </si>
  <si>
    <t>安徽省白湖监狱管理分局土地开发复垦项目五标段</t>
  </si>
  <si>
    <t>档案编号</t>
  </si>
  <si>
    <t>CD2016-059</t>
  </si>
  <si>
    <t>合同金额</t>
  </si>
  <si>
    <t>中标日期</t>
  </si>
  <si>
    <t>2016.6.15</t>
  </si>
  <si>
    <t>合作单位</t>
  </si>
  <si>
    <t>周新科15956556000</t>
  </si>
  <si>
    <t>吕林军</t>
  </si>
  <si>
    <t>120日历天</t>
  </si>
  <si>
    <t>安徽省
白湖监狱</t>
  </si>
  <si>
    <t>刘广胜
13865231233</t>
  </si>
  <si>
    <t>中标项目，中标通知书及施工合同原件在庐江</t>
  </si>
  <si>
    <t>在孙健那里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</si>
  <si>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</si>
  <si>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</si>
  <si>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</si>
  <si>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</si>
  <si>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</si>
  <si>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</si>
  <si>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</si>
  <si>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</si>
  <si>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</si>
  <si>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</si>
  <si>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</si>
  <si>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</si>
  <si>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</si>
  <si>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</si>
  <si>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</si>
  <si>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</si>
  <si>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</si>
  <si>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</si>
  <si>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</si>
  <si>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增值税及附加</t>
  </si>
  <si>
    <t>印花税及水利建设：98.25+177.03=275.28</t>
  </si>
  <si>
    <t>2016.7.8约谈朱总出差费1000   +2016.8.16签订合同朱总出差费1000</t>
  </si>
  <si>
    <t>1、</t>
  </si>
  <si>
    <r>
      <rPr>
        <sz val="9"/>
        <color rgb="FF00B050"/>
        <rFont val="宋体"/>
        <charset val="134"/>
      </rPr>
      <t>中标通知书、施工合同原件在合肥</t>
    </r>
    <r>
      <rPr>
        <sz val="9"/>
        <color rgb="FFFF0000"/>
        <rFont val="宋体"/>
        <charset val="134"/>
      </rPr>
      <t>；竣工验收报告原件在庐江</t>
    </r>
  </si>
  <si>
    <t xml:space="preserve"> 2、此次借条已提供 。？</t>
  </si>
  <si>
    <t>合计</t>
  </si>
  <si>
    <t>-</t>
  </si>
  <si>
    <t>本次支付金额</t>
  </si>
  <si>
    <t>小写</t>
  </si>
  <si>
    <t>支付账号</t>
  </si>
  <si>
    <t>周新科  中国农业银行白湖支行</t>
  </si>
  <si>
    <t>完工证明？</t>
  </si>
  <si>
    <t>大写</t>
  </si>
  <si>
    <t>6228   4806  6902 8317  479</t>
  </si>
  <si>
    <t>申请部门
意见</t>
  </si>
  <si>
    <t>中标通知书、施工合同、投资协议原件均在庐江</t>
  </si>
  <si>
    <t xml:space="preserve"> 2、此次借条已提供 。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</si>
  <si>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</si>
  <si>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</si>
  <si>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</si>
  <si>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</si>
  <si>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</si>
  <si>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</si>
  <si>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周新科  中国农业银行庐江县支行白湖支理处</t>
  </si>
  <si>
    <t xml:space="preserve"> 2、此次借条已提供（庐江） 。</t>
  </si>
  <si>
    <t>董事长审批</t>
  </si>
  <si>
    <t>周新科</t>
  </si>
  <si>
    <t>2017.10.16-2017.10.23办理决算费用2000</t>
  </si>
  <si>
    <t>转账费</t>
  </si>
  <si>
    <t>补扣印花水利</t>
  </si>
  <si>
    <t>中标通知书、施工合同、投资协议、验收、审计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</si>
</sst>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/m/d;@"/>
    <numFmt numFmtId="177" formatCode="#,##0.00_ "/>
    <numFmt numFmtId="178" formatCode="yyyy&quot;年&quot;m&quot;月&quot;d&quot;日&quot;;@"/>
    <numFmt numFmtId="179" formatCode="m/d;@"/>
    <numFmt numFmtId="180" formatCode="[DBNum2][$-804]General"/>
    <numFmt numFmtId="181" formatCode="0.00_ "/>
  </numFmts>
  <fonts count="45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8"/>
      <name val="宋体"/>
      <charset val="134"/>
    </font>
    <font>
      <b/>
      <sz val="12"/>
      <color rgb="FFFF0000"/>
      <name val="宋体"/>
      <charset val="134"/>
    </font>
    <font>
      <sz val="8"/>
      <color rgb="FFFF0000"/>
      <name val="宋体"/>
      <charset val="134"/>
    </font>
    <font>
      <sz val="9"/>
      <color theme="1"/>
      <name val="Arial"/>
      <charset val="134"/>
    </font>
    <font>
      <sz val="9"/>
      <color rgb="FF00B050"/>
      <name val="宋体"/>
      <charset val="134"/>
    </font>
    <font>
      <b/>
      <sz val="9"/>
      <color theme="1"/>
      <name val="宋体"/>
      <charset val="134"/>
    </font>
    <font>
      <sz val="12"/>
      <color indexed="8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rgb="FF7030A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9"/>
      <color rgb="FF00B0F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6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0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6" fillId="21" borderId="13" applyNumberFormat="0" applyAlignment="0" applyProtection="0">
      <alignment vertical="center"/>
    </xf>
    <xf numFmtId="0" fontId="38" fillId="21" borderId="12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2" fillId="0" borderId="0"/>
    <xf numFmtId="0" fontId="24" fillId="1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3" fillId="0" borderId="0" xfId="55" applyFont="1" applyFill="1" applyBorder="1" applyAlignment="1">
      <alignment horizontal="center" vertical="center"/>
    </xf>
    <xf numFmtId="0" fontId="4" fillId="0" borderId="0" xfId="55" applyFont="1">
      <alignment vertical="center"/>
    </xf>
    <xf numFmtId="176" fontId="1" fillId="0" borderId="0" xfId="55" applyNumberFormat="1" applyFont="1" applyFill="1" applyBorder="1" applyAlignment="1">
      <alignment horizontal="center" vertical="center"/>
    </xf>
    <xf numFmtId="177" fontId="1" fillId="0" borderId="0" xfId="55" applyNumberFormat="1" applyFont="1" applyFill="1" applyBorder="1" applyAlignment="1">
      <alignment horizontal="center" vertical="center"/>
    </xf>
    <xf numFmtId="0" fontId="5" fillId="0" borderId="0" xfId="55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 shrinkToFit="1"/>
    </xf>
    <xf numFmtId="177" fontId="5" fillId="0" borderId="2" xfId="55" applyNumberFormat="1" applyFont="1" applyFill="1" applyBorder="1" applyAlignment="1">
      <alignment horizontal="center" vertical="center" wrapText="1"/>
    </xf>
    <xf numFmtId="177" fontId="5" fillId="0" borderId="3" xfId="55" applyNumberFormat="1" applyFont="1" applyFill="1" applyBorder="1" applyAlignment="1">
      <alignment horizontal="center" vertical="center" wrapText="1"/>
    </xf>
    <xf numFmtId="177" fontId="5" fillId="0" borderId="4" xfId="55" applyNumberFormat="1" applyFont="1" applyFill="1" applyBorder="1" applyAlignment="1">
      <alignment horizontal="center" vertical="center" wrapText="1"/>
    </xf>
    <xf numFmtId="177" fontId="3" fillId="0" borderId="1" xfId="55" applyNumberFormat="1" applyFont="1" applyFill="1" applyBorder="1" applyAlignment="1">
      <alignment horizontal="center" vertical="center" shrinkToFit="1"/>
    </xf>
    <xf numFmtId="0" fontId="7" fillId="0" borderId="2" xfId="55" applyFont="1" applyFill="1" applyBorder="1" applyAlignment="1">
      <alignment horizontal="center" vertical="center"/>
    </xf>
    <xf numFmtId="178" fontId="5" fillId="0" borderId="2" xfId="55" applyNumberFormat="1" applyFont="1" applyFill="1" applyBorder="1" applyAlignment="1">
      <alignment horizontal="center" vertical="center" wrapText="1"/>
    </xf>
    <xf numFmtId="177" fontId="3" fillId="0" borderId="1" xfId="55" applyNumberFormat="1" applyFont="1" applyFill="1" applyBorder="1" applyAlignment="1">
      <alignment horizontal="center" vertical="center" wrapText="1"/>
    </xf>
    <xf numFmtId="176" fontId="3" fillId="0" borderId="1" xfId="55" applyNumberFormat="1" applyFont="1" applyFill="1" applyBorder="1" applyAlignment="1">
      <alignment horizontal="center" vertical="center" wrapText="1"/>
    </xf>
    <xf numFmtId="0" fontId="2" fillId="2" borderId="1" xfId="55" applyFont="1" applyFill="1" applyBorder="1" applyAlignment="1">
      <alignment horizontal="center" vertical="center" wrapText="1"/>
    </xf>
    <xf numFmtId="176" fontId="8" fillId="2" borderId="1" xfId="55" applyNumberFormat="1" applyFont="1" applyFill="1" applyBorder="1" applyAlignment="1">
      <alignment horizontal="center" vertical="center" shrinkToFit="1"/>
    </xf>
    <xf numFmtId="14" fontId="2" fillId="2" borderId="1" xfId="55" applyNumberFormat="1" applyFont="1" applyFill="1" applyBorder="1" applyAlignment="1">
      <alignment horizontal="center" vertical="center" wrapText="1"/>
    </xf>
    <xf numFmtId="177" fontId="2" fillId="2" borderId="1" xfId="55" applyNumberFormat="1" applyFont="1" applyFill="1" applyBorder="1" applyAlignment="1">
      <alignment horizontal="right" vertical="center" shrinkToFit="1"/>
    </xf>
    <xf numFmtId="179" fontId="2" fillId="2" borderId="1" xfId="55" applyNumberFormat="1" applyFont="1" applyFill="1" applyBorder="1" applyAlignment="1">
      <alignment horizontal="center" vertical="center" wrapText="1"/>
    </xf>
    <xf numFmtId="9" fontId="2" fillId="0" borderId="1" xfId="2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176" fontId="8" fillId="0" borderId="1" xfId="55" applyNumberFormat="1" applyFont="1" applyFill="1" applyBorder="1" applyAlignment="1">
      <alignment horizontal="center" vertical="center" shrinkToFit="1"/>
    </xf>
    <xf numFmtId="14" fontId="2" fillId="0" borderId="1" xfId="55" applyNumberFormat="1" applyFont="1" applyFill="1" applyBorder="1" applyAlignment="1">
      <alignment horizontal="center" vertical="center" wrapText="1"/>
    </xf>
    <xf numFmtId="177" fontId="2" fillId="0" borderId="1" xfId="55" applyNumberFormat="1" applyFont="1" applyFill="1" applyBorder="1" applyAlignment="1">
      <alignment horizontal="right" vertical="center" shrinkToFit="1"/>
    </xf>
    <xf numFmtId="179" fontId="2" fillId="0" borderId="1" xfId="55" applyNumberFormat="1" applyFont="1" applyFill="1" applyBorder="1" applyAlignment="1">
      <alignment horizontal="center" vertical="center" wrapText="1"/>
    </xf>
    <xf numFmtId="0" fontId="1" fillId="2" borderId="1" xfId="55" applyFont="1" applyFill="1" applyBorder="1" applyAlignment="1">
      <alignment horizontal="center" vertical="center" wrapText="1"/>
    </xf>
    <xf numFmtId="14" fontId="9" fillId="0" borderId="1" xfId="55" applyNumberFormat="1" applyFont="1" applyBorder="1" applyAlignment="1">
      <alignment horizontal="center" vertical="center" wrapText="1"/>
    </xf>
    <xf numFmtId="14" fontId="1" fillId="2" borderId="1" xfId="55" applyNumberFormat="1" applyFont="1" applyFill="1" applyBorder="1" applyAlignment="1">
      <alignment horizontal="center" vertical="center" wrapText="1"/>
    </xf>
    <xf numFmtId="177" fontId="1" fillId="2" borderId="1" xfId="55" applyNumberFormat="1" applyFont="1" applyFill="1" applyBorder="1" applyAlignment="1">
      <alignment horizontal="right" vertical="center" shrinkToFit="1"/>
    </xf>
    <xf numFmtId="179" fontId="1" fillId="2" borderId="1" xfId="55" applyNumberFormat="1" applyFont="1" applyFill="1" applyBorder="1" applyAlignment="1">
      <alignment horizontal="center" vertical="center" wrapText="1"/>
    </xf>
    <xf numFmtId="9" fontId="1" fillId="0" borderId="1" xfId="21" applyFont="1" applyFill="1" applyBorder="1" applyAlignment="1">
      <alignment horizontal="center" vertical="center" wrapText="1"/>
    </xf>
    <xf numFmtId="176" fontId="10" fillId="2" borderId="1" xfId="55" applyNumberFormat="1" applyFont="1" applyFill="1" applyBorder="1" applyAlignment="1">
      <alignment horizontal="center" vertical="center" shrinkToFit="1"/>
    </xf>
    <xf numFmtId="9" fontId="1" fillId="0" borderId="1" xfId="21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176" fontId="10" fillId="0" borderId="1" xfId="55" applyNumberFormat="1" applyFont="1" applyFill="1" applyBorder="1" applyAlignment="1">
      <alignment horizontal="center" vertical="center" shrinkToFit="1"/>
    </xf>
    <xf numFmtId="14" fontId="1" fillId="0" borderId="1" xfId="55" applyNumberFormat="1" applyFont="1" applyFill="1" applyBorder="1" applyAlignment="1">
      <alignment horizontal="center" vertical="center" wrapText="1"/>
    </xf>
    <xf numFmtId="177" fontId="1" fillId="0" borderId="1" xfId="55" applyNumberFormat="1" applyFont="1" applyFill="1" applyBorder="1" applyAlignment="1">
      <alignment horizontal="right" vertical="center" shrinkToFit="1"/>
    </xf>
    <xf numFmtId="179" fontId="1" fillId="0" borderId="1" xfId="55" applyNumberFormat="1" applyFont="1" applyFill="1" applyBorder="1" applyAlignment="1">
      <alignment horizontal="center" vertical="center" wrapText="1"/>
    </xf>
    <xf numFmtId="177" fontId="1" fillId="0" borderId="1" xfId="55" applyNumberFormat="1" applyFont="1" applyFill="1" applyBorder="1" applyAlignment="1">
      <alignment horizontal="center" vertical="center" wrapText="1"/>
    </xf>
    <xf numFmtId="0" fontId="3" fillId="3" borderId="1" xfId="55" applyFont="1" applyFill="1" applyBorder="1" applyAlignment="1">
      <alignment horizontal="center" vertical="center" shrinkToFit="1"/>
    </xf>
    <xf numFmtId="177" fontId="11" fillId="3" borderId="1" xfId="55" applyNumberFormat="1" applyFont="1" applyFill="1" applyBorder="1" applyAlignment="1">
      <alignment horizontal="right" vertical="center" shrinkToFit="1"/>
    </xf>
    <xf numFmtId="0" fontId="9" fillId="0" borderId="1" xfId="55" applyFont="1" applyFill="1" applyBorder="1" applyAlignment="1">
      <alignment horizontal="center" vertical="center" wrapText="1"/>
    </xf>
    <xf numFmtId="177" fontId="9" fillId="2" borderId="1" xfId="55" applyNumberFormat="1" applyFont="1" applyFill="1" applyBorder="1" applyAlignment="1">
      <alignment horizontal="center" vertical="center" wrapText="1"/>
    </xf>
    <xf numFmtId="177" fontId="1" fillId="2" borderId="1" xfId="55" applyNumberFormat="1" applyFont="1" applyFill="1" applyBorder="1" applyAlignment="1">
      <alignment horizontal="center" vertical="center" wrapText="1"/>
    </xf>
    <xf numFmtId="0" fontId="1" fillId="0" borderId="5" xfId="55" applyFont="1" applyFill="1" applyBorder="1" applyAlignment="1">
      <alignment horizontal="center" vertical="center" wrapText="1"/>
    </xf>
    <xf numFmtId="180" fontId="9" fillId="2" borderId="5" xfId="55" applyNumberFormat="1" applyFont="1" applyFill="1" applyBorder="1" applyAlignment="1">
      <alignment horizontal="center" vertical="center" wrapText="1"/>
    </xf>
    <xf numFmtId="177" fontId="1" fillId="2" borderId="5" xfId="55" applyNumberFormat="1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vertical="center" wrapText="1"/>
    </xf>
    <xf numFmtId="0" fontId="12" fillId="2" borderId="3" xfId="55" applyFont="1" applyFill="1" applyBorder="1" applyAlignment="1">
      <alignment horizontal="left" vertical="center" wrapText="1"/>
    </xf>
    <xf numFmtId="0" fontId="1" fillId="2" borderId="3" xfId="55" applyFont="1" applyFill="1" applyBorder="1" applyAlignment="1">
      <alignment horizontal="left" vertical="center" wrapText="1"/>
    </xf>
    <xf numFmtId="0" fontId="13" fillId="0" borderId="6" xfId="55" applyFont="1" applyFill="1" applyBorder="1" applyAlignment="1">
      <alignment horizontal="left" vertical="center" wrapText="1"/>
    </xf>
    <xf numFmtId="0" fontId="13" fillId="0" borderId="7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center" wrapText="1"/>
    </xf>
    <xf numFmtId="0" fontId="1" fillId="0" borderId="3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top" wrapText="1"/>
    </xf>
    <xf numFmtId="0" fontId="1" fillId="0" borderId="3" xfId="55" applyFont="1" applyFill="1" applyBorder="1" applyAlignment="1">
      <alignment horizontal="left" vertical="top" wrapText="1"/>
    </xf>
    <xf numFmtId="0" fontId="1" fillId="0" borderId="2" xfId="55" applyFont="1" applyFill="1" applyBorder="1" applyAlignment="1">
      <alignment horizontal="center" vertical="center" wrapText="1"/>
    </xf>
    <xf numFmtId="0" fontId="1" fillId="0" borderId="3" xfId="55" applyFont="1" applyFill="1" applyBorder="1" applyAlignment="1">
      <alignment horizontal="center" vertical="center" wrapText="1"/>
    </xf>
    <xf numFmtId="0" fontId="1" fillId="0" borderId="4" xfId="55" applyFont="1" applyFill="1" applyBorder="1" applyAlignment="1">
      <alignment horizontal="center" vertical="center" wrapText="1"/>
    </xf>
    <xf numFmtId="0" fontId="14" fillId="0" borderId="0" xfId="55" applyFont="1" applyBorder="1" applyAlignment="1">
      <alignment vertical="center"/>
    </xf>
    <xf numFmtId="0" fontId="6" fillId="0" borderId="4" xfId="55" applyFont="1" applyFill="1" applyBorder="1" applyAlignment="1">
      <alignment horizontal="center" vertical="center" shrinkToFit="1"/>
    </xf>
    <xf numFmtId="0" fontId="3" fillId="0" borderId="2" xfId="55" applyFont="1" applyFill="1" applyBorder="1" applyAlignment="1">
      <alignment horizontal="center" vertical="center" wrapText="1"/>
    </xf>
    <xf numFmtId="0" fontId="3" fillId="0" borderId="4" xfId="55" applyFont="1" applyFill="1" applyBorder="1" applyAlignment="1">
      <alignment horizontal="center" vertical="center" wrapText="1"/>
    </xf>
    <xf numFmtId="177" fontId="6" fillId="0" borderId="2" xfId="55" applyNumberFormat="1" applyFont="1" applyFill="1" applyBorder="1" applyAlignment="1">
      <alignment horizontal="center" vertical="center" shrinkToFit="1"/>
    </xf>
    <xf numFmtId="177" fontId="6" fillId="0" borderId="4" xfId="55" applyNumberFormat="1" applyFont="1" applyFill="1" applyBorder="1" applyAlignment="1">
      <alignment horizontal="center" vertical="center" shrinkToFit="1"/>
    </xf>
    <xf numFmtId="0" fontId="1" fillId="0" borderId="0" xfId="55" applyFont="1" applyFill="1" applyBorder="1" applyAlignment="1">
      <alignment horizontal="center" vertical="center" shrinkToFit="1"/>
    </xf>
    <xf numFmtId="0" fontId="7" fillId="0" borderId="3" xfId="55" applyFont="1" applyFill="1" applyBorder="1" applyAlignment="1">
      <alignment horizontal="center" vertical="center"/>
    </xf>
    <xf numFmtId="0" fontId="7" fillId="0" borderId="4" xfId="55" applyFont="1" applyFill="1" applyBorder="1" applyAlignment="1">
      <alignment horizontal="center" vertical="center"/>
    </xf>
    <xf numFmtId="177" fontId="15" fillId="0" borderId="2" xfId="55" applyNumberFormat="1" applyFont="1" applyFill="1" applyBorder="1" applyAlignment="1">
      <alignment horizontal="center" vertical="center" wrapText="1"/>
    </xf>
    <xf numFmtId="177" fontId="15" fillId="0" borderId="4" xfId="55" applyNumberFormat="1" applyFont="1" applyFill="1" applyBorder="1" applyAlignment="1">
      <alignment horizontal="center" vertical="center" wrapText="1"/>
    </xf>
    <xf numFmtId="0" fontId="1" fillId="0" borderId="0" xfId="55" applyFont="1" applyFill="1" applyBorder="1" applyAlignment="1">
      <alignment horizontal="center" vertical="center" wrapText="1"/>
    </xf>
    <xf numFmtId="178" fontId="5" fillId="0" borderId="3" xfId="55" applyNumberFormat="1" applyFont="1" applyFill="1" applyBorder="1" applyAlignment="1">
      <alignment horizontal="center" vertical="center" wrapText="1"/>
    </xf>
    <xf numFmtId="178" fontId="5" fillId="0" borderId="4" xfId="55" applyNumberFormat="1" applyFont="1" applyFill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0" fontId="6" fillId="0" borderId="4" xfId="55" applyFont="1" applyBorder="1" applyAlignment="1">
      <alignment horizontal="center" vertical="center" wrapText="1"/>
    </xf>
    <xf numFmtId="177" fontId="13" fillId="0" borderId="1" xfId="55" applyNumberFormat="1" applyFont="1" applyFill="1" applyBorder="1" applyAlignment="1">
      <alignment horizontal="center" vertical="center" wrapText="1"/>
    </xf>
    <xf numFmtId="177" fontId="2" fillId="3" borderId="1" xfId="55" applyNumberFormat="1" applyFont="1" applyFill="1" applyBorder="1" applyAlignment="1">
      <alignment vertical="center" shrinkToFit="1"/>
    </xf>
    <xf numFmtId="9" fontId="8" fillId="0" borderId="1" xfId="55" applyNumberFormat="1" applyFont="1" applyFill="1" applyBorder="1" applyAlignment="1">
      <alignment horizontal="center" vertical="center" wrapText="1"/>
    </xf>
    <xf numFmtId="177" fontId="2" fillId="0" borderId="1" xfId="55" applyNumberFormat="1" applyFont="1" applyFill="1" applyBorder="1" applyAlignment="1">
      <alignment vertical="center" shrinkToFit="1"/>
    </xf>
    <xf numFmtId="177" fontId="2" fillId="0" borderId="1" xfId="55" applyNumberFormat="1" applyFont="1" applyFill="1" applyBorder="1" applyAlignment="1">
      <alignment horizontal="center" vertical="center" wrapText="1"/>
    </xf>
    <xf numFmtId="177" fontId="2" fillId="3" borderId="5" xfId="55" applyNumberFormat="1" applyFont="1" applyFill="1" applyBorder="1" applyAlignment="1">
      <alignment vertical="center" shrinkToFit="1"/>
    </xf>
    <xf numFmtId="177" fontId="2" fillId="3" borderId="1" xfId="55" applyNumberFormat="1" applyFont="1" applyFill="1" applyBorder="1" applyAlignment="1">
      <alignment horizontal="right" vertical="center" shrinkToFit="1"/>
    </xf>
    <xf numFmtId="9" fontId="8" fillId="0" borderId="1" xfId="55" applyNumberFormat="1" applyFont="1" applyFill="1" applyBorder="1" applyAlignment="1">
      <alignment horizontal="right" vertical="center"/>
    </xf>
    <xf numFmtId="177" fontId="2" fillId="3" borderId="8" xfId="55" applyNumberFormat="1" applyFont="1" applyFill="1" applyBorder="1" applyAlignment="1">
      <alignment vertical="center" shrinkToFit="1"/>
    </xf>
    <xf numFmtId="177" fontId="2" fillId="0" borderId="1" xfId="55" applyNumberFormat="1" applyFont="1" applyFill="1" applyBorder="1" applyAlignment="1">
      <alignment horizontal="right" vertical="center"/>
    </xf>
    <xf numFmtId="177" fontId="2" fillId="0" borderId="1" xfId="55" applyNumberFormat="1" applyFont="1" applyFill="1" applyBorder="1" applyAlignment="1">
      <alignment vertical="center" wrapText="1"/>
    </xf>
    <xf numFmtId="177" fontId="2" fillId="3" borderId="1" xfId="55" applyNumberFormat="1" applyFont="1" applyFill="1" applyBorder="1" applyAlignment="1">
      <alignment horizontal="center" vertical="center" shrinkToFit="1"/>
    </xf>
    <xf numFmtId="177" fontId="1" fillId="3" borderId="1" xfId="55" applyNumberFormat="1" applyFont="1" applyFill="1" applyBorder="1" applyAlignment="1">
      <alignment horizontal="right" vertical="center" shrinkToFit="1"/>
    </xf>
    <xf numFmtId="9" fontId="1" fillId="0" borderId="1" xfId="55" applyNumberFormat="1" applyFont="1" applyFill="1" applyBorder="1" applyAlignment="1">
      <alignment horizontal="center" vertical="center" wrapText="1"/>
    </xf>
    <xf numFmtId="177" fontId="1" fillId="3" borderId="1" xfId="55" applyNumberFormat="1" applyFont="1" applyFill="1" applyBorder="1" applyAlignment="1">
      <alignment horizontal="center" vertical="center" shrinkToFit="1"/>
    </xf>
    <xf numFmtId="0" fontId="2" fillId="0" borderId="0" xfId="55" applyFont="1" applyFill="1" applyBorder="1" applyAlignment="1">
      <alignment horizontal="center" vertical="center" wrapText="1"/>
    </xf>
    <xf numFmtId="9" fontId="2" fillId="0" borderId="1" xfId="55" applyNumberFormat="1" applyFont="1" applyFill="1" applyBorder="1" applyAlignment="1">
      <alignment horizontal="center" vertical="center" wrapText="1"/>
    </xf>
    <xf numFmtId="9" fontId="10" fillId="0" borderId="1" xfId="55" applyNumberFormat="1" applyFont="1" applyFill="1" applyBorder="1" applyAlignment="1">
      <alignment horizontal="center" vertical="center" wrapText="1"/>
    </xf>
    <xf numFmtId="177" fontId="1" fillId="0" borderId="1" xfId="55" applyNumberFormat="1" applyFont="1" applyFill="1" applyBorder="1" applyAlignment="1">
      <alignment horizontal="right" vertical="center"/>
    </xf>
    <xf numFmtId="177" fontId="11" fillId="0" borderId="0" xfId="55" applyNumberFormat="1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horizontal="center" vertical="center" wrapText="1"/>
    </xf>
    <xf numFmtId="0" fontId="1" fillId="2" borderId="3" xfId="55" applyFont="1" applyFill="1" applyBorder="1" applyAlignment="1">
      <alignment horizontal="center" vertical="center" wrapText="1"/>
    </xf>
    <xf numFmtId="0" fontId="1" fillId="2" borderId="4" xfId="55" applyFont="1" applyFill="1" applyBorder="1" applyAlignment="1">
      <alignment horizontal="center" vertical="center" wrapText="1"/>
    </xf>
    <xf numFmtId="0" fontId="1" fillId="2" borderId="4" xfId="55" applyFont="1" applyFill="1" applyBorder="1" applyAlignment="1">
      <alignment horizontal="left" vertical="center" wrapText="1"/>
    </xf>
    <xf numFmtId="0" fontId="12" fillId="2" borderId="1" xfId="55" applyFont="1" applyFill="1" applyBorder="1" applyAlignment="1">
      <alignment horizontal="left" vertical="center" wrapText="1"/>
    </xf>
    <xf numFmtId="0" fontId="13" fillId="0" borderId="3" xfId="55" applyFont="1" applyFill="1" applyBorder="1" applyAlignment="1">
      <alignment horizontal="left" vertical="center" wrapText="1"/>
    </xf>
    <xf numFmtId="0" fontId="13" fillId="0" borderId="4" xfId="55" applyFont="1" applyFill="1" applyBorder="1" applyAlignment="1">
      <alignment horizontal="left" vertical="center" wrapText="1"/>
    </xf>
    <xf numFmtId="0" fontId="1" fillId="0" borderId="4" xfId="55" applyFont="1" applyFill="1" applyBorder="1" applyAlignment="1">
      <alignment horizontal="left" vertical="center" wrapText="1"/>
    </xf>
    <xf numFmtId="0" fontId="1" fillId="0" borderId="4" xfId="55" applyFont="1" applyFill="1" applyBorder="1" applyAlignment="1">
      <alignment horizontal="left" vertical="top" wrapText="1"/>
    </xf>
    <xf numFmtId="0" fontId="1" fillId="0" borderId="0" xfId="55" applyFont="1" applyFill="1" applyBorder="1" applyAlignment="1">
      <alignment horizontal="left" vertical="center" shrinkToFit="1"/>
    </xf>
    <xf numFmtId="0" fontId="16" fillId="2" borderId="1" xfId="13" applyFont="1" applyFill="1" applyBorder="1" applyAlignment="1">
      <alignment horizontal="left" vertical="center"/>
    </xf>
    <xf numFmtId="0" fontId="17" fillId="0" borderId="1" xfId="13" applyFont="1" applyBorder="1" applyAlignment="1">
      <alignment horizontal="center" vertical="center"/>
    </xf>
    <xf numFmtId="0" fontId="17" fillId="0" borderId="1" xfId="13" applyFont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/>
    </xf>
    <xf numFmtId="181" fontId="19" fillId="2" borderId="1" xfId="13" applyNumberFormat="1" applyFont="1" applyFill="1" applyBorder="1" applyAlignment="1">
      <alignment horizontal="center" vertical="center"/>
    </xf>
    <xf numFmtId="181" fontId="18" fillId="2" borderId="1" xfId="13" applyNumberFormat="1" applyFont="1" applyFill="1" applyBorder="1" applyAlignment="1">
      <alignment horizontal="center" vertical="center"/>
    </xf>
    <xf numFmtId="0" fontId="20" fillId="4" borderId="1" xfId="55" applyFont="1" applyFill="1" applyBorder="1" applyAlignment="1">
      <alignment horizontal="left" vertical="center"/>
    </xf>
    <xf numFmtId="0" fontId="21" fillId="0" borderId="0" xfId="55" applyFont="1">
      <alignment vertical="center"/>
    </xf>
    <xf numFmtId="180" fontId="1" fillId="0" borderId="0" xfId="55" applyNumberFormat="1" applyFont="1" applyFill="1" applyBorder="1" applyAlignment="1">
      <alignment horizontal="center" vertical="center"/>
    </xf>
    <xf numFmtId="10" fontId="4" fillId="4" borderId="0" xfId="55" applyNumberFormat="1" applyFont="1" applyFill="1">
      <alignment vertical="center"/>
    </xf>
    <xf numFmtId="180" fontId="1" fillId="4" borderId="0" xfId="55" applyNumberFormat="1" applyFont="1" applyFill="1" applyBorder="1" applyAlignment="1">
      <alignment horizontal="center" vertical="center"/>
    </xf>
    <xf numFmtId="0" fontId="4" fillId="0" borderId="0" xfId="55" applyFont="1" applyAlignment="1">
      <alignment horizontal="center" vertical="center"/>
    </xf>
    <xf numFmtId="0" fontId="4" fillId="0" borderId="0" xfId="55" applyFont="1" applyAlignment="1">
      <alignment horizontal="left" vertical="center"/>
    </xf>
    <xf numFmtId="0" fontId="18" fillId="0" borderId="1" xfId="13" applyFont="1" applyBorder="1" applyAlignment="1">
      <alignment horizontal="center" vertical="center" wrapText="1"/>
    </xf>
    <xf numFmtId="0" fontId="18" fillId="2" borderId="1" xfId="13" applyFont="1" applyFill="1" applyBorder="1" applyAlignment="1">
      <alignment horizontal="center" vertical="center" wrapText="1"/>
    </xf>
    <xf numFmtId="0" fontId="19" fillId="0" borderId="1" xfId="13" applyFont="1" applyFill="1" applyBorder="1" applyAlignment="1">
      <alignment horizontal="left" vertical="center" wrapText="1"/>
    </xf>
    <xf numFmtId="0" fontId="18" fillId="0" borderId="0" xfId="13" applyFont="1" applyAlignment="1">
      <alignment horizontal="center" vertical="center"/>
    </xf>
    <xf numFmtId="0" fontId="18" fillId="0" borderId="1" xfId="13" applyFont="1" applyBorder="1" applyAlignment="1">
      <alignment horizontal="left" vertical="center" wrapText="1"/>
    </xf>
    <xf numFmtId="0" fontId="3" fillId="0" borderId="3" xfId="55" applyFont="1" applyFill="1" applyBorder="1" applyAlignment="1">
      <alignment horizontal="center" vertical="center" wrapText="1"/>
    </xf>
    <xf numFmtId="179" fontId="22" fillId="2" borderId="1" xfId="55" applyNumberFormat="1" applyFont="1" applyFill="1" applyBorder="1" applyAlignment="1">
      <alignment horizontal="center" vertical="center" wrapText="1"/>
    </xf>
    <xf numFmtId="177" fontId="22" fillId="2" borderId="1" xfId="55" applyNumberFormat="1" applyFont="1" applyFill="1" applyBorder="1" applyAlignment="1">
      <alignment horizontal="right" vertical="center" shrinkToFit="1"/>
    </xf>
    <xf numFmtId="177" fontId="1" fillId="3" borderId="1" xfId="55" applyNumberFormat="1" applyFont="1" applyFill="1" applyBorder="1" applyAlignment="1">
      <alignment vertical="center" shrinkToFit="1"/>
    </xf>
    <xf numFmtId="177" fontId="1" fillId="0" borderId="1" xfId="55" applyNumberFormat="1" applyFont="1" applyFill="1" applyBorder="1" applyAlignment="1">
      <alignment vertical="center" shrinkToFit="1"/>
    </xf>
    <xf numFmtId="177" fontId="1" fillId="3" borderId="5" xfId="55" applyNumberFormat="1" applyFont="1" applyFill="1" applyBorder="1" applyAlignment="1">
      <alignment vertical="center" shrinkToFit="1"/>
    </xf>
    <xf numFmtId="9" fontId="10" fillId="0" borderId="1" xfId="55" applyNumberFormat="1" applyFont="1" applyFill="1" applyBorder="1" applyAlignment="1">
      <alignment horizontal="right" vertical="center"/>
    </xf>
    <xf numFmtId="177" fontId="1" fillId="3" borderId="8" xfId="55" applyNumberFormat="1" applyFont="1" applyFill="1" applyBorder="1" applyAlignment="1">
      <alignment vertical="center" shrinkToFit="1"/>
    </xf>
    <xf numFmtId="177" fontId="1" fillId="0" borderId="1" xfId="55" applyNumberFormat="1" applyFont="1" applyFill="1" applyBorder="1" applyAlignment="1">
      <alignment vertical="center" wrapText="1"/>
    </xf>
    <xf numFmtId="0" fontId="1" fillId="5" borderId="3" xfId="55" applyFont="1" applyFill="1" applyBorder="1" applyAlignment="1">
      <alignment horizontal="lef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14.png"/><Relationship Id="rId6" Type="http://schemas.openxmlformats.org/officeDocument/2006/relationships/image" Target="../media/image13.jpeg"/><Relationship Id="rId5" Type="http://schemas.openxmlformats.org/officeDocument/2006/relationships/image" Target="../media/image12.png"/><Relationship Id="rId4" Type="http://schemas.openxmlformats.org/officeDocument/2006/relationships/image" Target="../media/image11.png"/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Relationship Id="rId3" Type="http://schemas.openxmlformats.org/officeDocument/2006/relationships/image" Target="../media/image13.jpe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7" Type="http://schemas.openxmlformats.org/officeDocument/2006/relationships/image" Target="../media/image19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3" Type="http://schemas.openxmlformats.org/officeDocument/2006/relationships/image" Target="../media/image13.jpe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27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8775" y="814070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15</xdr:col>
      <xdr:colOff>762000</xdr:colOff>
      <xdr:row>4</xdr:row>
      <xdr:rowOff>133350</xdr:rowOff>
    </xdr:from>
    <xdr:to>
      <xdr:col>23</xdr:col>
      <xdr:colOff>466725</xdr:colOff>
      <xdr:row>18</xdr:row>
      <xdr:rowOff>18776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58275" y="1400810"/>
          <a:ext cx="6686550" cy="4018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228600</xdr:colOff>
      <xdr:row>1</xdr:row>
      <xdr:rowOff>152400</xdr:rowOff>
    </xdr:from>
    <xdr:to>
      <xdr:col>22</xdr:col>
      <xdr:colOff>590550</xdr:colOff>
      <xdr:row>4</xdr:row>
      <xdr:rowOff>161925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648950" y="469265"/>
          <a:ext cx="4533900" cy="960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542925</xdr:colOff>
      <xdr:row>10</xdr:row>
      <xdr:rowOff>66675</xdr:rowOff>
    </xdr:from>
    <xdr:to>
      <xdr:col>24</xdr:col>
      <xdr:colOff>777278</xdr:colOff>
      <xdr:row>42</xdr:row>
      <xdr:rowOff>157675</xdr:rowOff>
    </xdr:to>
    <xdr:pic>
      <xdr:nvPicPr>
        <xdr:cNvPr id="7" name="图片 6" descr="C:\Users\Administrator\Documents\Tencent Files\501232853\Image\C2C\Image2\B25BF52A1FCBCF4977C0F5D1ABD46127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787" t="-3242" r="18787" b="3242"/>
        <a:stretch>
          <a:fillRect/>
        </a:stretch>
      </xdr:blipFill>
      <xdr:spPr>
        <a:xfrm>
          <a:off x="11620500" y="3363595"/>
          <a:ext cx="5120640" cy="9239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104775</xdr:colOff>
      <xdr:row>0</xdr:row>
      <xdr:rowOff>66675</xdr:rowOff>
    </xdr:from>
    <xdr:to>
      <xdr:col>22</xdr:col>
      <xdr:colOff>523875</xdr:colOff>
      <xdr:row>3</xdr:row>
      <xdr:rowOff>228600</xdr:rowOff>
    </xdr:to>
    <xdr:pic>
      <xdr:nvPicPr>
        <xdr:cNvPr id="8" name="图片 7" descr="C:\Users\Administrator\AppData\Roaming\Tencent\Users\501232853\QQ\WinTemp\RichOle\3UC886[}MX($QO7HTL1%4@5.png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8775" y="66675"/>
          <a:ext cx="5867400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381000</xdr:colOff>
      <xdr:row>9</xdr:row>
      <xdr:rowOff>47625</xdr:rowOff>
    </xdr:from>
    <xdr:to>
      <xdr:col>13</xdr:col>
      <xdr:colOff>142875</xdr:colOff>
      <xdr:row>10</xdr:row>
      <xdr:rowOff>238125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3027680"/>
          <a:ext cx="3705225" cy="507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7</xdr:row>
      <xdr:rowOff>76200</xdr:rowOff>
    </xdr:from>
    <xdr:to>
      <xdr:col>6</xdr:col>
      <xdr:colOff>28575</xdr:colOff>
      <xdr:row>10</xdr:row>
      <xdr:rowOff>171450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2406015"/>
          <a:ext cx="3105150" cy="1062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800100</xdr:colOff>
      <xdr:row>27</xdr:row>
      <xdr:rowOff>381000</xdr:rowOff>
    </xdr:from>
    <xdr:to>
      <xdr:col>21</xdr:col>
      <xdr:colOff>419100</xdr:colOff>
      <xdr:row>29</xdr:row>
      <xdr:rowOff>266700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96375" y="8293100"/>
          <a:ext cx="50101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14</xdr:col>
      <xdr:colOff>371475</xdr:colOff>
      <xdr:row>80</xdr:row>
      <xdr:rowOff>9525</xdr:rowOff>
    </xdr:to>
    <xdr:pic>
      <xdr:nvPicPr>
        <xdr:cNvPr id="12" name="图片 11" descr="C:\Users\Administrator\AppData\Roaming\Tencent\Users\501232853\QQ\WinTemp\RichOle\K1BB)TM$)BK%6[`LM)YUJF7.png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225" y="12103100"/>
          <a:ext cx="7686675" cy="686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27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96375" y="801179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15</xdr:col>
      <xdr:colOff>800100</xdr:colOff>
      <xdr:row>28</xdr:row>
      <xdr:rowOff>381000</xdr:rowOff>
    </xdr:from>
    <xdr:to>
      <xdr:col>21</xdr:col>
      <xdr:colOff>419100</xdr:colOff>
      <xdr:row>30</xdr:row>
      <xdr:rowOff>266700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43975" y="8495665"/>
          <a:ext cx="50101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9525</xdr:colOff>
      <xdr:row>3</xdr:row>
      <xdr:rowOff>219075</xdr:rowOff>
    </xdr:from>
    <xdr:to>
      <xdr:col>25</xdr:col>
      <xdr:colOff>294005</xdr:colOff>
      <xdr:row>20</xdr:row>
      <xdr:rowOff>52070</xdr:rowOff>
    </xdr:to>
    <xdr:pic>
      <xdr:nvPicPr>
        <xdr:cNvPr id="11" name="图片 10" descr="HLXT((B((}8TKT275$%(OW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01125" y="1169670"/>
          <a:ext cx="7952105" cy="4810125"/>
        </a:xfrm>
        <a:prstGeom prst="rect">
          <a:avLst/>
        </a:prstGeom>
      </xdr:spPr>
    </xdr:pic>
    <xdr:clientData/>
  </xdr:twoCellAnchor>
  <xdr:twoCellAnchor editAs="oneCell">
    <xdr:from>
      <xdr:col>5</xdr:col>
      <xdr:colOff>621030</xdr:colOff>
      <xdr:row>11</xdr:row>
      <xdr:rowOff>57150</xdr:rowOff>
    </xdr:from>
    <xdr:to>
      <xdr:col>11</xdr:col>
      <xdr:colOff>56515</xdr:colOff>
      <xdr:row>17</xdr:row>
      <xdr:rowOff>190500</xdr:rowOff>
    </xdr:to>
    <xdr:pic>
      <xdr:nvPicPr>
        <xdr:cNvPr id="12" name="图片 11" descr="}EZ4M9HU8JOBI3106KGHKDH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83230" y="3698875"/>
          <a:ext cx="2969260" cy="16573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209550</xdr:rowOff>
    </xdr:from>
    <xdr:to>
      <xdr:col>20</xdr:col>
      <xdr:colOff>751840</xdr:colOff>
      <xdr:row>23</xdr:row>
      <xdr:rowOff>27940</xdr:rowOff>
    </xdr:to>
    <xdr:pic>
      <xdr:nvPicPr>
        <xdr:cNvPr id="14" name="图片 13" descr="9(OB06A6]IJH}7KLZ)AF)~R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267950" y="5375275"/>
          <a:ext cx="3218815" cy="1342390"/>
        </a:xfrm>
        <a:prstGeom prst="rect">
          <a:avLst/>
        </a:prstGeom>
      </xdr:spPr>
    </xdr:pic>
    <xdr:clientData/>
  </xdr:twoCellAnchor>
  <xdr:twoCellAnchor editAs="oneCell">
    <xdr:from>
      <xdr:col>17</xdr:col>
      <xdr:colOff>390525</xdr:colOff>
      <xdr:row>29</xdr:row>
      <xdr:rowOff>38100</xdr:rowOff>
    </xdr:from>
    <xdr:to>
      <xdr:col>24</xdr:col>
      <xdr:colOff>26035</xdr:colOff>
      <xdr:row>78</xdr:row>
      <xdr:rowOff>133350</xdr:rowOff>
    </xdr:to>
    <xdr:pic>
      <xdr:nvPicPr>
        <xdr:cNvPr id="15" name="图片 14" descr="518C3BC2BDDAEF10AD76E3CBFC8C965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182225" y="8724265"/>
          <a:ext cx="5655310" cy="100584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36</xdr:row>
      <xdr:rowOff>9525</xdr:rowOff>
    </xdr:from>
    <xdr:to>
      <xdr:col>10</xdr:col>
      <xdr:colOff>466090</xdr:colOff>
      <xdr:row>75</xdr:row>
      <xdr:rowOff>142240</xdr:rowOff>
    </xdr:to>
    <xdr:pic>
      <xdr:nvPicPr>
        <xdr:cNvPr id="3" name="图片 2" descr="ZQL$4NC5_A[~ZL`52G{62%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66800" y="11457940"/>
          <a:ext cx="4752340" cy="68192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27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96375" y="821499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15</xdr:col>
      <xdr:colOff>800100</xdr:colOff>
      <xdr:row>28</xdr:row>
      <xdr:rowOff>381000</xdr:rowOff>
    </xdr:from>
    <xdr:to>
      <xdr:col>21</xdr:col>
      <xdr:colOff>419100</xdr:colOff>
      <xdr:row>30</xdr:row>
      <xdr:rowOff>266700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43975" y="8698865"/>
          <a:ext cx="50101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390525</xdr:colOff>
      <xdr:row>29</xdr:row>
      <xdr:rowOff>38100</xdr:rowOff>
    </xdr:from>
    <xdr:to>
      <xdr:col>24</xdr:col>
      <xdr:colOff>26035</xdr:colOff>
      <xdr:row>78</xdr:row>
      <xdr:rowOff>133350</xdr:rowOff>
    </xdr:to>
    <xdr:pic>
      <xdr:nvPicPr>
        <xdr:cNvPr id="7" name="图片 6" descr="518C3BC2BDDAEF10AD76E3CBFC8C965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82225" y="8927465"/>
          <a:ext cx="5655310" cy="1005840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</xdr:colOff>
      <xdr:row>2</xdr:row>
      <xdr:rowOff>76200</xdr:rowOff>
    </xdr:from>
    <xdr:to>
      <xdr:col>25</xdr:col>
      <xdr:colOff>189230</xdr:colOff>
      <xdr:row>17</xdr:row>
      <xdr:rowOff>203835</xdr:rowOff>
    </xdr:to>
    <xdr:pic>
      <xdr:nvPicPr>
        <xdr:cNvPr id="9" name="图片 8" descr="E)KD%XE]DQ(~M$YW7I$Y]0Y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01125" y="709930"/>
          <a:ext cx="7847330" cy="4862830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13</xdr:row>
      <xdr:rowOff>66675</xdr:rowOff>
    </xdr:from>
    <xdr:to>
      <xdr:col>7</xdr:col>
      <xdr:colOff>218440</xdr:colOff>
      <xdr:row>20</xdr:row>
      <xdr:rowOff>168275</xdr:rowOff>
    </xdr:to>
    <xdr:pic>
      <xdr:nvPicPr>
        <xdr:cNvPr id="4" name="图片 3" descr="0EE)}JA89X[9SJ[YY_MRZB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00175" y="4419600"/>
          <a:ext cx="2837815" cy="18796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37</xdr:row>
      <xdr:rowOff>9525</xdr:rowOff>
    </xdr:from>
    <xdr:to>
      <xdr:col>10</xdr:col>
      <xdr:colOff>361315</xdr:colOff>
      <xdr:row>73</xdr:row>
      <xdr:rowOff>104140</xdr:rowOff>
    </xdr:to>
    <xdr:pic>
      <xdr:nvPicPr>
        <xdr:cNvPr id="5" name="图片 4" descr="9M2L90_YQ0HR8@P387MXRMS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0575" y="11832590"/>
          <a:ext cx="4923790" cy="62668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16</xdr:col>
      <xdr:colOff>104775</xdr:colOff>
      <xdr:row>27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96375" y="8214995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15</xdr:col>
      <xdr:colOff>800100</xdr:colOff>
      <xdr:row>28</xdr:row>
      <xdr:rowOff>381000</xdr:rowOff>
    </xdr:from>
    <xdr:to>
      <xdr:col>21</xdr:col>
      <xdr:colOff>419100</xdr:colOff>
      <xdr:row>30</xdr:row>
      <xdr:rowOff>266700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43975" y="8698865"/>
          <a:ext cx="50101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390525</xdr:colOff>
      <xdr:row>29</xdr:row>
      <xdr:rowOff>38100</xdr:rowOff>
    </xdr:from>
    <xdr:to>
      <xdr:col>24</xdr:col>
      <xdr:colOff>26035</xdr:colOff>
      <xdr:row>78</xdr:row>
      <xdr:rowOff>133350</xdr:rowOff>
    </xdr:to>
    <xdr:pic>
      <xdr:nvPicPr>
        <xdr:cNvPr id="4" name="图片 3" descr="518C3BC2BDDAEF10AD76E3CBFC8C965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82225" y="8927465"/>
          <a:ext cx="5655310" cy="10058400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133350</xdr:colOff>
      <xdr:row>10</xdr:row>
      <xdr:rowOff>99060</xdr:rowOff>
    </xdr:from>
    <xdr:to>
      <xdr:col>19</xdr:col>
      <xdr:colOff>37465</xdr:colOff>
      <xdr:row>16</xdr:row>
      <xdr:rowOff>0</xdr:rowOff>
    </xdr:to>
    <xdr:pic>
      <xdr:nvPicPr>
        <xdr:cNvPr id="6" name="图片 5" descr="0EE)}JA89X[9SJ[YY_MRZB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277225" y="3334385"/>
          <a:ext cx="2685415" cy="178054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37</xdr:row>
      <xdr:rowOff>9525</xdr:rowOff>
    </xdr:from>
    <xdr:to>
      <xdr:col>10</xdr:col>
      <xdr:colOff>361315</xdr:colOff>
      <xdr:row>73</xdr:row>
      <xdr:rowOff>104140</xdr:rowOff>
    </xdr:to>
    <xdr:pic>
      <xdr:nvPicPr>
        <xdr:cNvPr id="7" name="图片 6" descr="9M2L90_YQ0HR8@P387MXRMS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0575" y="11832590"/>
          <a:ext cx="4923790" cy="6266815"/>
        </a:xfrm>
        <a:prstGeom prst="rect">
          <a:avLst/>
        </a:prstGeom>
      </xdr:spPr>
    </xdr:pic>
    <xdr:clientData/>
  </xdr:twoCellAnchor>
  <xdr:twoCellAnchor editAs="oneCell">
    <xdr:from>
      <xdr:col>19</xdr:col>
      <xdr:colOff>104775</xdr:colOff>
      <xdr:row>0</xdr:row>
      <xdr:rowOff>152400</xdr:rowOff>
    </xdr:from>
    <xdr:to>
      <xdr:col>27</xdr:col>
      <xdr:colOff>304800</xdr:colOff>
      <xdr:row>18</xdr:row>
      <xdr:rowOff>97790</xdr:rowOff>
    </xdr:to>
    <xdr:pic>
      <xdr:nvPicPr>
        <xdr:cNvPr id="8" name="图片 7" descr="SM`)U6WJGK6Q~}XQBH]E46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029950" y="152400"/>
          <a:ext cx="8848725" cy="556831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16</xdr:row>
      <xdr:rowOff>19050</xdr:rowOff>
    </xdr:from>
    <xdr:to>
      <xdr:col>8</xdr:col>
      <xdr:colOff>723900</xdr:colOff>
      <xdr:row>20</xdr:row>
      <xdr:rowOff>19050</xdr:rowOff>
    </xdr:to>
    <xdr:pic>
      <xdr:nvPicPr>
        <xdr:cNvPr id="5" name="图片 4" descr="6XAMP_}ID{X$$T3~%$~T(AU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19125" y="5133975"/>
          <a:ext cx="4400550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41"/>
  <sheetViews>
    <sheetView workbookViewId="0">
      <selection activeCell="F15" sqref="F15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7.125" style="6" customWidth="1"/>
    <col min="12" max="12" width="11.25" style="6" customWidth="1"/>
    <col min="13" max="14" width="5.5" style="1" customWidth="1"/>
    <col min="15" max="15" width="9.25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5"/>
      <c r="Q1" s="31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66"/>
      <c r="L2" s="67" t="s">
        <v>4</v>
      </c>
      <c r="M2" s="68"/>
      <c r="N2" s="69" t="s">
        <v>5</v>
      </c>
      <c r="O2" s="70"/>
      <c r="P2" s="71"/>
      <c r="Q2" s="71"/>
      <c r="R2" s="110"/>
      <c r="S2" s="110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</row>
    <row r="3" ht="24.95" customHeight="1" spans="1:36">
      <c r="A3" s="8" t="s">
        <v>6</v>
      </c>
      <c r="B3" s="8"/>
      <c r="C3" s="11">
        <v>1445624.74</v>
      </c>
      <c r="D3" s="12"/>
      <c r="E3" s="12"/>
      <c r="F3" s="13"/>
      <c r="G3" s="14" t="s">
        <v>7</v>
      </c>
      <c r="H3" s="15" t="s">
        <v>8</v>
      </c>
      <c r="I3" s="72"/>
      <c r="J3" s="72"/>
      <c r="K3" s="73"/>
      <c r="L3" s="8" t="s">
        <v>9</v>
      </c>
      <c r="M3" s="8"/>
      <c r="N3" s="74" t="s">
        <v>10</v>
      </c>
      <c r="O3" s="75"/>
      <c r="P3" s="76"/>
      <c r="Q3" s="111" t="s">
        <v>5</v>
      </c>
      <c r="R3" s="112">
        <v>65</v>
      </c>
      <c r="S3" s="112">
        <v>3930</v>
      </c>
      <c r="T3" s="113" t="s">
        <v>3</v>
      </c>
      <c r="U3" s="114" t="s">
        <v>8</v>
      </c>
      <c r="V3" s="115">
        <v>1445624.74</v>
      </c>
      <c r="W3" s="116" t="s">
        <v>11</v>
      </c>
      <c r="X3" s="116" t="s">
        <v>12</v>
      </c>
      <c r="Y3" s="124" t="s">
        <v>13</v>
      </c>
      <c r="Z3" s="125" t="s">
        <v>14</v>
      </c>
      <c r="AA3" s="125" t="s">
        <v>10</v>
      </c>
      <c r="AB3" s="126" t="s">
        <v>15</v>
      </c>
      <c r="AC3" s="127" t="s">
        <v>16</v>
      </c>
      <c r="AD3" s="128"/>
      <c r="AE3" s="76"/>
      <c r="AF3" s="76"/>
      <c r="AG3" s="76"/>
      <c r="AH3" s="76"/>
      <c r="AI3" s="76"/>
      <c r="AJ3" s="76"/>
    </row>
    <row r="4" ht="24.95" customHeight="1" spans="1:20">
      <c r="A4" s="8" t="s">
        <v>17</v>
      </c>
      <c r="B4" s="8"/>
      <c r="C4" s="67"/>
      <c r="D4" s="129"/>
      <c r="E4" s="129"/>
      <c r="F4" s="68"/>
      <c r="G4" s="14" t="s">
        <v>18</v>
      </c>
      <c r="H4" s="11"/>
      <c r="I4" s="12"/>
      <c r="J4" s="12"/>
      <c r="K4" s="13"/>
      <c r="L4" s="8" t="s">
        <v>19</v>
      </c>
      <c r="M4" s="8"/>
      <c r="N4" s="79">
        <v>3930</v>
      </c>
      <c r="O4" s="80"/>
      <c r="P4" s="76"/>
      <c r="Q4" s="117"/>
      <c r="R4" s="1"/>
      <c r="S4" s="1"/>
      <c r="T4" s="1"/>
    </row>
    <row r="5" ht="24.95" customHeight="1" spans="1:16">
      <c r="A5" s="8" t="s">
        <v>20</v>
      </c>
      <c r="B5" s="8" t="s">
        <v>21</v>
      </c>
      <c r="C5" s="8"/>
      <c r="D5" s="8"/>
      <c r="E5" s="8" t="s">
        <v>22</v>
      </c>
      <c r="F5" s="8"/>
      <c r="G5" s="17" t="s">
        <v>23</v>
      </c>
      <c r="H5" s="8" t="s">
        <v>24</v>
      </c>
      <c r="I5" s="8"/>
      <c r="J5" s="8" t="s">
        <v>25</v>
      </c>
      <c r="K5" s="8"/>
      <c r="L5" s="8" t="s">
        <v>26</v>
      </c>
      <c r="M5" s="8"/>
      <c r="N5" s="81" t="s">
        <v>27</v>
      </c>
      <c r="O5" s="81"/>
      <c r="P5" s="76"/>
    </row>
    <row r="6" ht="24.95" customHeight="1" spans="1:18">
      <c r="A6" s="8"/>
      <c r="B6" s="18" t="s">
        <v>28</v>
      </c>
      <c r="C6" s="8" t="s">
        <v>29</v>
      </c>
      <c r="D6" s="17" t="s">
        <v>30</v>
      </c>
      <c r="E6" s="18" t="s">
        <v>28</v>
      </c>
      <c r="F6" s="17" t="s">
        <v>30</v>
      </c>
      <c r="G6" s="17" t="s">
        <v>30</v>
      </c>
      <c r="H6" s="8" t="s">
        <v>31</v>
      </c>
      <c r="I6" s="17" t="s">
        <v>30</v>
      </c>
      <c r="J6" s="8" t="s">
        <v>32</v>
      </c>
      <c r="K6" s="14" t="s">
        <v>30</v>
      </c>
      <c r="L6" s="17" t="s">
        <v>30</v>
      </c>
      <c r="M6" s="8" t="s">
        <v>33</v>
      </c>
      <c r="N6" s="81" t="s">
        <v>34</v>
      </c>
      <c r="O6" s="81" t="s">
        <v>30</v>
      </c>
      <c r="P6" s="76"/>
      <c r="R6" s="1"/>
    </row>
    <row r="7" ht="33.75" customHeight="1" spans="1:18">
      <c r="A7" s="30">
        <v>1</v>
      </c>
      <c r="B7" s="36">
        <v>42757</v>
      </c>
      <c r="C7" s="32" t="s">
        <v>35</v>
      </c>
      <c r="D7" s="33">
        <v>327500</v>
      </c>
      <c r="E7" s="130">
        <v>42754</v>
      </c>
      <c r="F7" s="131">
        <v>327500</v>
      </c>
      <c r="G7" s="33"/>
      <c r="H7" s="35">
        <v>0.02</v>
      </c>
      <c r="I7" s="132">
        <f>D7*0.02</f>
        <v>6550</v>
      </c>
      <c r="J7" s="98" t="s">
        <v>36</v>
      </c>
      <c r="K7" s="132">
        <v>35700.45</v>
      </c>
      <c r="L7" s="133">
        <v>2000</v>
      </c>
      <c r="M7" s="43"/>
      <c r="N7" s="43"/>
      <c r="O7" s="134">
        <f>D7-I7-K7-K8-L7</f>
        <v>282974.27</v>
      </c>
      <c r="P7" s="76"/>
      <c r="R7" s="1"/>
    </row>
    <row r="8" ht="26.25" customHeight="1" spans="1:18">
      <c r="A8" s="30"/>
      <c r="B8" s="36"/>
      <c r="C8" s="32"/>
      <c r="D8" s="33"/>
      <c r="E8" s="34"/>
      <c r="F8" s="33"/>
      <c r="G8" s="33"/>
      <c r="H8" s="35"/>
      <c r="I8" s="93"/>
      <c r="J8" s="135" t="s">
        <v>37</v>
      </c>
      <c r="K8" s="132">
        <v>275.28</v>
      </c>
      <c r="L8" s="41"/>
      <c r="M8" s="43"/>
      <c r="N8" s="43"/>
      <c r="O8" s="136"/>
      <c r="P8" s="76"/>
      <c r="R8" s="1"/>
    </row>
    <row r="9" ht="24.95" customHeight="1" spans="1:18">
      <c r="A9" s="38"/>
      <c r="B9" s="39"/>
      <c r="C9" s="40"/>
      <c r="D9" s="41"/>
      <c r="E9" s="42"/>
      <c r="F9" s="41"/>
      <c r="G9" s="41"/>
      <c r="H9" s="35"/>
      <c r="I9" s="93"/>
      <c r="J9" s="38"/>
      <c r="K9" s="93"/>
      <c r="L9" s="41"/>
      <c r="M9" s="99" t="s">
        <v>38</v>
      </c>
      <c r="N9" s="137"/>
      <c r="O9" s="95"/>
      <c r="P9" s="76"/>
      <c r="R9" s="1"/>
    </row>
    <row r="10" ht="24.95" customHeight="1" spans="1:18">
      <c r="A10" s="30"/>
      <c r="B10" s="36"/>
      <c r="C10" s="32"/>
      <c r="D10" s="33"/>
      <c r="E10" s="34"/>
      <c r="F10" s="33"/>
      <c r="G10" s="33"/>
      <c r="H10" s="35"/>
      <c r="I10" s="93"/>
      <c r="J10" s="94"/>
      <c r="K10" s="93"/>
      <c r="L10" s="41"/>
      <c r="M10" s="43"/>
      <c r="N10" s="43"/>
      <c r="O10" s="95"/>
      <c r="P10" s="76"/>
      <c r="R10" s="1"/>
    </row>
    <row r="11" ht="24.95" customHeight="1" spans="1:18">
      <c r="A11" s="30"/>
      <c r="B11" s="36"/>
      <c r="C11" s="32"/>
      <c r="D11"/>
      <c r="E11" s="34"/>
      <c r="F11" s="33"/>
      <c r="G11" s="33"/>
      <c r="H11" s="35"/>
      <c r="I11" s="93"/>
      <c r="J11" s="94"/>
      <c r="K11" s="93"/>
      <c r="L11" s="41"/>
      <c r="M11" s="43"/>
      <c r="N11" s="43"/>
      <c r="O11" s="95"/>
      <c r="P11" s="76"/>
      <c r="R11" s="1"/>
    </row>
    <row r="12" ht="20.1" customHeight="1" spans="1:18">
      <c r="A12" s="30"/>
      <c r="B12" s="36"/>
      <c r="C12" s="32"/>
      <c r="D12" s="33"/>
      <c r="E12" s="34"/>
      <c r="F12" s="33"/>
      <c r="G12" s="33"/>
      <c r="H12" s="35"/>
      <c r="I12" s="93"/>
      <c r="J12" s="94"/>
      <c r="K12" s="93"/>
      <c r="L12" s="41"/>
      <c r="M12" s="43"/>
      <c r="N12" s="43"/>
      <c r="O12" s="95"/>
      <c r="P12" s="76"/>
      <c r="R12" s="1"/>
    </row>
    <row r="13" ht="20.1" customHeight="1" spans="1:18">
      <c r="A13" s="30"/>
      <c r="B13" s="36"/>
      <c r="C13" s="32"/>
      <c r="D13" s="33"/>
      <c r="E13" s="34"/>
      <c r="F13" s="33"/>
      <c r="G13" s="33"/>
      <c r="H13" s="35"/>
      <c r="I13" s="93"/>
      <c r="J13" s="94"/>
      <c r="K13" s="93"/>
      <c r="L13"/>
      <c r="M13" s="43"/>
      <c r="N13" s="43"/>
      <c r="O13" s="95"/>
      <c r="P13" s="76"/>
      <c r="R13" s="1"/>
    </row>
    <row r="14" ht="20.1" customHeight="1" spans="1:18">
      <c r="A14" s="30"/>
      <c r="B14" s="36"/>
      <c r="C14" s="32"/>
      <c r="D14" s="33"/>
      <c r="E14" s="34"/>
      <c r="F14" s="33"/>
      <c r="G14" s="33"/>
      <c r="H14" s="35"/>
      <c r="I14" s="93"/>
      <c r="J14" s="94"/>
      <c r="K14" s="93"/>
      <c r="L14" s="41"/>
      <c r="M14" s="43"/>
      <c r="N14" s="43"/>
      <c r="O14" s="95"/>
      <c r="P14" s="76"/>
      <c r="R14" s="1"/>
    </row>
    <row r="15" ht="20.1" customHeight="1" spans="1:18">
      <c r="A15" s="30"/>
      <c r="B15" s="36"/>
      <c r="C15" s="32"/>
      <c r="D15" s="33"/>
      <c r="E15" s="34"/>
      <c r="F15" s="33"/>
      <c r="G15" s="33"/>
      <c r="H15" s="35"/>
      <c r="I15" s="93"/>
      <c r="J15" s="94"/>
      <c r="K15" s="93"/>
      <c r="L15" s="41"/>
      <c r="M15" s="43"/>
      <c r="N15" s="43"/>
      <c r="O15" s="95"/>
      <c r="P15" s="76"/>
      <c r="R15" s="1"/>
    </row>
    <row r="16" ht="20.1" customHeight="1" spans="1:18">
      <c r="A16" s="30"/>
      <c r="B16" s="36"/>
      <c r="C16" s="32"/>
      <c r="D16" s="33"/>
      <c r="E16" s="34"/>
      <c r="F16" s="33"/>
      <c r="G16" s="33"/>
      <c r="H16" s="35"/>
      <c r="I16" s="93"/>
      <c r="J16" s="94"/>
      <c r="K16" s="93"/>
      <c r="L16" s="41"/>
      <c r="M16" s="43"/>
      <c r="N16" s="43"/>
      <c r="O16" s="95"/>
      <c r="P16" s="76"/>
      <c r="R16" s="1"/>
    </row>
    <row r="17" ht="20.1" customHeight="1" spans="1:18">
      <c r="A17" s="30"/>
      <c r="B17" s="36"/>
      <c r="C17" s="32"/>
      <c r="D17" s="33"/>
      <c r="E17" s="34"/>
      <c r="F17" s="33"/>
      <c r="G17" s="33"/>
      <c r="H17" s="35"/>
      <c r="I17" s="93"/>
      <c r="J17" s="94"/>
      <c r="K17" s="93"/>
      <c r="L17" s="41"/>
      <c r="M17" s="43"/>
      <c r="N17" s="43"/>
      <c r="O17" s="95"/>
      <c r="P17" s="76"/>
      <c r="R17" s="1"/>
    </row>
    <row r="18" ht="20.1" customHeight="1" spans="1:18">
      <c r="A18" s="30"/>
      <c r="B18" s="36"/>
      <c r="C18" s="32"/>
      <c r="D18" s="33"/>
      <c r="E18" s="34"/>
      <c r="F18" s="33"/>
      <c r="G18" s="33"/>
      <c r="H18" s="35"/>
      <c r="I18" s="93"/>
      <c r="J18" s="94"/>
      <c r="K18" s="93"/>
      <c r="L18" s="41"/>
      <c r="M18" s="43"/>
      <c r="N18" s="43"/>
      <c r="O18" s="95"/>
      <c r="P18" s="76"/>
      <c r="R18" s="1"/>
    </row>
    <row r="19" ht="20.1" customHeight="1" spans="1:18">
      <c r="A19" s="30"/>
      <c r="B19" s="36"/>
      <c r="C19" s="32"/>
      <c r="D19" s="33"/>
      <c r="E19" s="34"/>
      <c r="F19" s="33"/>
      <c r="G19" s="33"/>
      <c r="H19" s="35"/>
      <c r="I19" s="93"/>
      <c r="J19" s="94"/>
      <c r="K19" s="93"/>
      <c r="L19" s="41"/>
      <c r="M19" s="43"/>
      <c r="N19" s="43"/>
      <c r="O19" s="95"/>
      <c r="P19" s="76"/>
      <c r="R19" s="1"/>
    </row>
    <row r="20" ht="20.1" customHeight="1" spans="1:29">
      <c r="A20" s="30"/>
      <c r="B20" s="36"/>
      <c r="C20" s="32"/>
      <c r="D20" s="33"/>
      <c r="E20" s="34"/>
      <c r="F20" s="33"/>
      <c r="G20" s="33"/>
      <c r="H20" s="35"/>
      <c r="I20" s="93"/>
      <c r="J20" s="94"/>
      <c r="K20" s="93"/>
      <c r="L20" s="41"/>
      <c r="M20" s="43"/>
      <c r="N20" s="43"/>
      <c r="O20" s="95"/>
      <c r="P20" s="76"/>
      <c r="Q20" s="53" t="s">
        <v>39</v>
      </c>
      <c r="R20" s="138" t="s">
        <v>40</v>
      </c>
      <c r="S20" s="138"/>
      <c r="T20" s="138"/>
      <c r="U20" s="138"/>
      <c r="V20" s="138"/>
      <c r="W20" s="138"/>
      <c r="X20" s="55" t="s">
        <v>41</v>
      </c>
      <c r="Y20" s="55"/>
      <c r="Z20" s="55"/>
      <c r="AA20" s="55"/>
      <c r="AB20" s="55"/>
      <c r="AC20" s="104"/>
    </row>
    <row r="21" ht="20.1" customHeight="1" spans="1:16">
      <c r="A21" s="38"/>
      <c r="B21" s="39"/>
      <c r="C21" s="40"/>
      <c r="D21" s="41"/>
      <c r="E21" s="42"/>
      <c r="F21" s="41"/>
      <c r="G21" s="41"/>
      <c r="H21" s="43"/>
      <c r="I21" s="93"/>
      <c r="J21" s="38"/>
      <c r="K21" s="93"/>
      <c r="L21" s="41"/>
      <c r="M21" s="99"/>
      <c r="N21" s="99"/>
      <c r="O21" s="93"/>
      <c r="P21" s="76"/>
    </row>
    <row r="22" ht="20.1" customHeight="1" spans="1:18">
      <c r="A22" s="38"/>
      <c r="B22" s="39"/>
      <c r="C22" s="40"/>
      <c r="D22" s="41"/>
      <c r="E22" s="42"/>
      <c r="F22" s="41"/>
      <c r="G22" s="41"/>
      <c r="H22" s="43"/>
      <c r="I22" s="93"/>
      <c r="J22" s="38"/>
      <c r="K22" s="93"/>
      <c r="L22" s="41"/>
      <c r="M22" s="43"/>
      <c r="N22" s="43"/>
      <c r="O22" s="93"/>
      <c r="P22" s="76"/>
      <c r="Q22" s="119"/>
      <c r="R22" s="119"/>
    </row>
    <row r="23" ht="20.1" customHeight="1" spans="1:16">
      <c r="A23" s="38"/>
      <c r="B23" s="39"/>
      <c r="C23" s="40"/>
      <c r="D23" s="41"/>
      <c r="E23" s="42"/>
      <c r="F23" s="41"/>
      <c r="G23" s="41"/>
      <c r="H23" s="43"/>
      <c r="I23" s="93"/>
      <c r="J23" s="38"/>
      <c r="K23" s="93"/>
      <c r="L23" s="41"/>
      <c r="M23" s="43"/>
      <c r="N23" s="43"/>
      <c r="O23" s="93"/>
      <c r="P23" s="76"/>
    </row>
    <row r="24" ht="20.1" customHeight="1" spans="1:16">
      <c r="A24" s="38"/>
      <c r="B24" s="39"/>
      <c r="C24" s="40"/>
      <c r="D24" s="41"/>
      <c r="E24" s="42"/>
      <c r="F24" s="41"/>
      <c r="G24" s="41"/>
      <c r="H24" s="43"/>
      <c r="I24" s="93"/>
      <c r="J24" s="38"/>
      <c r="K24" s="93"/>
      <c r="L24" s="41"/>
      <c r="M24" s="43"/>
      <c r="N24" s="43"/>
      <c r="O24" s="93"/>
      <c r="P24" s="76"/>
    </row>
    <row r="25" s="3" customFormat="1" ht="24.95" customHeight="1" spans="1:22">
      <c r="A25" s="8" t="s">
        <v>42</v>
      </c>
      <c r="B25" s="8"/>
      <c r="C25" s="44" t="s">
        <v>43</v>
      </c>
      <c r="D25" s="45">
        <f>SUM(D7:D24)</f>
        <v>327500</v>
      </c>
      <c r="E25" s="44" t="s">
        <v>43</v>
      </c>
      <c r="F25" s="45">
        <f>SUM(F7:F24)</f>
        <v>327500</v>
      </c>
      <c r="G25" s="45">
        <f>SUM(G7:G24)</f>
        <v>0</v>
      </c>
      <c r="H25" s="44" t="s">
        <v>43</v>
      </c>
      <c r="I25" s="45">
        <f>SUM(I7:I24)</f>
        <v>6550</v>
      </c>
      <c r="J25" s="44" t="s">
        <v>43</v>
      </c>
      <c r="K25" s="45">
        <f>SUM(K7:K24)</f>
        <v>35975.73</v>
      </c>
      <c r="L25" s="45"/>
      <c r="M25" s="44" t="s">
        <v>43</v>
      </c>
      <c r="N25" s="44"/>
      <c r="O25" s="45">
        <f>SUM(O7:O24)</f>
        <v>282974.27</v>
      </c>
      <c r="P25" s="100"/>
      <c r="Q25" s="120">
        <f>D26/C3</f>
        <v>0.195745314928686</v>
      </c>
      <c r="R25" s="4"/>
      <c r="S25" s="4"/>
      <c r="T25" s="4"/>
      <c r="U25" s="1"/>
      <c r="V25" s="1"/>
    </row>
    <row r="26" ht="26.1" customHeight="1" spans="1:17">
      <c r="A26" s="46" t="s">
        <v>44</v>
      </c>
      <c r="B26" s="46"/>
      <c r="C26" s="38" t="s">
        <v>45</v>
      </c>
      <c r="D26" s="47">
        <f>O7</f>
        <v>282974.27</v>
      </c>
      <c r="E26" s="47"/>
      <c r="F26" s="47"/>
      <c r="G26" s="47"/>
      <c r="H26" s="48" t="s">
        <v>46</v>
      </c>
      <c r="I26" s="48"/>
      <c r="J26" s="19" t="s">
        <v>47</v>
      </c>
      <c r="K26" s="19"/>
      <c r="L26" s="19"/>
      <c r="M26" s="19"/>
      <c r="N26" s="19"/>
      <c r="O26" s="19"/>
      <c r="P26" s="76"/>
      <c r="Q26" s="121" t="s">
        <v>48</v>
      </c>
    </row>
    <row r="27" ht="26.1" customHeight="1" spans="1:18">
      <c r="A27" s="46"/>
      <c r="B27" s="46"/>
      <c r="C27" s="49" t="s">
        <v>49</v>
      </c>
      <c r="D27" s="50">
        <f>D26</f>
        <v>282974.27</v>
      </c>
      <c r="E27" s="50"/>
      <c r="F27" s="50"/>
      <c r="G27" s="50"/>
      <c r="H27" s="51"/>
      <c r="I27" s="51"/>
      <c r="J27" s="101" t="s">
        <v>50</v>
      </c>
      <c r="K27" s="102"/>
      <c r="L27" s="102"/>
      <c r="M27" s="102"/>
      <c r="N27" s="102"/>
      <c r="O27" s="103"/>
      <c r="P27" s="76"/>
      <c r="R27" s="1"/>
    </row>
    <row r="28" ht="45" customHeight="1" spans="1:20">
      <c r="A28" s="25" t="s">
        <v>51</v>
      </c>
      <c r="B28" s="52"/>
      <c r="C28" s="53" t="s">
        <v>39</v>
      </c>
      <c r="D28" s="54" t="s">
        <v>52</v>
      </c>
      <c r="E28" s="55"/>
      <c r="F28" s="55"/>
      <c r="G28" s="55"/>
      <c r="H28" s="55"/>
      <c r="I28" s="104"/>
      <c r="J28" s="105" t="s">
        <v>53</v>
      </c>
      <c r="K28" s="105"/>
      <c r="L28" s="105"/>
      <c r="M28" s="105"/>
      <c r="N28" s="105"/>
      <c r="O28" s="105"/>
      <c r="P28" s="76"/>
      <c r="R28" s="122"/>
      <c r="S28" s="123"/>
      <c r="T28" s="123"/>
    </row>
    <row r="29" ht="45" customHeight="1" spans="1:16">
      <c r="A29" s="8" t="s">
        <v>54</v>
      </c>
      <c r="B29" s="8"/>
      <c r="C29" s="56" t="s">
        <v>55</v>
      </c>
      <c r="D29" s="57"/>
      <c r="E29" s="57"/>
      <c r="F29" s="57"/>
      <c r="G29" s="57"/>
      <c r="H29" s="57"/>
      <c r="I29" s="57"/>
      <c r="J29" s="106"/>
      <c r="K29" s="106"/>
      <c r="L29" s="106"/>
      <c r="M29" s="106"/>
      <c r="N29" s="106"/>
      <c r="O29" s="107"/>
      <c r="P29" s="76"/>
    </row>
    <row r="30" ht="45" customHeight="1" spans="1:16">
      <c r="A30" s="8" t="s">
        <v>56</v>
      </c>
      <c r="B30" s="8"/>
      <c r="C30" s="58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108"/>
      <c r="P30" s="76"/>
    </row>
    <row r="31" ht="45" customHeight="1" spans="1:20">
      <c r="A31" s="8" t="s">
        <v>57</v>
      </c>
      <c r="B31" s="8"/>
      <c r="C31" s="60" t="s">
        <v>58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109"/>
      <c r="P31" s="76"/>
      <c r="T31" s="122"/>
    </row>
    <row r="32" ht="42" customHeight="1" spans="1:16">
      <c r="A32" s="8" t="s">
        <v>59</v>
      </c>
      <c r="B32" s="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76"/>
    </row>
    <row r="36" spans="17:22">
      <c r="Q36" s="4"/>
      <c r="U36" s="4"/>
      <c r="V36" s="4"/>
    </row>
    <row r="37" s="4" customFormat="1"/>
    <row r="38" s="4" customFormat="1"/>
    <row r="39" s="4" customFormat="1" spans="17:22">
      <c r="Q39" s="1"/>
      <c r="U39" s="1"/>
      <c r="V39" s="1"/>
    </row>
    <row r="41" spans="2:2">
      <c r="B41"/>
    </row>
  </sheetData>
  <mergeCells count="44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20:W20"/>
    <mergeCell ref="X20:AC20"/>
    <mergeCell ref="A25:B25"/>
    <mergeCell ref="D26:G26"/>
    <mergeCell ref="J26:O26"/>
    <mergeCell ref="D27:G27"/>
    <mergeCell ref="J27:O27"/>
    <mergeCell ref="A28:B28"/>
    <mergeCell ref="D28:I28"/>
    <mergeCell ref="J28:O28"/>
    <mergeCell ref="A29:B29"/>
    <mergeCell ref="C29:O29"/>
    <mergeCell ref="A30:B30"/>
    <mergeCell ref="C30:O30"/>
    <mergeCell ref="A31:B31"/>
    <mergeCell ref="C31:O31"/>
    <mergeCell ref="A32:B32"/>
    <mergeCell ref="C32:O32"/>
    <mergeCell ref="A5:A6"/>
    <mergeCell ref="O7:O8"/>
    <mergeCell ref="A26:B27"/>
    <mergeCell ref="H26:I27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42"/>
  <sheetViews>
    <sheetView workbookViewId="0">
      <selection activeCell="P16" sqref="P16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7.125" style="6" customWidth="1"/>
    <col min="12" max="12" width="9.25" style="6" customWidth="1"/>
    <col min="13" max="14" width="5.5" style="1" customWidth="1"/>
    <col min="15" max="15" width="9.25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5"/>
      <c r="Q1" s="31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66"/>
      <c r="L2" s="67" t="s">
        <v>4</v>
      </c>
      <c r="M2" s="68"/>
      <c r="N2" s="69" t="s">
        <v>5</v>
      </c>
      <c r="O2" s="70"/>
      <c r="P2" s="71"/>
      <c r="Q2" s="71"/>
      <c r="R2" s="110"/>
      <c r="S2" s="110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</row>
    <row r="3" ht="24.95" customHeight="1" spans="1:36">
      <c r="A3" s="8" t="s">
        <v>6</v>
      </c>
      <c r="B3" s="8"/>
      <c r="C3" s="11">
        <v>1445624.74</v>
      </c>
      <c r="D3" s="12"/>
      <c r="E3" s="12"/>
      <c r="F3" s="13"/>
      <c r="G3" s="14" t="s">
        <v>7</v>
      </c>
      <c r="H3" s="15" t="s">
        <v>8</v>
      </c>
      <c r="I3" s="72"/>
      <c r="J3" s="72"/>
      <c r="K3" s="73"/>
      <c r="L3" s="8" t="s">
        <v>9</v>
      </c>
      <c r="M3" s="8"/>
      <c r="N3" s="74" t="s">
        <v>10</v>
      </c>
      <c r="O3" s="75"/>
      <c r="P3" s="76"/>
      <c r="Q3" s="111" t="s">
        <v>5</v>
      </c>
      <c r="R3" s="112">
        <v>65</v>
      </c>
      <c r="S3" s="112">
        <v>3930</v>
      </c>
      <c r="T3" s="113" t="s">
        <v>3</v>
      </c>
      <c r="U3" s="114" t="s">
        <v>8</v>
      </c>
      <c r="V3" s="115">
        <v>1445624.74</v>
      </c>
      <c r="W3" s="116" t="s">
        <v>11</v>
      </c>
      <c r="X3" s="116" t="s">
        <v>12</v>
      </c>
      <c r="Y3" s="124" t="s">
        <v>13</v>
      </c>
      <c r="Z3" s="125" t="s">
        <v>14</v>
      </c>
      <c r="AA3" s="125" t="s">
        <v>10</v>
      </c>
      <c r="AB3" s="126" t="s">
        <v>15</v>
      </c>
      <c r="AC3" s="127" t="s">
        <v>16</v>
      </c>
      <c r="AD3" s="128"/>
      <c r="AE3" s="76"/>
      <c r="AF3" s="76"/>
      <c r="AG3" s="76"/>
      <c r="AH3" s="76"/>
      <c r="AI3" s="76"/>
      <c r="AJ3" s="76"/>
    </row>
    <row r="4" ht="24.95" customHeight="1" spans="1:20">
      <c r="A4" s="8" t="s">
        <v>17</v>
      </c>
      <c r="B4" s="8"/>
      <c r="C4" s="67"/>
      <c r="D4" s="129"/>
      <c r="E4" s="129"/>
      <c r="F4" s="68"/>
      <c r="G4" s="14" t="s">
        <v>18</v>
      </c>
      <c r="H4" s="11"/>
      <c r="I4" s="12"/>
      <c r="J4" s="12"/>
      <c r="K4" s="13"/>
      <c r="L4" s="8" t="s">
        <v>19</v>
      </c>
      <c r="M4" s="8"/>
      <c r="N4" s="79">
        <v>3930</v>
      </c>
      <c r="O4" s="80"/>
      <c r="P4" s="76"/>
      <c r="Q4" s="117"/>
      <c r="R4" s="1"/>
      <c r="S4" s="1"/>
      <c r="T4" s="1"/>
    </row>
    <row r="5" ht="24.95" customHeight="1" spans="1:16">
      <c r="A5" s="8" t="s">
        <v>20</v>
      </c>
      <c r="B5" s="8" t="s">
        <v>21</v>
      </c>
      <c r="C5" s="8"/>
      <c r="D5" s="8"/>
      <c r="E5" s="8" t="s">
        <v>22</v>
      </c>
      <c r="F5" s="8"/>
      <c r="G5" s="17" t="s">
        <v>23</v>
      </c>
      <c r="H5" s="8" t="s">
        <v>24</v>
      </c>
      <c r="I5" s="8"/>
      <c r="J5" s="8" t="s">
        <v>25</v>
      </c>
      <c r="K5" s="8"/>
      <c r="L5" s="8" t="s">
        <v>26</v>
      </c>
      <c r="M5" s="8"/>
      <c r="N5" s="81" t="s">
        <v>27</v>
      </c>
      <c r="O5" s="81"/>
      <c r="P5" s="76"/>
    </row>
    <row r="6" ht="24.95" customHeight="1" spans="1:18">
      <c r="A6" s="8"/>
      <c r="B6" s="18" t="s">
        <v>28</v>
      </c>
      <c r="C6" s="8" t="s">
        <v>29</v>
      </c>
      <c r="D6" s="17" t="s">
        <v>30</v>
      </c>
      <c r="E6" s="18" t="s">
        <v>28</v>
      </c>
      <c r="F6" s="17" t="s">
        <v>30</v>
      </c>
      <c r="G6" s="17" t="s">
        <v>30</v>
      </c>
      <c r="H6" s="8" t="s">
        <v>31</v>
      </c>
      <c r="I6" s="17" t="s">
        <v>30</v>
      </c>
      <c r="J6" s="8" t="s">
        <v>32</v>
      </c>
      <c r="K6" s="14" t="s">
        <v>30</v>
      </c>
      <c r="L6" s="17" t="s">
        <v>30</v>
      </c>
      <c r="M6" s="8" t="s">
        <v>33</v>
      </c>
      <c r="N6" s="81" t="s">
        <v>34</v>
      </c>
      <c r="O6" s="81" t="s">
        <v>30</v>
      </c>
      <c r="P6" s="76"/>
      <c r="R6" s="1"/>
    </row>
    <row r="7" ht="33.75" customHeight="1" spans="1:18">
      <c r="A7" s="30">
        <v>1</v>
      </c>
      <c r="B7" s="36">
        <v>42757</v>
      </c>
      <c r="C7" s="32" t="s">
        <v>35</v>
      </c>
      <c r="D7" s="33">
        <v>327500</v>
      </c>
      <c r="E7" s="130">
        <v>42754</v>
      </c>
      <c r="F7" s="131">
        <v>327500</v>
      </c>
      <c r="G7" s="33"/>
      <c r="H7" s="35">
        <v>0.02</v>
      </c>
      <c r="I7" s="132">
        <f>D7*0.02</f>
        <v>6550</v>
      </c>
      <c r="J7" s="98" t="s">
        <v>36</v>
      </c>
      <c r="K7" s="132">
        <v>35700.45</v>
      </c>
      <c r="L7" s="133">
        <v>2000</v>
      </c>
      <c r="M7" s="43"/>
      <c r="N7" s="43"/>
      <c r="O7" s="134">
        <f>D7-I7-K7-K8-L7</f>
        <v>282974.27</v>
      </c>
      <c r="P7" s="76"/>
      <c r="R7" s="1"/>
    </row>
    <row r="8" ht="26.25" customHeight="1" spans="1:18">
      <c r="A8" s="30"/>
      <c r="B8" s="36"/>
      <c r="C8" s="32"/>
      <c r="D8" s="33"/>
      <c r="E8" s="34"/>
      <c r="F8" s="33"/>
      <c r="G8" s="33"/>
      <c r="H8" s="35"/>
      <c r="I8" s="93"/>
      <c r="J8" s="135" t="s">
        <v>37</v>
      </c>
      <c r="K8" s="132">
        <v>275.28</v>
      </c>
      <c r="L8" s="41"/>
      <c r="M8" s="43"/>
      <c r="N8" s="43"/>
      <c r="O8" s="136"/>
      <c r="P8" s="76"/>
      <c r="R8" s="1"/>
    </row>
    <row r="9" ht="24.95" customHeight="1" spans="1:18">
      <c r="A9" s="38"/>
      <c r="B9" s="39"/>
      <c r="C9" s="40"/>
      <c r="D9" s="41"/>
      <c r="E9" s="42"/>
      <c r="F9" s="41"/>
      <c r="G9" s="41"/>
      <c r="H9" s="35"/>
      <c r="I9" s="93"/>
      <c r="J9" s="38"/>
      <c r="K9" s="93"/>
      <c r="L9" s="41"/>
      <c r="M9" s="99" t="s">
        <v>38</v>
      </c>
      <c r="N9" s="137"/>
      <c r="O9" s="95"/>
      <c r="P9" s="76"/>
      <c r="R9" s="1"/>
    </row>
    <row r="10" ht="20.1" customHeight="1" spans="1:18">
      <c r="A10" s="30"/>
      <c r="B10" s="31" t="s">
        <v>1</v>
      </c>
      <c r="C10" s="32"/>
      <c r="D10" s="33"/>
      <c r="E10" s="34"/>
      <c r="F10" s="33"/>
      <c r="G10" s="33"/>
      <c r="H10" s="35"/>
      <c r="I10" s="93"/>
      <c r="J10" s="94"/>
      <c r="K10" s="93"/>
      <c r="L10" s="41"/>
      <c r="M10" s="43"/>
      <c r="N10" s="43"/>
      <c r="O10" s="95"/>
      <c r="P10" s="76"/>
      <c r="R10" s="1"/>
    </row>
    <row r="11" ht="32" customHeight="1" spans="1:18">
      <c r="A11" s="30">
        <v>2</v>
      </c>
      <c r="B11" s="36">
        <v>43007</v>
      </c>
      <c r="C11" s="32" t="s">
        <v>35</v>
      </c>
      <c r="D11" s="33">
        <v>469109.31</v>
      </c>
      <c r="E11" s="34">
        <v>42984</v>
      </c>
      <c r="F11" s="33">
        <v>469109.31</v>
      </c>
      <c r="G11" s="33">
        <v>79110</v>
      </c>
      <c r="H11" s="35">
        <v>0.02</v>
      </c>
      <c r="I11" s="93">
        <f>ROUNDUP(H11*D11,2)</f>
        <v>9382.19</v>
      </c>
      <c r="J11" s="98" t="s">
        <v>36</v>
      </c>
      <c r="K11" s="93">
        <v>51531.45</v>
      </c>
      <c r="L11" s="41">
        <v>0</v>
      </c>
      <c r="M11" s="43"/>
      <c r="N11" s="43"/>
      <c r="O11" s="95">
        <f>ROUNDUP(D11-I11-K11-L11,2)</f>
        <v>408195.67</v>
      </c>
      <c r="P11" s="76"/>
      <c r="R11" s="1"/>
    </row>
    <row r="12" ht="20" customHeight="1" spans="1:18">
      <c r="A12" s="30"/>
      <c r="B12" s="36"/>
      <c r="C12" s="32"/>
      <c r="D12" s="33"/>
      <c r="E12" s="34"/>
      <c r="F12" s="33"/>
      <c r="G12" s="33"/>
      <c r="H12" s="35"/>
      <c r="I12" s="93"/>
      <c r="J12" s="94"/>
      <c r="K12" s="93"/>
      <c r="L12" s="41"/>
      <c r="M12" s="43"/>
      <c r="N12" s="43"/>
      <c r="O12" s="95"/>
      <c r="P12" s="76"/>
      <c r="R12" s="1"/>
    </row>
    <row r="13" ht="20" customHeight="1" spans="1:18">
      <c r="A13" s="30"/>
      <c r="B13" s="36"/>
      <c r="C13" s="32"/>
      <c r="D13" s="33"/>
      <c r="E13" s="34"/>
      <c r="F13" s="33"/>
      <c r="G13" s="33"/>
      <c r="H13" s="35"/>
      <c r="I13" s="93"/>
      <c r="J13" s="94"/>
      <c r="K13" s="93"/>
      <c r="L13" s="41"/>
      <c r="M13" s="43"/>
      <c r="N13" s="43"/>
      <c r="O13" s="95"/>
      <c r="P13" s="76"/>
      <c r="R13" s="1"/>
    </row>
    <row r="14" ht="20" customHeight="1" spans="1:18">
      <c r="A14" s="30"/>
      <c r="B14" s="36"/>
      <c r="C14" s="32"/>
      <c r="D14" s="33"/>
      <c r="E14" s="34"/>
      <c r="F14" s="33"/>
      <c r="G14" s="33"/>
      <c r="H14" s="35"/>
      <c r="I14" s="93"/>
      <c r="J14" s="94"/>
      <c r="K14" s="93"/>
      <c r="L14" s="41"/>
      <c r="M14" s="43"/>
      <c r="N14" s="43"/>
      <c r="O14" s="95"/>
      <c r="P14" s="76"/>
      <c r="R14" s="1"/>
    </row>
    <row r="15" ht="20" customHeight="1" spans="1:18">
      <c r="A15" s="30"/>
      <c r="B15" s="36"/>
      <c r="C15" s="32"/>
      <c r="D15" s="33"/>
      <c r="E15" s="34"/>
      <c r="F15" s="33"/>
      <c r="G15" s="33"/>
      <c r="H15" s="35"/>
      <c r="I15" s="93"/>
      <c r="J15" s="94"/>
      <c r="K15" s="93"/>
      <c r="L15" s="41"/>
      <c r="M15" s="43"/>
      <c r="N15" s="43"/>
      <c r="O15" s="95"/>
      <c r="P15" s="76"/>
      <c r="R15" s="1"/>
    </row>
    <row r="16" ht="20" customHeight="1" spans="1:18">
      <c r="A16" s="30"/>
      <c r="B16" s="36"/>
      <c r="C16" s="32"/>
      <c r="D16" s="33"/>
      <c r="E16" s="34"/>
      <c r="F16" s="33"/>
      <c r="G16" s="33"/>
      <c r="H16" s="35"/>
      <c r="I16" s="93"/>
      <c r="J16" s="94"/>
      <c r="K16" s="93"/>
      <c r="L16" s="41"/>
      <c r="M16" s="43"/>
      <c r="N16" s="43"/>
      <c r="O16" s="95"/>
      <c r="P16" s="76"/>
      <c r="R16" s="1"/>
    </row>
    <row r="17" ht="20" customHeight="1" spans="1:18">
      <c r="A17" s="30"/>
      <c r="B17" s="36"/>
      <c r="C17" s="32"/>
      <c r="D17" s="33"/>
      <c r="E17" s="34"/>
      <c r="F17" s="33"/>
      <c r="G17" s="33"/>
      <c r="H17" s="35"/>
      <c r="I17" s="93"/>
      <c r="J17" s="94"/>
      <c r="K17" s="93"/>
      <c r="L17" s="41"/>
      <c r="M17" s="43"/>
      <c r="N17" s="43"/>
      <c r="O17" s="95"/>
      <c r="P17" s="76"/>
      <c r="R17" s="1"/>
    </row>
    <row r="18" ht="20" customHeight="1" spans="1:16">
      <c r="A18" s="30"/>
      <c r="B18" s="36"/>
      <c r="C18" s="32"/>
      <c r="D18" s="33"/>
      <c r="E18" s="34"/>
      <c r="F18" s="33"/>
      <c r="G18" s="33"/>
      <c r="H18" s="35"/>
      <c r="I18" s="93"/>
      <c r="J18" s="94"/>
      <c r="K18" s="93"/>
      <c r="L18" s="41"/>
      <c r="M18" s="43"/>
      <c r="N18" s="43"/>
      <c r="O18" s="95"/>
      <c r="P18" s="76"/>
    </row>
    <row r="19" ht="20" customHeight="1" spans="1:16">
      <c r="A19" s="30"/>
      <c r="B19" s="36"/>
      <c r="C19" s="32"/>
      <c r="D19" s="33"/>
      <c r="E19" s="34"/>
      <c r="F19" s="33"/>
      <c r="G19" s="33"/>
      <c r="H19" s="35"/>
      <c r="I19" s="93"/>
      <c r="J19" s="94"/>
      <c r="K19" s="93"/>
      <c r="L19" s="41"/>
      <c r="M19" s="43"/>
      <c r="N19" s="43"/>
      <c r="O19" s="95"/>
      <c r="P19" s="76"/>
    </row>
    <row r="20" ht="20" customHeight="1" spans="1:16">
      <c r="A20" s="30"/>
      <c r="B20" s="36"/>
      <c r="C20" s="32"/>
      <c r="D20" s="33"/>
      <c r="E20" s="34"/>
      <c r="F20" s="33"/>
      <c r="G20" s="33"/>
      <c r="H20" s="35"/>
      <c r="I20" s="93"/>
      <c r="J20" s="94"/>
      <c r="K20" s="93"/>
      <c r="L20" s="41"/>
      <c r="M20" s="43"/>
      <c r="N20" s="43"/>
      <c r="O20" s="95"/>
      <c r="P20" s="76"/>
    </row>
    <row r="21" ht="20" customHeight="1" spans="1:16">
      <c r="A21" s="30"/>
      <c r="B21" s="36"/>
      <c r="C21" s="32"/>
      <c r="D21" s="33"/>
      <c r="E21" s="34"/>
      <c r="F21" s="33"/>
      <c r="G21" s="33"/>
      <c r="H21" s="35"/>
      <c r="I21" s="93"/>
      <c r="J21" s="94"/>
      <c r="K21" s="93"/>
      <c r="L21" s="41"/>
      <c r="M21" s="43"/>
      <c r="N21" s="43"/>
      <c r="O21" s="95"/>
      <c r="P21" s="76"/>
    </row>
    <row r="22" ht="20" customHeight="1" spans="1:18">
      <c r="A22" s="38"/>
      <c r="B22" s="39"/>
      <c r="C22" s="40"/>
      <c r="D22" s="41"/>
      <c r="E22" s="42"/>
      <c r="F22" s="41"/>
      <c r="G22" s="41"/>
      <c r="H22" s="43"/>
      <c r="I22" s="93"/>
      <c r="J22" s="38"/>
      <c r="K22" s="93"/>
      <c r="L22" s="41"/>
      <c r="M22" s="99"/>
      <c r="N22" s="99"/>
      <c r="O22" s="93"/>
      <c r="P22" s="76"/>
      <c r="Q22" s="119"/>
      <c r="R22" s="119"/>
    </row>
    <row r="23" ht="20" customHeight="1" spans="1:16">
      <c r="A23" s="38"/>
      <c r="B23" s="39"/>
      <c r="C23" s="40"/>
      <c r="D23" s="41"/>
      <c r="E23" s="42"/>
      <c r="F23" s="41"/>
      <c r="G23" s="41"/>
      <c r="H23" s="43"/>
      <c r="I23" s="93"/>
      <c r="J23" s="38"/>
      <c r="K23" s="93"/>
      <c r="L23" s="41"/>
      <c r="M23" s="43"/>
      <c r="N23" s="43"/>
      <c r="O23" s="93"/>
      <c r="P23" s="76"/>
    </row>
    <row r="24" ht="20" customHeight="1" spans="1:16">
      <c r="A24" s="38"/>
      <c r="B24" s="39"/>
      <c r="C24" s="40"/>
      <c r="D24" s="41"/>
      <c r="E24" s="42"/>
      <c r="F24" s="41"/>
      <c r="G24" s="41"/>
      <c r="H24" s="43"/>
      <c r="I24" s="93"/>
      <c r="J24" s="38"/>
      <c r="K24" s="93"/>
      <c r="L24" s="41"/>
      <c r="M24" s="43"/>
      <c r="N24" s="43"/>
      <c r="O24" s="93"/>
      <c r="P24" s="76"/>
    </row>
    <row r="25" ht="20" customHeight="1" spans="1:29">
      <c r="A25" s="38"/>
      <c r="B25" s="39"/>
      <c r="C25" s="40"/>
      <c r="D25" s="41"/>
      <c r="E25" s="42"/>
      <c r="F25" s="41"/>
      <c r="G25" s="41"/>
      <c r="H25" s="43"/>
      <c r="I25" s="93"/>
      <c r="J25" s="38"/>
      <c r="K25" s="93"/>
      <c r="L25" s="41"/>
      <c r="M25" s="43"/>
      <c r="N25" s="43"/>
      <c r="O25" s="93"/>
      <c r="P25" s="76"/>
      <c r="Q25" s="120">
        <f>D27/C3</f>
        <v>0.282366273006645</v>
      </c>
      <c r="W25" s="3"/>
      <c r="X25" s="3"/>
      <c r="Y25" s="3"/>
      <c r="Z25" s="3"/>
      <c r="AA25" s="3"/>
      <c r="AB25" s="3"/>
      <c r="AC25" s="3"/>
    </row>
    <row r="26" s="3" customFormat="1" ht="20" customHeight="1" spans="1:29">
      <c r="A26" s="8" t="s">
        <v>42</v>
      </c>
      <c r="B26" s="8"/>
      <c r="C26" s="44" t="s">
        <v>43</v>
      </c>
      <c r="D26" s="45">
        <f>SUM(D7:D25)</f>
        <v>796609.31</v>
      </c>
      <c r="E26" s="44" t="s">
        <v>43</v>
      </c>
      <c r="F26" s="45">
        <f>SUM(F7:F25)</f>
        <v>796609.31</v>
      </c>
      <c r="G26" s="45">
        <f>SUM(G7:G25)</f>
        <v>79110</v>
      </c>
      <c r="H26" s="44" t="s">
        <v>43</v>
      </c>
      <c r="I26" s="45">
        <f>SUM(I7:I25)</f>
        <v>15932.19</v>
      </c>
      <c r="J26" s="44" t="s">
        <v>43</v>
      </c>
      <c r="K26" s="45">
        <f>SUM(K7:K25)</f>
        <v>87507.18</v>
      </c>
      <c r="L26" s="45"/>
      <c r="M26" s="44" t="s">
        <v>43</v>
      </c>
      <c r="N26" s="44"/>
      <c r="O26" s="45">
        <f>SUM(O7:O25)</f>
        <v>691169.94</v>
      </c>
      <c r="P26" s="100"/>
      <c r="Q26" s="121" t="s">
        <v>48</v>
      </c>
      <c r="R26" s="4"/>
      <c r="S26" s="4"/>
      <c r="T26" s="4"/>
      <c r="U26" s="1"/>
      <c r="V26" s="1"/>
      <c r="W26" s="1"/>
      <c r="X26" s="1"/>
      <c r="Y26" s="1"/>
      <c r="Z26" s="1"/>
      <c r="AA26" s="1"/>
      <c r="AB26" s="1"/>
      <c r="AC26" s="1"/>
    </row>
    <row r="27" ht="26.1" customHeight="1" spans="1:18">
      <c r="A27" s="46" t="s">
        <v>44</v>
      </c>
      <c r="B27" s="46"/>
      <c r="C27" s="38" t="s">
        <v>45</v>
      </c>
      <c r="D27" s="47">
        <f>O11</f>
        <v>408195.67</v>
      </c>
      <c r="E27" s="47"/>
      <c r="F27" s="47"/>
      <c r="G27" s="47"/>
      <c r="H27" s="48" t="s">
        <v>46</v>
      </c>
      <c r="I27" s="48"/>
      <c r="J27" s="19" t="s">
        <v>60</v>
      </c>
      <c r="K27" s="19"/>
      <c r="L27" s="19"/>
      <c r="M27" s="19"/>
      <c r="N27" s="19"/>
      <c r="O27" s="19"/>
      <c r="P27" s="76"/>
      <c r="R27" s="1"/>
    </row>
    <row r="28" ht="26.1" customHeight="1" spans="1:20">
      <c r="A28" s="46"/>
      <c r="B28" s="46"/>
      <c r="C28" s="49" t="s">
        <v>49</v>
      </c>
      <c r="D28" s="50">
        <f>D27</f>
        <v>408195.67</v>
      </c>
      <c r="E28" s="50"/>
      <c r="F28" s="50"/>
      <c r="G28" s="50"/>
      <c r="H28" s="51"/>
      <c r="I28" s="51"/>
      <c r="J28" s="101" t="s">
        <v>50</v>
      </c>
      <c r="K28" s="102"/>
      <c r="L28" s="102"/>
      <c r="M28" s="102"/>
      <c r="N28" s="102"/>
      <c r="O28" s="103"/>
      <c r="P28" s="76"/>
      <c r="R28" s="122"/>
      <c r="S28" s="123"/>
      <c r="T28" s="123"/>
    </row>
    <row r="29" ht="45" customHeight="1" spans="1:16">
      <c r="A29" s="25" t="s">
        <v>51</v>
      </c>
      <c r="B29" s="52"/>
      <c r="C29" s="53" t="s">
        <v>39</v>
      </c>
      <c r="D29" s="54" t="s">
        <v>52</v>
      </c>
      <c r="E29" s="55"/>
      <c r="F29" s="55"/>
      <c r="G29" s="55"/>
      <c r="H29" s="55"/>
      <c r="I29" s="104"/>
      <c r="J29" s="105" t="s">
        <v>61</v>
      </c>
      <c r="K29" s="105"/>
      <c r="L29" s="105"/>
      <c r="M29" s="105"/>
      <c r="N29" s="105"/>
      <c r="O29" s="105"/>
      <c r="P29" s="76"/>
    </row>
    <row r="30" ht="45" customHeight="1" spans="1:16">
      <c r="A30" s="8" t="s">
        <v>54</v>
      </c>
      <c r="B30" s="8"/>
      <c r="C30" s="56" t="s">
        <v>55</v>
      </c>
      <c r="D30" s="57"/>
      <c r="E30" s="57"/>
      <c r="F30" s="57"/>
      <c r="G30" s="57"/>
      <c r="H30" s="57"/>
      <c r="I30" s="57"/>
      <c r="J30" s="106"/>
      <c r="K30" s="106"/>
      <c r="L30" s="106"/>
      <c r="M30" s="106"/>
      <c r="N30" s="106"/>
      <c r="O30" s="107"/>
      <c r="P30" s="76"/>
    </row>
    <row r="31" ht="45" customHeight="1" spans="1:20">
      <c r="A31" s="8" t="s">
        <v>56</v>
      </c>
      <c r="B31" s="8"/>
      <c r="C31" s="58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108"/>
      <c r="P31" s="76"/>
      <c r="T31" s="122"/>
    </row>
    <row r="32" ht="45" customHeight="1" spans="1:16">
      <c r="A32" s="8" t="s">
        <v>57</v>
      </c>
      <c r="B32" s="8"/>
      <c r="C32" s="60" t="s">
        <v>58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109"/>
      <c r="P32" s="76"/>
    </row>
    <row r="33" ht="42" customHeight="1" spans="1:16">
      <c r="A33" s="8" t="s">
        <v>59</v>
      </c>
      <c r="B33" s="8"/>
      <c r="C33" s="62"/>
      <c r="D33" s="63"/>
      <c r="E33" s="63"/>
      <c r="F33" s="63"/>
      <c r="G33" s="64"/>
      <c r="H33" s="8" t="s">
        <v>62</v>
      </c>
      <c r="I33" s="8"/>
      <c r="J33" s="62"/>
      <c r="K33" s="63"/>
      <c r="L33" s="63"/>
      <c r="M33" s="63"/>
      <c r="N33" s="63"/>
      <c r="O33" s="64"/>
      <c r="P33" s="76"/>
    </row>
    <row r="36" spans="17:22">
      <c r="Q36" s="4"/>
      <c r="U36" s="4"/>
      <c r="V36" s="4"/>
    </row>
    <row r="37" spans="17:29">
      <c r="Q37" s="4"/>
      <c r="U37" s="4"/>
      <c r="V37" s="4"/>
      <c r="W37" s="4"/>
      <c r="X37" s="4"/>
      <c r="Y37" s="4"/>
      <c r="Z37" s="4"/>
      <c r="AA37" s="4"/>
      <c r="AB37" s="4"/>
      <c r="AC37" s="4"/>
    </row>
    <row r="38" s="4" customFormat="1"/>
    <row r="39" s="4" customFormat="1" spans="17:22">
      <c r="Q39" s="1"/>
      <c r="U39" s="1"/>
      <c r="V39" s="1"/>
    </row>
    <row r="40" s="4" customFormat="1" spans="17:29">
      <c r="Q40" s="1"/>
      <c r="U40" s="1"/>
      <c r="V40" s="1"/>
      <c r="W40" s="1"/>
      <c r="X40" s="1"/>
      <c r="Y40" s="1"/>
      <c r="Z40" s="1"/>
      <c r="AA40" s="1"/>
      <c r="AB40" s="1"/>
      <c r="AC40" s="1"/>
    </row>
    <row r="42" spans="2:2">
      <c r="B42"/>
    </row>
  </sheetData>
  <mergeCells count="44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6:B26"/>
    <mergeCell ref="D27:G27"/>
    <mergeCell ref="J27:O27"/>
    <mergeCell ref="D28:G28"/>
    <mergeCell ref="J28:O28"/>
    <mergeCell ref="A29:B29"/>
    <mergeCell ref="D29:I29"/>
    <mergeCell ref="J29:O29"/>
    <mergeCell ref="A30:B30"/>
    <mergeCell ref="C30:O30"/>
    <mergeCell ref="A31:B31"/>
    <mergeCell ref="C31:O31"/>
    <mergeCell ref="A32:B32"/>
    <mergeCell ref="C32:O32"/>
    <mergeCell ref="A33:B33"/>
    <mergeCell ref="C33:G33"/>
    <mergeCell ref="H33:I33"/>
    <mergeCell ref="J33:O33"/>
    <mergeCell ref="A5:A6"/>
    <mergeCell ref="O7:O8"/>
    <mergeCell ref="A27:B28"/>
    <mergeCell ref="H27:I28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42"/>
  <sheetViews>
    <sheetView workbookViewId="0">
      <selection activeCell="A1" sqref="$A1:$XFD1048576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7.125" style="6" customWidth="1"/>
    <col min="12" max="12" width="9.25" style="6" customWidth="1"/>
    <col min="13" max="14" width="5.5" style="1" customWidth="1"/>
    <col min="15" max="15" width="9.25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5"/>
      <c r="Q1" s="31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66"/>
      <c r="L2" s="67" t="s">
        <v>4</v>
      </c>
      <c r="M2" s="68"/>
      <c r="N2" s="69" t="s">
        <v>5</v>
      </c>
      <c r="O2" s="70"/>
      <c r="P2" s="71"/>
      <c r="Q2" s="71"/>
      <c r="R2" s="110"/>
      <c r="S2" s="110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</row>
    <row r="3" ht="24.95" customHeight="1" spans="1:36">
      <c r="A3" s="8" t="s">
        <v>6</v>
      </c>
      <c r="B3" s="8"/>
      <c r="C3" s="11">
        <v>1445624.74</v>
      </c>
      <c r="D3" s="12"/>
      <c r="E3" s="12"/>
      <c r="F3" s="13"/>
      <c r="G3" s="14" t="s">
        <v>7</v>
      </c>
      <c r="H3" s="15" t="s">
        <v>8</v>
      </c>
      <c r="I3" s="72"/>
      <c r="J3" s="72"/>
      <c r="K3" s="73"/>
      <c r="L3" s="8" t="s">
        <v>9</v>
      </c>
      <c r="M3" s="8"/>
      <c r="N3" s="74" t="s">
        <v>10</v>
      </c>
      <c r="O3" s="75"/>
      <c r="P3" s="76"/>
      <c r="Q3" s="111" t="s">
        <v>5</v>
      </c>
      <c r="R3" s="112">
        <v>65</v>
      </c>
      <c r="S3" s="112">
        <v>3930</v>
      </c>
      <c r="T3" s="113" t="s">
        <v>3</v>
      </c>
      <c r="U3" s="114" t="s">
        <v>8</v>
      </c>
      <c r="V3" s="115">
        <v>1445624.74</v>
      </c>
      <c r="W3" s="116" t="s">
        <v>11</v>
      </c>
      <c r="X3" s="116" t="s">
        <v>12</v>
      </c>
      <c r="Y3" s="124" t="s">
        <v>13</v>
      </c>
      <c r="Z3" s="125" t="s">
        <v>14</v>
      </c>
      <c r="AA3" s="125" t="s">
        <v>10</v>
      </c>
      <c r="AB3" s="126" t="s">
        <v>15</v>
      </c>
      <c r="AC3" s="127" t="s">
        <v>16</v>
      </c>
      <c r="AD3" s="128"/>
      <c r="AE3" s="76"/>
      <c r="AF3" s="76"/>
      <c r="AG3" s="76"/>
      <c r="AH3" s="76"/>
      <c r="AI3" s="76"/>
      <c r="AJ3" s="76"/>
    </row>
    <row r="4" ht="24.95" customHeight="1" spans="1:20">
      <c r="A4" s="8" t="s">
        <v>17</v>
      </c>
      <c r="B4" s="8"/>
      <c r="C4" s="67"/>
      <c r="D4" s="129"/>
      <c r="E4" s="129"/>
      <c r="F4" s="68"/>
      <c r="G4" s="14" t="s">
        <v>18</v>
      </c>
      <c r="H4" s="11"/>
      <c r="I4" s="12"/>
      <c r="J4" s="12"/>
      <c r="K4" s="13"/>
      <c r="L4" s="8" t="s">
        <v>19</v>
      </c>
      <c r="M4" s="8"/>
      <c r="N4" s="79">
        <v>3930</v>
      </c>
      <c r="O4" s="80"/>
      <c r="P4" s="76"/>
      <c r="Q4" s="117"/>
      <c r="R4" s="1"/>
      <c r="S4" s="1"/>
      <c r="T4" s="1"/>
    </row>
    <row r="5" ht="24.95" customHeight="1" spans="1:19">
      <c r="A5" s="8" t="s">
        <v>20</v>
      </c>
      <c r="B5" s="8" t="s">
        <v>21</v>
      </c>
      <c r="C5" s="8"/>
      <c r="D5" s="8"/>
      <c r="E5" s="8" t="s">
        <v>22</v>
      </c>
      <c r="F5" s="8"/>
      <c r="G5" s="17" t="s">
        <v>23</v>
      </c>
      <c r="H5" s="8" t="s">
        <v>24</v>
      </c>
      <c r="I5" s="8"/>
      <c r="J5" s="8" t="s">
        <v>25</v>
      </c>
      <c r="K5" s="8"/>
      <c r="L5" s="8" t="s">
        <v>26</v>
      </c>
      <c r="M5" s="8"/>
      <c r="N5" s="81" t="s">
        <v>27</v>
      </c>
      <c r="O5" s="81"/>
      <c r="P5" s="76"/>
      <c r="Q5" s="76"/>
      <c r="R5" s="76"/>
      <c r="S5" s="76"/>
    </row>
    <row r="6" ht="24.95" customHeight="1" spans="1:19">
      <c r="A6" s="8"/>
      <c r="B6" s="18" t="s">
        <v>28</v>
      </c>
      <c r="C6" s="8" t="s">
        <v>29</v>
      </c>
      <c r="D6" s="17" t="s">
        <v>30</v>
      </c>
      <c r="E6" s="18" t="s">
        <v>28</v>
      </c>
      <c r="F6" s="17" t="s">
        <v>30</v>
      </c>
      <c r="G6" s="17" t="s">
        <v>30</v>
      </c>
      <c r="H6" s="8" t="s">
        <v>31</v>
      </c>
      <c r="I6" s="17" t="s">
        <v>30</v>
      </c>
      <c r="J6" s="8" t="s">
        <v>32</v>
      </c>
      <c r="K6" s="14" t="s">
        <v>30</v>
      </c>
      <c r="L6" s="17" t="s">
        <v>30</v>
      </c>
      <c r="M6" s="8" t="s">
        <v>33</v>
      </c>
      <c r="N6" s="81" t="s">
        <v>34</v>
      </c>
      <c r="O6" s="81" t="s">
        <v>30</v>
      </c>
      <c r="P6" s="76"/>
      <c r="Q6" s="76"/>
      <c r="R6" s="76"/>
      <c r="S6" s="76"/>
    </row>
    <row r="7" s="2" customFormat="1" ht="33.75" customHeight="1" spans="1:20">
      <c r="A7" s="19">
        <v>1</v>
      </c>
      <c r="B7" s="20">
        <v>42757</v>
      </c>
      <c r="C7" s="21" t="s">
        <v>35</v>
      </c>
      <c r="D7" s="22">
        <v>327500</v>
      </c>
      <c r="E7" s="23">
        <v>42754</v>
      </c>
      <c r="F7" s="22">
        <v>327500</v>
      </c>
      <c r="G7" s="22"/>
      <c r="H7" s="24">
        <v>0.02</v>
      </c>
      <c r="I7" s="82">
        <f>D7*0.02</f>
        <v>6550</v>
      </c>
      <c r="J7" s="83" t="s">
        <v>36</v>
      </c>
      <c r="K7" s="82">
        <v>35700.45</v>
      </c>
      <c r="L7" s="84">
        <v>2000</v>
      </c>
      <c r="M7" s="85"/>
      <c r="N7" s="85"/>
      <c r="O7" s="86">
        <f>D7-I7-K7-K8-L7</f>
        <v>282974.27</v>
      </c>
      <c r="P7" s="76"/>
      <c r="Q7" s="76"/>
      <c r="R7" s="76"/>
      <c r="S7" s="76"/>
      <c r="T7" s="118"/>
    </row>
    <row r="8" s="2" customFormat="1" ht="26.25" customHeight="1" spans="1:20">
      <c r="A8" s="19"/>
      <c r="B8" s="20"/>
      <c r="C8" s="21"/>
      <c r="D8" s="22"/>
      <c r="E8" s="23"/>
      <c r="F8" s="22"/>
      <c r="G8" s="22"/>
      <c r="H8" s="24"/>
      <c r="I8" s="87"/>
      <c r="J8" s="88" t="s">
        <v>37</v>
      </c>
      <c r="K8" s="82">
        <v>275.28</v>
      </c>
      <c r="L8" s="28"/>
      <c r="M8" s="85"/>
      <c r="N8" s="85"/>
      <c r="O8" s="89"/>
      <c r="P8" s="76"/>
      <c r="Q8" s="76"/>
      <c r="R8" s="76"/>
      <c r="S8" s="76"/>
      <c r="T8" s="118"/>
    </row>
    <row r="9" s="2" customFormat="1" ht="24.95" customHeight="1" spans="1:20">
      <c r="A9" s="25"/>
      <c r="B9" s="26"/>
      <c r="C9" s="27"/>
      <c r="D9" s="28"/>
      <c r="E9" s="29"/>
      <c r="F9" s="28"/>
      <c r="G9" s="28"/>
      <c r="H9" s="24"/>
      <c r="I9" s="87"/>
      <c r="J9" s="25"/>
      <c r="K9" s="87"/>
      <c r="L9" s="28"/>
      <c r="M9" s="90" t="s">
        <v>38</v>
      </c>
      <c r="N9" s="91"/>
      <c r="O9" s="92"/>
      <c r="P9" s="76"/>
      <c r="Q9" s="76"/>
      <c r="R9" s="76"/>
      <c r="S9" s="76"/>
      <c r="T9" s="118"/>
    </row>
    <row r="10" ht="20.1" customHeight="1" spans="1:19">
      <c r="A10" s="30"/>
      <c r="B10" s="31"/>
      <c r="C10" s="32"/>
      <c r="D10" s="33"/>
      <c r="E10" s="34"/>
      <c r="F10" s="33"/>
      <c r="G10" s="33"/>
      <c r="H10" s="35"/>
      <c r="I10" s="93"/>
      <c r="J10" s="94"/>
      <c r="K10" s="93"/>
      <c r="L10" s="41"/>
      <c r="M10" s="43"/>
      <c r="N10" s="43"/>
      <c r="O10" s="95"/>
      <c r="P10" s="76"/>
      <c r="Q10" s="76"/>
      <c r="R10" s="76"/>
      <c r="S10" s="76"/>
    </row>
    <row r="11" s="2" customFormat="1" ht="32" customHeight="1" spans="1:20">
      <c r="A11" s="19">
        <v>2</v>
      </c>
      <c r="B11" s="20">
        <v>43007</v>
      </c>
      <c r="C11" s="21" t="s">
        <v>35</v>
      </c>
      <c r="D11" s="22">
        <v>469109.31</v>
      </c>
      <c r="E11" s="23">
        <v>42984</v>
      </c>
      <c r="F11" s="22">
        <v>469109.31</v>
      </c>
      <c r="G11" s="22">
        <v>79110</v>
      </c>
      <c r="H11" s="24">
        <v>0.02</v>
      </c>
      <c r="I11" s="87">
        <f>ROUNDUP(H11*D11,2)</f>
        <v>9382.19</v>
      </c>
      <c r="J11" s="83" t="s">
        <v>36</v>
      </c>
      <c r="K11" s="87">
        <v>51531.45</v>
      </c>
      <c r="L11" s="28">
        <v>0</v>
      </c>
      <c r="M11" s="85"/>
      <c r="N11" s="85"/>
      <c r="O11" s="92">
        <f>ROUNDUP(D11-I11-K11-L11,2)</f>
        <v>408195.67</v>
      </c>
      <c r="P11" s="96"/>
      <c r="Q11" s="96"/>
      <c r="R11" s="96"/>
      <c r="S11" s="96"/>
      <c r="T11" s="118"/>
    </row>
    <row r="12" ht="20" customHeight="1" spans="1:19">
      <c r="A12" s="30"/>
      <c r="B12" s="31" t="s">
        <v>1</v>
      </c>
      <c r="C12" s="32"/>
      <c r="D12" s="33"/>
      <c r="E12" s="34"/>
      <c r="F12" s="33"/>
      <c r="G12" s="33"/>
      <c r="H12" s="35"/>
      <c r="I12" s="93"/>
      <c r="J12" s="94"/>
      <c r="K12" s="93"/>
      <c r="L12" s="41"/>
      <c r="M12" s="43"/>
      <c r="N12" s="43"/>
      <c r="O12" s="95"/>
      <c r="P12" s="76"/>
      <c r="Q12" s="76"/>
      <c r="R12" s="76"/>
      <c r="S12" s="76"/>
    </row>
    <row r="13" ht="36" customHeight="1" spans="1:18">
      <c r="A13" s="30">
        <v>3</v>
      </c>
      <c r="B13" s="36">
        <v>43124</v>
      </c>
      <c r="C13" s="32" t="s">
        <v>35</v>
      </c>
      <c r="D13" s="33">
        <v>350000</v>
      </c>
      <c r="E13" s="23">
        <v>43118</v>
      </c>
      <c r="F13" s="33">
        <v>350000</v>
      </c>
      <c r="G13" s="33">
        <v>962000</v>
      </c>
      <c r="H13" s="35">
        <v>0.02</v>
      </c>
      <c r="I13" s="93">
        <f>ROUNDUP(H13*D13,2)</f>
        <v>7000</v>
      </c>
      <c r="J13" s="98" t="s">
        <v>36</v>
      </c>
      <c r="K13" s="93">
        <v>38447.34</v>
      </c>
      <c r="L13" s="41">
        <v>2000</v>
      </c>
      <c r="M13" s="43"/>
      <c r="N13" s="43" t="s">
        <v>63</v>
      </c>
      <c r="O13" s="95">
        <f>ROUNDUP(D13-I13-K13-L13,2)</f>
        <v>302552.66</v>
      </c>
      <c r="P13" s="76"/>
      <c r="R13" s="1"/>
    </row>
    <row r="14" ht="20" customHeight="1" spans="1:18">
      <c r="A14" s="30"/>
      <c r="B14" s="36"/>
      <c r="C14" s="32"/>
      <c r="D14" s="33"/>
      <c r="E14" s="34"/>
      <c r="F14" s="33"/>
      <c r="G14" s="33"/>
      <c r="H14" s="35"/>
      <c r="I14" s="93"/>
      <c r="J14" s="94"/>
      <c r="K14" s="93"/>
      <c r="L14" s="99" t="s">
        <v>64</v>
      </c>
      <c r="M14" s="43"/>
      <c r="N14" s="43"/>
      <c r="O14" s="95"/>
      <c r="P14" s="76"/>
      <c r="R14" s="1"/>
    </row>
    <row r="15" ht="20" customHeight="1" spans="1:18">
      <c r="A15" s="30"/>
      <c r="B15" s="36"/>
      <c r="C15" s="32"/>
      <c r="D15" s="33"/>
      <c r="E15" s="34"/>
      <c r="F15" s="33"/>
      <c r="G15" s="33"/>
      <c r="H15" s="35"/>
      <c r="I15" s="93"/>
      <c r="J15" s="94"/>
      <c r="K15" s="93"/>
      <c r="L15" s="41"/>
      <c r="M15" s="43"/>
      <c r="N15" s="43"/>
      <c r="O15" s="95"/>
      <c r="P15" s="76"/>
      <c r="R15" s="1"/>
    </row>
    <row r="16" ht="20" customHeight="1" spans="1:18">
      <c r="A16" s="30"/>
      <c r="B16" s="36"/>
      <c r="C16" s="32"/>
      <c r="D16" s="33"/>
      <c r="E16" s="34"/>
      <c r="F16" s="33"/>
      <c r="G16" s="33"/>
      <c r="H16" s="35"/>
      <c r="I16" s="93"/>
      <c r="J16" s="94"/>
      <c r="K16" s="93"/>
      <c r="L16" s="41"/>
      <c r="M16" s="43"/>
      <c r="N16" s="43"/>
      <c r="O16" s="95"/>
      <c r="P16" s="76"/>
      <c r="R16" s="1"/>
    </row>
    <row r="17" ht="20" customHeight="1" spans="1:18">
      <c r="A17" s="30"/>
      <c r="B17" s="36"/>
      <c r="C17" s="32"/>
      <c r="D17" s="33"/>
      <c r="E17" s="34"/>
      <c r="F17" s="33"/>
      <c r="G17" s="33"/>
      <c r="H17" s="35"/>
      <c r="I17" s="93"/>
      <c r="J17" s="94"/>
      <c r="K17" s="93"/>
      <c r="L17" s="41"/>
      <c r="M17" s="43"/>
      <c r="N17" s="43"/>
      <c r="O17" s="95"/>
      <c r="P17" s="76"/>
      <c r="R17" s="1"/>
    </row>
    <row r="18" ht="20" customHeight="1" spans="1:16">
      <c r="A18" s="30"/>
      <c r="B18" s="31"/>
      <c r="C18" s="32"/>
      <c r="D18" s="33"/>
      <c r="E18" s="34"/>
      <c r="F18" s="33"/>
      <c r="G18" s="33"/>
      <c r="H18" s="35"/>
      <c r="I18" s="93"/>
      <c r="J18" s="94"/>
      <c r="K18" s="93"/>
      <c r="L18" s="41"/>
      <c r="M18" s="43"/>
      <c r="N18" s="43"/>
      <c r="O18" s="95"/>
      <c r="P18" s="76"/>
    </row>
    <row r="19" ht="20" customHeight="1" spans="1:16">
      <c r="A19" s="30"/>
      <c r="B19" s="36"/>
      <c r="C19" s="32"/>
      <c r="D19" s="33"/>
      <c r="E19" s="23"/>
      <c r="F19" s="33"/>
      <c r="G19" s="33"/>
      <c r="H19" s="35"/>
      <c r="I19" s="93"/>
      <c r="J19" s="98"/>
      <c r="K19" s="93"/>
      <c r="L19" s="41"/>
      <c r="M19" s="43"/>
      <c r="N19" s="43"/>
      <c r="O19" s="95"/>
      <c r="P19" s="76"/>
    </row>
    <row r="20" ht="20" customHeight="1" spans="1:16">
      <c r="A20" s="30"/>
      <c r="B20" s="36"/>
      <c r="C20" s="32"/>
      <c r="D20" s="33"/>
      <c r="E20" s="34"/>
      <c r="F20" s="33"/>
      <c r="G20" s="33"/>
      <c r="H20" s="35"/>
      <c r="I20" s="93"/>
      <c r="J20" s="94"/>
      <c r="K20" s="93"/>
      <c r="L20" s="41"/>
      <c r="M20" s="43"/>
      <c r="N20" s="43"/>
      <c r="O20" s="95"/>
      <c r="P20" s="76"/>
    </row>
    <row r="21" ht="20" customHeight="1" spans="1:16">
      <c r="A21" s="30"/>
      <c r="B21" s="36"/>
      <c r="C21" s="32"/>
      <c r="D21" s="33"/>
      <c r="E21" s="34"/>
      <c r="F21" s="33"/>
      <c r="G21" s="33"/>
      <c r="H21" s="35"/>
      <c r="I21" s="93"/>
      <c r="J21" s="94"/>
      <c r="K21" s="93"/>
      <c r="L21" s="41"/>
      <c r="M21" s="43"/>
      <c r="N21" s="43"/>
      <c r="O21" s="95"/>
      <c r="P21" s="76"/>
    </row>
    <row r="22" ht="20" customHeight="1" spans="1:18">
      <c r="A22" s="38"/>
      <c r="B22" s="39"/>
      <c r="C22" s="40"/>
      <c r="D22" s="41"/>
      <c r="E22" s="42"/>
      <c r="F22" s="41"/>
      <c r="G22" s="41"/>
      <c r="H22" s="43"/>
      <c r="I22" s="93"/>
      <c r="J22" s="38"/>
      <c r="K22" s="93"/>
      <c r="L22" s="41"/>
      <c r="M22" s="99"/>
      <c r="N22" s="99"/>
      <c r="O22" s="93"/>
      <c r="P22" s="76"/>
      <c r="Q22" s="119"/>
      <c r="R22" s="119"/>
    </row>
    <row r="23" ht="20" customHeight="1" spans="1:16">
      <c r="A23" s="38"/>
      <c r="B23" s="39"/>
      <c r="C23" s="40"/>
      <c r="D23" s="41"/>
      <c r="E23" s="42"/>
      <c r="F23" s="41"/>
      <c r="G23" s="41"/>
      <c r="H23" s="43"/>
      <c r="I23" s="93"/>
      <c r="J23" s="38"/>
      <c r="K23" s="93"/>
      <c r="L23" s="41"/>
      <c r="M23" s="43"/>
      <c r="N23" s="43"/>
      <c r="O23" s="93"/>
      <c r="P23" s="76"/>
    </row>
    <row r="24" ht="20" customHeight="1" spans="1:16">
      <c r="A24" s="38"/>
      <c r="B24" s="39"/>
      <c r="C24" s="40"/>
      <c r="D24" s="41"/>
      <c r="E24" s="42"/>
      <c r="F24" s="41"/>
      <c r="G24" s="41"/>
      <c r="H24" s="43"/>
      <c r="I24" s="93"/>
      <c r="J24" s="38"/>
      <c r="K24" s="93"/>
      <c r="L24" s="41"/>
      <c r="M24" s="43"/>
      <c r="N24" s="43"/>
      <c r="O24" s="93"/>
      <c r="P24" s="76"/>
    </row>
    <row r="25" ht="20" customHeight="1" spans="1:29">
      <c r="A25" s="38"/>
      <c r="B25" s="39"/>
      <c r="C25" s="40"/>
      <c r="D25" s="41"/>
      <c r="E25" s="42"/>
      <c r="F25" s="41"/>
      <c r="G25" s="41"/>
      <c r="H25" s="43"/>
      <c r="I25" s="93"/>
      <c r="J25" s="38"/>
      <c r="K25" s="93"/>
      <c r="L25" s="41"/>
      <c r="M25" s="43"/>
      <c r="N25" s="43"/>
      <c r="O25" s="93"/>
      <c r="P25" s="76"/>
      <c r="Q25" s="120">
        <f>D27/C3</f>
        <v>0.209288518402085</v>
      </c>
      <c r="W25" s="3"/>
      <c r="X25" s="3"/>
      <c r="Y25" s="3"/>
      <c r="Z25" s="3"/>
      <c r="AA25" s="3"/>
      <c r="AB25" s="3"/>
      <c r="AC25" s="3"/>
    </row>
    <row r="26" s="3" customFormat="1" ht="20" customHeight="1" spans="1:29">
      <c r="A26" s="8" t="s">
        <v>42</v>
      </c>
      <c r="B26" s="8"/>
      <c r="C26" s="44" t="s">
        <v>43</v>
      </c>
      <c r="D26" s="45">
        <f t="shared" ref="D26:G26" si="0">SUM(D7:D25)</f>
        <v>1146609.31</v>
      </c>
      <c r="E26" s="44" t="s">
        <v>43</v>
      </c>
      <c r="F26" s="45">
        <f t="shared" si="0"/>
        <v>1146609.31</v>
      </c>
      <c r="G26" s="45">
        <f t="shared" si="0"/>
        <v>1041110</v>
      </c>
      <c r="H26" s="44" t="s">
        <v>43</v>
      </c>
      <c r="I26" s="45">
        <f>SUM(I7:I25)</f>
        <v>22932.19</v>
      </c>
      <c r="J26" s="44" t="s">
        <v>43</v>
      </c>
      <c r="K26" s="45">
        <f>SUM(K7:K25)</f>
        <v>125954.52</v>
      </c>
      <c r="L26" s="45"/>
      <c r="M26" s="44" t="s">
        <v>43</v>
      </c>
      <c r="N26" s="44"/>
      <c r="O26" s="45">
        <f>SUM(O7:O25)</f>
        <v>993722.6</v>
      </c>
      <c r="P26" s="100"/>
      <c r="Q26" s="121" t="s">
        <v>48</v>
      </c>
      <c r="R26" s="4"/>
      <c r="S26" s="4"/>
      <c r="T26" s="4"/>
      <c r="U26" s="1"/>
      <c r="V26" s="1"/>
      <c r="W26" s="1"/>
      <c r="X26" s="1"/>
      <c r="Y26" s="1"/>
      <c r="Z26" s="1"/>
      <c r="AA26" s="1"/>
      <c r="AB26" s="1"/>
      <c r="AC26" s="1"/>
    </row>
    <row r="27" ht="26.1" customHeight="1" spans="1:18">
      <c r="A27" s="46" t="s">
        <v>44</v>
      </c>
      <c r="B27" s="46"/>
      <c r="C27" s="38" t="s">
        <v>45</v>
      </c>
      <c r="D27" s="47">
        <f>O13</f>
        <v>302552.66</v>
      </c>
      <c r="E27" s="47"/>
      <c r="F27" s="47"/>
      <c r="G27" s="47"/>
      <c r="H27" s="48" t="s">
        <v>46</v>
      </c>
      <c r="I27" s="48"/>
      <c r="J27" s="19" t="s">
        <v>60</v>
      </c>
      <c r="K27" s="19"/>
      <c r="L27" s="19"/>
      <c r="M27" s="19"/>
      <c r="N27" s="19"/>
      <c r="O27" s="19"/>
      <c r="P27" s="76"/>
      <c r="R27" s="1"/>
    </row>
    <row r="28" ht="26.1" customHeight="1" spans="1:20">
      <c r="A28" s="46"/>
      <c r="B28" s="46"/>
      <c r="C28" s="49" t="s">
        <v>49</v>
      </c>
      <c r="D28" s="50">
        <f>D27</f>
        <v>302552.66</v>
      </c>
      <c r="E28" s="50"/>
      <c r="F28" s="50"/>
      <c r="G28" s="50"/>
      <c r="H28" s="51"/>
      <c r="I28" s="51"/>
      <c r="J28" s="101" t="s">
        <v>50</v>
      </c>
      <c r="K28" s="102"/>
      <c r="L28" s="102"/>
      <c r="M28" s="102"/>
      <c r="N28" s="102"/>
      <c r="O28" s="103"/>
      <c r="P28" s="76"/>
      <c r="R28" s="122"/>
      <c r="S28" s="123"/>
      <c r="T28" s="123"/>
    </row>
    <row r="29" ht="45" customHeight="1" spans="1:16">
      <c r="A29" s="25" t="s">
        <v>51</v>
      </c>
      <c r="B29" s="52"/>
      <c r="C29" s="53" t="s">
        <v>39</v>
      </c>
      <c r="D29" s="54" t="s">
        <v>52</v>
      </c>
      <c r="E29" s="55"/>
      <c r="F29" s="55"/>
      <c r="G29" s="55"/>
      <c r="H29" s="55"/>
      <c r="I29" s="104"/>
      <c r="J29" s="105"/>
      <c r="K29" s="105"/>
      <c r="L29" s="105"/>
      <c r="M29" s="105"/>
      <c r="N29" s="105"/>
      <c r="O29" s="105"/>
      <c r="P29" s="76"/>
    </row>
    <row r="30" ht="45" customHeight="1" spans="1:16">
      <c r="A30" s="8" t="s">
        <v>54</v>
      </c>
      <c r="B30" s="8"/>
      <c r="C30" s="56" t="s">
        <v>55</v>
      </c>
      <c r="D30" s="57"/>
      <c r="E30" s="57"/>
      <c r="F30" s="57"/>
      <c r="G30" s="57"/>
      <c r="H30" s="57"/>
      <c r="I30" s="57"/>
      <c r="J30" s="106"/>
      <c r="K30" s="106"/>
      <c r="L30" s="106"/>
      <c r="M30" s="106"/>
      <c r="N30" s="106"/>
      <c r="O30" s="107"/>
      <c r="P30" s="76"/>
    </row>
    <row r="31" ht="45" customHeight="1" spans="1:20">
      <c r="A31" s="8" t="s">
        <v>56</v>
      </c>
      <c r="B31" s="8"/>
      <c r="C31" s="58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108"/>
      <c r="P31" s="76"/>
      <c r="T31" s="122"/>
    </row>
    <row r="32" ht="45" customHeight="1" spans="1:16">
      <c r="A32" s="8" t="s">
        <v>57</v>
      </c>
      <c r="B32" s="8"/>
      <c r="C32" s="60" t="s">
        <v>58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109"/>
      <c r="P32" s="76"/>
    </row>
    <row r="33" ht="42" customHeight="1" spans="1:16">
      <c r="A33" s="8" t="s">
        <v>59</v>
      </c>
      <c r="B33" s="8"/>
      <c r="C33" s="62"/>
      <c r="D33" s="63"/>
      <c r="E33" s="63"/>
      <c r="F33" s="63"/>
      <c r="G33" s="64"/>
      <c r="H33" s="8" t="s">
        <v>62</v>
      </c>
      <c r="I33" s="8"/>
      <c r="J33" s="62"/>
      <c r="K33" s="63"/>
      <c r="L33" s="63"/>
      <c r="M33" s="63"/>
      <c r="N33" s="63"/>
      <c r="O33" s="64"/>
      <c r="P33" s="76"/>
    </row>
    <row r="36" spans="17:22">
      <c r="Q36" s="4"/>
      <c r="U36" s="4"/>
      <c r="V36" s="4"/>
    </row>
    <row r="37" spans="17:29">
      <c r="Q37" s="4"/>
      <c r="U37" s="4"/>
      <c r="V37" s="4"/>
      <c r="W37" s="4"/>
      <c r="X37" s="4"/>
      <c r="Y37" s="4"/>
      <c r="Z37" s="4"/>
      <c r="AA37" s="4"/>
      <c r="AB37" s="4"/>
      <c r="AC37" s="4"/>
    </row>
    <row r="38" s="4" customFormat="1"/>
    <row r="39" s="4" customFormat="1" spans="17:22">
      <c r="Q39" s="1"/>
      <c r="U39" s="1"/>
      <c r="V39" s="1"/>
    </row>
    <row r="40" s="4" customFormat="1" spans="17:29">
      <c r="Q40" s="1"/>
      <c r="U40" s="1"/>
      <c r="V40" s="1"/>
      <c r="W40" s="1"/>
      <c r="X40" s="1"/>
      <c r="Y40" s="1"/>
      <c r="Z40" s="1"/>
      <c r="AA40" s="1"/>
      <c r="AB40" s="1"/>
      <c r="AC40" s="1"/>
    </row>
    <row r="42" spans="2:2">
      <c r="B42"/>
    </row>
  </sheetData>
  <mergeCells count="44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6:B26"/>
    <mergeCell ref="D27:G27"/>
    <mergeCell ref="J27:O27"/>
    <mergeCell ref="D28:G28"/>
    <mergeCell ref="J28:O28"/>
    <mergeCell ref="A29:B29"/>
    <mergeCell ref="D29:I29"/>
    <mergeCell ref="J29:O29"/>
    <mergeCell ref="A30:B30"/>
    <mergeCell ref="C30:O30"/>
    <mergeCell ref="A31:B31"/>
    <mergeCell ref="C31:O31"/>
    <mergeCell ref="A32:B32"/>
    <mergeCell ref="C32:O32"/>
    <mergeCell ref="A33:B33"/>
    <mergeCell ref="C33:G33"/>
    <mergeCell ref="H33:I33"/>
    <mergeCell ref="J33:O33"/>
    <mergeCell ref="A5:A6"/>
    <mergeCell ref="O7:O8"/>
    <mergeCell ref="A27:B28"/>
    <mergeCell ref="H27:I28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2"/>
  <sheetViews>
    <sheetView tabSelected="1" workbookViewId="0">
      <selection activeCell="Q20" sqref="Q20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7.125" style="6" customWidth="1"/>
    <col min="12" max="12" width="9.25" style="6" customWidth="1"/>
    <col min="13" max="14" width="5.5" style="1" customWidth="1"/>
    <col min="15" max="15" width="9.25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s="1" customFormat="1" ht="24.95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5"/>
      <c r="Q1" s="31" t="s">
        <v>1</v>
      </c>
      <c r="R1" s="4"/>
      <c r="S1" s="4"/>
      <c r="T1" s="4"/>
    </row>
    <row r="2" s="1" customFormat="1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66"/>
      <c r="L2" s="67" t="s">
        <v>4</v>
      </c>
      <c r="M2" s="68"/>
      <c r="N2" s="69" t="s">
        <v>5</v>
      </c>
      <c r="O2" s="70"/>
      <c r="P2" s="71"/>
      <c r="Q2" s="71"/>
      <c r="R2" s="110"/>
      <c r="S2" s="110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</row>
    <row r="3" s="1" customFormat="1" ht="24.95" customHeight="1" spans="1:36">
      <c r="A3" s="8" t="s">
        <v>6</v>
      </c>
      <c r="B3" s="8"/>
      <c r="C3" s="11">
        <v>1445624.74</v>
      </c>
      <c r="D3" s="12"/>
      <c r="E3" s="12"/>
      <c r="F3" s="13"/>
      <c r="G3" s="14" t="s">
        <v>7</v>
      </c>
      <c r="H3" s="15" t="s">
        <v>8</v>
      </c>
      <c r="I3" s="72"/>
      <c r="J3" s="72"/>
      <c r="K3" s="73"/>
      <c r="L3" s="8" t="s">
        <v>9</v>
      </c>
      <c r="M3" s="8"/>
      <c r="N3" s="74" t="s">
        <v>10</v>
      </c>
      <c r="O3" s="75"/>
      <c r="P3" s="76"/>
      <c r="Q3" s="111" t="s">
        <v>5</v>
      </c>
      <c r="R3" s="112">
        <v>65</v>
      </c>
      <c r="S3" s="112">
        <v>3930</v>
      </c>
      <c r="T3" s="113" t="s">
        <v>3</v>
      </c>
      <c r="U3" s="114" t="s">
        <v>8</v>
      </c>
      <c r="V3" s="115">
        <v>1445624.74</v>
      </c>
      <c r="W3" s="116" t="s">
        <v>11</v>
      </c>
      <c r="X3" s="116" t="s">
        <v>12</v>
      </c>
      <c r="Y3" s="124" t="s">
        <v>13</v>
      </c>
      <c r="Z3" s="125" t="s">
        <v>14</v>
      </c>
      <c r="AA3" s="125" t="s">
        <v>10</v>
      </c>
      <c r="AB3" s="126" t="s">
        <v>15</v>
      </c>
      <c r="AC3" s="127" t="s">
        <v>16</v>
      </c>
      <c r="AD3" s="128"/>
      <c r="AE3" s="76"/>
      <c r="AF3" s="76"/>
      <c r="AG3" s="76"/>
      <c r="AH3" s="76"/>
      <c r="AI3" s="76"/>
      <c r="AJ3" s="76"/>
    </row>
    <row r="4" s="1" customFormat="1" ht="24.95" customHeight="1" spans="1:17">
      <c r="A4" s="8" t="s">
        <v>17</v>
      </c>
      <c r="B4" s="8"/>
      <c r="C4" s="11">
        <v>1402888.18</v>
      </c>
      <c r="D4" s="12"/>
      <c r="E4" s="12"/>
      <c r="F4" s="13"/>
      <c r="G4" s="14" t="s">
        <v>18</v>
      </c>
      <c r="H4" s="16">
        <v>43187</v>
      </c>
      <c r="I4" s="77"/>
      <c r="J4" s="77"/>
      <c r="K4" s="78"/>
      <c r="L4" s="8" t="s">
        <v>19</v>
      </c>
      <c r="M4" s="8"/>
      <c r="N4" s="79">
        <v>3930</v>
      </c>
      <c r="O4" s="80"/>
      <c r="P4" s="76"/>
      <c r="Q4" s="117"/>
    </row>
    <row r="5" s="1" customFormat="1" ht="24.95" customHeight="1" spans="1:20">
      <c r="A5" s="8" t="s">
        <v>20</v>
      </c>
      <c r="B5" s="8" t="s">
        <v>21</v>
      </c>
      <c r="C5" s="8"/>
      <c r="D5" s="8"/>
      <c r="E5" s="8" t="s">
        <v>22</v>
      </c>
      <c r="F5" s="8"/>
      <c r="G5" s="17" t="s">
        <v>23</v>
      </c>
      <c r="H5" s="8" t="s">
        <v>24</v>
      </c>
      <c r="I5" s="8"/>
      <c r="J5" s="8" t="s">
        <v>25</v>
      </c>
      <c r="K5" s="8"/>
      <c r="L5" s="8" t="s">
        <v>26</v>
      </c>
      <c r="M5" s="8"/>
      <c r="N5" s="81" t="s">
        <v>27</v>
      </c>
      <c r="O5" s="81"/>
      <c r="P5" s="76"/>
      <c r="Q5" s="76"/>
      <c r="R5" s="76"/>
      <c r="S5" s="76"/>
      <c r="T5" s="4"/>
    </row>
    <row r="6" s="1" customFormat="1" ht="24.95" customHeight="1" spans="1:20">
      <c r="A6" s="8"/>
      <c r="B6" s="18" t="s">
        <v>28</v>
      </c>
      <c r="C6" s="8" t="s">
        <v>29</v>
      </c>
      <c r="D6" s="17" t="s">
        <v>30</v>
      </c>
      <c r="E6" s="18" t="s">
        <v>28</v>
      </c>
      <c r="F6" s="17" t="s">
        <v>30</v>
      </c>
      <c r="G6" s="17" t="s">
        <v>30</v>
      </c>
      <c r="H6" s="8" t="s">
        <v>31</v>
      </c>
      <c r="I6" s="17" t="s">
        <v>30</v>
      </c>
      <c r="J6" s="8" t="s">
        <v>32</v>
      </c>
      <c r="K6" s="14" t="s">
        <v>30</v>
      </c>
      <c r="L6" s="17" t="s">
        <v>30</v>
      </c>
      <c r="M6" s="8" t="s">
        <v>33</v>
      </c>
      <c r="N6" s="81" t="s">
        <v>34</v>
      </c>
      <c r="O6" s="81" t="s">
        <v>30</v>
      </c>
      <c r="P6" s="76"/>
      <c r="Q6" s="76"/>
      <c r="R6" s="76"/>
      <c r="S6" s="76"/>
      <c r="T6" s="4"/>
    </row>
    <row r="7" s="2" customFormat="1" ht="33.75" customHeight="1" spans="1:20">
      <c r="A7" s="19">
        <v>1</v>
      </c>
      <c r="B7" s="20">
        <v>42757</v>
      </c>
      <c r="C7" s="21" t="s">
        <v>35</v>
      </c>
      <c r="D7" s="22">
        <v>327500</v>
      </c>
      <c r="E7" s="23">
        <v>42754</v>
      </c>
      <c r="F7" s="22">
        <v>327500</v>
      </c>
      <c r="G7" s="22"/>
      <c r="H7" s="24">
        <v>0.02</v>
      </c>
      <c r="I7" s="82">
        <f>D7*0.02</f>
        <v>6550</v>
      </c>
      <c r="J7" s="83" t="s">
        <v>36</v>
      </c>
      <c r="K7" s="82">
        <v>35700.45</v>
      </c>
      <c r="L7" s="84">
        <v>2000</v>
      </c>
      <c r="M7" s="85"/>
      <c r="N7" s="85"/>
      <c r="O7" s="86">
        <f>D7-I7-K7-K8-L7</f>
        <v>282974.27</v>
      </c>
      <c r="P7" s="76"/>
      <c r="Q7" s="76"/>
      <c r="R7" s="76"/>
      <c r="S7" s="76"/>
      <c r="T7" s="118"/>
    </row>
    <row r="8" s="2" customFormat="1" ht="26.25" customHeight="1" spans="1:20">
      <c r="A8" s="19"/>
      <c r="B8" s="20"/>
      <c r="C8" s="21"/>
      <c r="D8" s="22"/>
      <c r="E8" s="23"/>
      <c r="F8" s="22"/>
      <c r="G8" s="22"/>
      <c r="H8" s="24"/>
      <c r="I8" s="87"/>
      <c r="J8" s="88" t="s">
        <v>37</v>
      </c>
      <c r="K8" s="82">
        <v>275.28</v>
      </c>
      <c r="L8" s="28"/>
      <c r="M8" s="85"/>
      <c r="N8" s="85"/>
      <c r="O8" s="89"/>
      <c r="P8" s="76"/>
      <c r="Q8" s="76"/>
      <c r="R8" s="76"/>
      <c r="S8" s="76"/>
      <c r="T8" s="118"/>
    </row>
    <row r="9" s="2" customFormat="1" ht="24.95" customHeight="1" spans="1:20">
      <c r="A9" s="25"/>
      <c r="B9" s="26"/>
      <c r="C9" s="27"/>
      <c r="D9" s="28"/>
      <c r="E9" s="29"/>
      <c r="F9" s="28"/>
      <c r="G9" s="28"/>
      <c r="H9" s="24"/>
      <c r="I9" s="87"/>
      <c r="J9" s="25"/>
      <c r="K9" s="87"/>
      <c r="L9" s="28"/>
      <c r="M9" s="90" t="s">
        <v>38</v>
      </c>
      <c r="N9" s="91"/>
      <c r="O9" s="92"/>
      <c r="P9" s="76"/>
      <c r="Q9" s="76"/>
      <c r="R9" s="76"/>
      <c r="S9" s="76"/>
      <c r="T9" s="118"/>
    </row>
    <row r="10" s="1" customFormat="1" ht="20.1" customHeight="1" spans="1:20">
      <c r="A10" s="30"/>
      <c r="B10" s="31"/>
      <c r="C10" s="32"/>
      <c r="D10" s="33"/>
      <c r="E10" s="34"/>
      <c r="F10" s="33"/>
      <c r="G10" s="33"/>
      <c r="H10" s="35"/>
      <c r="I10" s="93"/>
      <c r="J10" s="94"/>
      <c r="K10" s="93"/>
      <c r="L10" s="41"/>
      <c r="M10" s="43"/>
      <c r="N10" s="43"/>
      <c r="O10" s="95"/>
      <c r="P10" s="76"/>
      <c r="Q10" s="76"/>
      <c r="R10" s="76"/>
      <c r="S10" s="76"/>
      <c r="T10" s="4"/>
    </row>
    <row r="11" s="2" customFormat="1" ht="32" customHeight="1" spans="1:20">
      <c r="A11" s="19">
        <v>2</v>
      </c>
      <c r="B11" s="20">
        <v>43007</v>
      </c>
      <c r="C11" s="21" t="s">
        <v>35</v>
      </c>
      <c r="D11" s="22">
        <v>469109.31</v>
      </c>
      <c r="E11" s="23">
        <v>42984</v>
      </c>
      <c r="F11" s="22">
        <v>469109.31</v>
      </c>
      <c r="G11" s="22">
        <v>79110</v>
      </c>
      <c r="H11" s="24">
        <v>0.02</v>
      </c>
      <c r="I11" s="87">
        <f>ROUNDUP(H11*D11,2)</f>
        <v>9382.19</v>
      </c>
      <c r="J11" s="83" t="s">
        <v>36</v>
      </c>
      <c r="K11" s="87">
        <v>51531.45</v>
      </c>
      <c r="L11" s="28">
        <v>0</v>
      </c>
      <c r="M11" s="85"/>
      <c r="N11" s="85"/>
      <c r="O11" s="92">
        <f>ROUNDUP(D11-I11-K11-L11,2)</f>
        <v>408195.67</v>
      </c>
      <c r="P11" s="96"/>
      <c r="Q11" s="96"/>
      <c r="R11" s="96"/>
      <c r="S11" s="96"/>
      <c r="T11" s="118"/>
    </row>
    <row r="12" s="1" customFormat="1" ht="20" customHeight="1" spans="1:20">
      <c r="A12" s="30"/>
      <c r="B12" s="31"/>
      <c r="C12" s="32"/>
      <c r="D12" s="33"/>
      <c r="E12" s="34"/>
      <c r="F12" s="33"/>
      <c r="G12" s="33"/>
      <c r="H12" s="35"/>
      <c r="I12" s="93"/>
      <c r="J12" s="94"/>
      <c r="K12" s="93"/>
      <c r="L12" s="41"/>
      <c r="M12" s="43"/>
      <c r="N12" s="43"/>
      <c r="O12" s="95"/>
      <c r="P12" s="76"/>
      <c r="Q12" s="76"/>
      <c r="R12" s="76"/>
      <c r="S12" s="76"/>
      <c r="T12" s="4"/>
    </row>
    <row r="13" s="1" customFormat="1" ht="36" customHeight="1" spans="1:20">
      <c r="A13" s="19">
        <v>3</v>
      </c>
      <c r="B13" s="20">
        <v>43124</v>
      </c>
      <c r="C13" s="21" t="s">
        <v>35</v>
      </c>
      <c r="D13" s="22">
        <v>350000</v>
      </c>
      <c r="E13" s="23">
        <v>43118</v>
      </c>
      <c r="F13" s="22">
        <v>350000</v>
      </c>
      <c r="G13" s="22">
        <v>962000</v>
      </c>
      <c r="H13" s="24">
        <v>0.02</v>
      </c>
      <c r="I13" s="87">
        <f>ROUNDUP(H13*D13,2)</f>
        <v>7000</v>
      </c>
      <c r="J13" s="83" t="s">
        <v>36</v>
      </c>
      <c r="K13" s="87">
        <v>38447.34</v>
      </c>
      <c r="L13" s="28">
        <v>2000</v>
      </c>
      <c r="M13" s="85"/>
      <c r="N13" s="85" t="s">
        <v>63</v>
      </c>
      <c r="O13" s="92">
        <f>ROUNDUP(D13-I13-K13-L13,2)</f>
        <v>302552.66</v>
      </c>
      <c r="P13" s="76"/>
      <c r="S13" s="4"/>
      <c r="T13" s="4"/>
    </row>
    <row r="14" s="1" customFormat="1" ht="20" customHeight="1" spans="1:20">
      <c r="A14" s="19"/>
      <c r="B14" s="20"/>
      <c r="C14" s="21"/>
      <c r="D14" s="22"/>
      <c r="E14" s="23"/>
      <c r="F14" s="22"/>
      <c r="G14" s="22"/>
      <c r="H14" s="24"/>
      <c r="I14" s="87"/>
      <c r="J14" s="97"/>
      <c r="K14" s="87"/>
      <c r="L14" s="90" t="s">
        <v>64</v>
      </c>
      <c r="M14" s="85"/>
      <c r="N14" s="85"/>
      <c r="O14" s="92"/>
      <c r="P14" s="76"/>
      <c r="S14" s="4"/>
      <c r="T14" s="4"/>
    </row>
    <row r="15" s="1" customFormat="1" ht="20" customHeight="1" spans="1:20">
      <c r="A15" s="30"/>
      <c r="B15" s="36"/>
      <c r="C15" s="32"/>
      <c r="D15" s="33"/>
      <c r="E15" s="34"/>
      <c r="F15" s="33"/>
      <c r="G15" s="33"/>
      <c r="H15" s="35"/>
      <c r="I15" s="93"/>
      <c r="J15" s="94"/>
      <c r="K15" s="93"/>
      <c r="L15" s="41"/>
      <c r="M15" s="43"/>
      <c r="N15" s="43"/>
      <c r="O15" s="95"/>
      <c r="P15" s="76"/>
      <c r="S15" s="4"/>
      <c r="T15" s="4"/>
    </row>
    <row r="16" s="1" customFormat="1" ht="20" customHeight="1" spans="1:20">
      <c r="A16" s="30">
        <v>4</v>
      </c>
      <c r="B16" s="36">
        <v>44435</v>
      </c>
      <c r="C16" s="32" t="s">
        <v>35</v>
      </c>
      <c r="D16" s="33">
        <v>256278.87</v>
      </c>
      <c r="E16" s="34"/>
      <c r="F16" s="33"/>
      <c r="G16" s="33"/>
      <c r="H16" s="37">
        <v>0.02</v>
      </c>
      <c r="I16" s="93">
        <f>D16*H16</f>
        <v>5125.5774</v>
      </c>
      <c r="J16" s="94"/>
      <c r="K16" s="93">
        <v>26151.62</v>
      </c>
      <c r="L16" s="41">
        <v>100</v>
      </c>
      <c r="M16" s="43" t="s">
        <v>65</v>
      </c>
      <c r="N16" s="43"/>
      <c r="O16" s="95">
        <f>D16-I16-K16-K17-L16</f>
        <v>224507.3626</v>
      </c>
      <c r="P16" s="76"/>
      <c r="S16" s="4"/>
      <c r="T16" s="4"/>
    </row>
    <row r="17" s="1" customFormat="1" ht="20" customHeight="1" spans="1:20">
      <c r="A17" s="30"/>
      <c r="B17" s="36"/>
      <c r="C17" s="32"/>
      <c r="D17" s="33"/>
      <c r="E17" s="34"/>
      <c r="F17" s="33"/>
      <c r="G17" s="33"/>
      <c r="H17" s="35"/>
      <c r="I17" s="93"/>
      <c r="J17" s="94"/>
      <c r="K17" s="93">
        <v>394.31</v>
      </c>
      <c r="L17" s="41"/>
      <c r="M17" s="43"/>
      <c r="N17" s="43"/>
      <c r="O17" s="95"/>
      <c r="P17" s="76"/>
      <c r="S17" s="4"/>
      <c r="T17" s="4"/>
    </row>
    <row r="18" s="1" customFormat="1" ht="20" customHeight="1" spans="1:20">
      <c r="A18" s="30"/>
      <c r="B18" s="31"/>
      <c r="C18" s="32"/>
      <c r="D18" s="33"/>
      <c r="E18" s="34"/>
      <c r="F18" s="33"/>
      <c r="G18" s="33"/>
      <c r="H18" s="35"/>
      <c r="I18" s="93"/>
      <c r="J18" s="94"/>
      <c r="K18" s="93" t="s">
        <v>66</v>
      </c>
      <c r="L18" s="41"/>
      <c r="M18" s="43"/>
      <c r="N18" s="43"/>
      <c r="O18" s="95"/>
      <c r="P18" s="76"/>
      <c r="R18" s="4"/>
      <c r="S18" s="4"/>
      <c r="T18" s="4"/>
    </row>
    <row r="19" s="1" customFormat="1" ht="20" customHeight="1" spans="1:20">
      <c r="A19" s="30"/>
      <c r="B19" s="36"/>
      <c r="C19" s="32"/>
      <c r="D19" s="33"/>
      <c r="E19" s="23"/>
      <c r="F19" s="33"/>
      <c r="G19" s="33"/>
      <c r="H19" s="35"/>
      <c r="I19" s="93"/>
      <c r="J19" s="98"/>
      <c r="K19" s="93"/>
      <c r="L19" s="41"/>
      <c r="M19" s="43"/>
      <c r="N19" s="43"/>
      <c r="O19" s="95"/>
      <c r="P19" s="76"/>
      <c r="R19" s="4"/>
      <c r="S19" s="4"/>
      <c r="T19" s="4"/>
    </row>
    <row r="20" s="1" customFormat="1" ht="20" customHeight="1" spans="1:20">
      <c r="A20" s="30"/>
      <c r="B20" s="36"/>
      <c r="C20" s="32"/>
      <c r="D20" s="33"/>
      <c r="E20" s="34"/>
      <c r="F20" s="33"/>
      <c r="G20" s="33"/>
      <c r="H20" s="35"/>
      <c r="I20" s="93"/>
      <c r="J20" s="94"/>
      <c r="K20" s="93"/>
      <c r="L20" s="41"/>
      <c r="M20" s="43"/>
      <c r="N20" s="43"/>
      <c r="O20" s="95"/>
      <c r="P20" s="76">
        <f>C3*0.02</f>
        <v>28912.4948</v>
      </c>
      <c r="Q20" s="1">
        <v>224507.36</v>
      </c>
      <c r="R20" s="4"/>
      <c r="S20" s="4"/>
      <c r="T20" s="4"/>
    </row>
    <row r="21" s="1" customFormat="1" ht="20" customHeight="1" spans="1:20">
      <c r="A21" s="30"/>
      <c r="B21" s="36"/>
      <c r="C21" s="32"/>
      <c r="D21" s="33"/>
      <c r="E21" s="34"/>
      <c r="F21" s="33"/>
      <c r="G21" s="33"/>
      <c r="H21" s="35"/>
      <c r="I21" s="93"/>
      <c r="J21" s="94"/>
      <c r="K21" s="93"/>
      <c r="L21" s="41"/>
      <c r="M21" s="43"/>
      <c r="N21" s="43"/>
      <c r="O21" s="95"/>
      <c r="P21" s="76"/>
      <c r="R21" s="4"/>
      <c r="S21" s="4"/>
      <c r="T21" s="4"/>
    </row>
    <row r="22" s="1" customFormat="1" ht="20" customHeight="1" spans="1:20">
      <c r="A22" s="38"/>
      <c r="B22" s="39"/>
      <c r="C22" s="40"/>
      <c r="D22" s="41"/>
      <c r="E22" s="42"/>
      <c r="F22" s="41"/>
      <c r="G22" s="41"/>
      <c r="H22" s="43"/>
      <c r="I22" s="93"/>
      <c r="J22" s="38"/>
      <c r="K22" s="93"/>
      <c r="L22" s="41"/>
      <c r="M22" s="99"/>
      <c r="N22" s="99"/>
      <c r="O22" s="93"/>
      <c r="P22" s="76"/>
      <c r="Q22" s="119"/>
      <c r="R22" s="119"/>
      <c r="S22" s="4"/>
      <c r="T22" s="4"/>
    </row>
    <row r="23" s="1" customFormat="1" ht="20" customHeight="1" spans="1:20">
      <c r="A23" s="38"/>
      <c r="B23" s="39"/>
      <c r="C23" s="40"/>
      <c r="D23" s="41"/>
      <c r="E23" s="42"/>
      <c r="F23" s="41"/>
      <c r="G23" s="41"/>
      <c r="H23" s="43"/>
      <c r="I23" s="93"/>
      <c r="J23" s="38"/>
      <c r="K23" s="93"/>
      <c r="L23" s="41"/>
      <c r="M23" s="43"/>
      <c r="N23" s="43"/>
      <c r="O23" s="93"/>
      <c r="P23" s="76"/>
      <c r="R23" s="4"/>
      <c r="S23" s="4"/>
      <c r="T23" s="4"/>
    </row>
    <row r="24" s="1" customFormat="1" ht="20" customHeight="1" spans="1:20">
      <c r="A24" s="38"/>
      <c r="B24" s="39"/>
      <c r="C24" s="40"/>
      <c r="D24" s="41"/>
      <c r="E24" s="42"/>
      <c r="F24" s="41"/>
      <c r="G24" s="41"/>
      <c r="H24" s="43"/>
      <c r="I24" s="93"/>
      <c r="J24" s="38"/>
      <c r="K24" s="93"/>
      <c r="L24" s="41"/>
      <c r="M24" s="43"/>
      <c r="N24" s="43"/>
      <c r="O24" s="93"/>
      <c r="P24" s="76"/>
      <c r="R24" s="4"/>
      <c r="S24" s="4"/>
      <c r="T24" s="4"/>
    </row>
    <row r="25" s="1" customFormat="1" ht="20" customHeight="1" spans="1:29">
      <c r="A25" s="38"/>
      <c r="B25" s="39"/>
      <c r="C25" s="40"/>
      <c r="D25" s="41"/>
      <c r="E25" s="42"/>
      <c r="F25" s="41"/>
      <c r="G25" s="41"/>
      <c r="H25" s="43"/>
      <c r="I25" s="93"/>
      <c r="J25" s="38"/>
      <c r="K25" s="93"/>
      <c r="L25" s="41"/>
      <c r="M25" s="43"/>
      <c r="N25" s="43"/>
      <c r="O25" s="93"/>
      <c r="P25" s="76"/>
      <c r="Q25" s="120">
        <f>D27/C3</f>
        <v>0.155301273136762</v>
      </c>
      <c r="R25" s="4"/>
      <c r="S25" s="4"/>
      <c r="T25" s="4"/>
      <c r="W25" s="3"/>
      <c r="X25" s="3"/>
      <c r="Y25" s="3"/>
      <c r="Z25" s="3"/>
      <c r="AA25" s="3"/>
      <c r="AB25" s="3"/>
      <c r="AC25" s="3"/>
    </row>
    <row r="26" s="3" customFormat="1" ht="20" customHeight="1" spans="1:29">
      <c r="A26" s="8" t="s">
        <v>42</v>
      </c>
      <c r="B26" s="8"/>
      <c r="C26" s="44" t="s">
        <v>43</v>
      </c>
      <c r="D26" s="45">
        <f t="shared" ref="D26:G26" si="0">SUM(D7:D25)</f>
        <v>1402888.18</v>
      </c>
      <c r="E26" s="44" t="s">
        <v>43</v>
      </c>
      <c r="F26" s="45">
        <f t="shared" si="0"/>
        <v>1146609.31</v>
      </c>
      <c r="G26" s="45">
        <f t="shared" si="0"/>
        <v>1041110</v>
      </c>
      <c r="H26" s="44" t="s">
        <v>43</v>
      </c>
      <c r="I26" s="45">
        <f>SUM(I7:I25)</f>
        <v>28057.7674</v>
      </c>
      <c r="J26" s="44" t="s">
        <v>43</v>
      </c>
      <c r="K26" s="45">
        <f>SUM(K7:K25)</f>
        <v>152500.45</v>
      </c>
      <c r="L26" s="45"/>
      <c r="M26" s="44" t="s">
        <v>43</v>
      </c>
      <c r="N26" s="44"/>
      <c r="O26" s="45">
        <f>SUM(O7:O25)</f>
        <v>1218229.9626</v>
      </c>
      <c r="P26" s="100"/>
      <c r="Q26" s="121" t="s">
        <v>48</v>
      </c>
      <c r="R26" s="4"/>
      <c r="S26" s="4"/>
      <c r="T26" s="4"/>
      <c r="U26" s="1"/>
      <c r="V26" s="1"/>
      <c r="W26" s="1"/>
      <c r="X26" s="1"/>
      <c r="Y26" s="1"/>
      <c r="Z26" s="1"/>
      <c r="AA26" s="1"/>
      <c r="AB26" s="1"/>
      <c r="AC26" s="1"/>
    </row>
    <row r="27" s="1" customFormat="1" ht="26.1" customHeight="1" spans="1:20">
      <c r="A27" s="46" t="s">
        <v>44</v>
      </c>
      <c r="B27" s="46"/>
      <c r="C27" s="38" t="s">
        <v>45</v>
      </c>
      <c r="D27" s="47">
        <f>O16</f>
        <v>224507.3626</v>
      </c>
      <c r="E27" s="47"/>
      <c r="F27" s="47"/>
      <c r="G27" s="47"/>
      <c r="H27" s="48" t="s">
        <v>46</v>
      </c>
      <c r="I27" s="48"/>
      <c r="J27" s="19" t="s">
        <v>60</v>
      </c>
      <c r="K27" s="19"/>
      <c r="L27" s="19"/>
      <c r="M27" s="19"/>
      <c r="N27" s="19"/>
      <c r="O27" s="19"/>
      <c r="P27" s="76"/>
      <c r="S27" s="4"/>
      <c r="T27" s="4"/>
    </row>
    <row r="28" s="1" customFormat="1" ht="26.1" customHeight="1" spans="1:20">
      <c r="A28" s="46"/>
      <c r="B28" s="46"/>
      <c r="C28" s="49" t="s">
        <v>49</v>
      </c>
      <c r="D28" s="50">
        <f>D27</f>
        <v>224507.3626</v>
      </c>
      <c r="E28" s="50"/>
      <c r="F28" s="50"/>
      <c r="G28" s="50"/>
      <c r="H28" s="51"/>
      <c r="I28" s="51"/>
      <c r="J28" s="101" t="s">
        <v>50</v>
      </c>
      <c r="K28" s="102"/>
      <c r="L28" s="102"/>
      <c r="M28" s="102"/>
      <c r="N28" s="102"/>
      <c r="O28" s="103"/>
      <c r="P28" s="76"/>
      <c r="R28" s="122"/>
      <c r="S28" s="123"/>
      <c r="T28" s="123"/>
    </row>
    <row r="29" s="1" customFormat="1" ht="45" customHeight="1" spans="1:20">
      <c r="A29" s="25" t="s">
        <v>51</v>
      </c>
      <c r="B29" s="52"/>
      <c r="C29" s="53" t="s">
        <v>39</v>
      </c>
      <c r="D29" s="54" t="s">
        <v>67</v>
      </c>
      <c r="E29" s="55"/>
      <c r="F29" s="55"/>
      <c r="G29" s="55"/>
      <c r="H29" s="55"/>
      <c r="I29" s="104"/>
      <c r="J29" s="105"/>
      <c r="K29" s="105"/>
      <c r="L29" s="105"/>
      <c r="M29" s="105"/>
      <c r="N29" s="105"/>
      <c r="O29" s="105"/>
      <c r="P29" s="76"/>
      <c r="R29" s="4"/>
      <c r="S29" s="4"/>
      <c r="T29" s="4"/>
    </row>
    <row r="30" s="1" customFormat="1" ht="45" customHeight="1" spans="1:20">
      <c r="A30" s="8" t="s">
        <v>54</v>
      </c>
      <c r="B30" s="8"/>
      <c r="C30" s="56" t="s">
        <v>55</v>
      </c>
      <c r="D30" s="57"/>
      <c r="E30" s="57"/>
      <c r="F30" s="57"/>
      <c r="G30" s="57"/>
      <c r="H30" s="57"/>
      <c r="I30" s="57"/>
      <c r="J30" s="106"/>
      <c r="K30" s="106"/>
      <c r="L30" s="106"/>
      <c r="M30" s="106"/>
      <c r="N30" s="106"/>
      <c r="O30" s="107"/>
      <c r="P30" s="76"/>
      <c r="R30" s="4"/>
      <c r="S30" s="4"/>
      <c r="T30" s="4"/>
    </row>
    <row r="31" s="1" customFormat="1" ht="45" customHeight="1" spans="1:20">
      <c r="A31" s="8" t="s">
        <v>56</v>
      </c>
      <c r="B31" s="8"/>
      <c r="C31" s="58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108"/>
      <c r="P31" s="76"/>
      <c r="R31" s="4"/>
      <c r="S31" s="4"/>
      <c r="T31" s="122"/>
    </row>
    <row r="32" s="1" customFormat="1" ht="45" customHeight="1" spans="1:20">
      <c r="A32" s="8" t="s">
        <v>57</v>
      </c>
      <c r="B32" s="8"/>
      <c r="C32" s="60" t="s">
        <v>58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109"/>
      <c r="P32" s="76"/>
      <c r="R32" s="4"/>
      <c r="S32" s="4"/>
      <c r="T32" s="4"/>
    </row>
    <row r="33" s="1" customFormat="1" ht="42" customHeight="1" spans="1:20">
      <c r="A33" s="8" t="s">
        <v>59</v>
      </c>
      <c r="B33" s="8"/>
      <c r="C33" s="62"/>
      <c r="D33" s="63"/>
      <c r="E33" s="63"/>
      <c r="F33" s="63"/>
      <c r="G33" s="64"/>
      <c r="H33" s="8" t="s">
        <v>62</v>
      </c>
      <c r="I33" s="8"/>
      <c r="J33" s="62"/>
      <c r="K33" s="63"/>
      <c r="L33" s="63"/>
      <c r="M33" s="63"/>
      <c r="N33" s="63"/>
      <c r="O33" s="64"/>
      <c r="P33" s="76"/>
      <c r="R33" s="4"/>
      <c r="S33" s="4"/>
      <c r="T33" s="4"/>
    </row>
    <row r="34" s="1" customFormat="1" spans="2:20">
      <c r="B34" s="5"/>
      <c r="D34" s="6"/>
      <c r="E34" s="5"/>
      <c r="F34" s="6"/>
      <c r="G34" s="6"/>
      <c r="I34" s="6"/>
      <c r="K34" s="6"/>
      <c r="L34" s="6"/>
      <c r="O34" s="6"/>
      <c r="R34" s="4"/>
      <c r="S34" s="4"/>
      <c r="T34" s="4"/>
    </row>
    <row r="35" s="1" customFormat="1" spans="2:20">
      <c r="B35" s="5"/>
      <c r="D35" s="6"/>
      <c r="E35" s="5"/>
      <c r="F35" s="6"/>
      <c r="G35" s="6"/>
      <c r="I35" s="6"/>
      <c r="K35" s="6"/>
      <c r="L35" s="6"/>
      <c r="O35" s="6"/>
      <c r="R35" s="4"/>
      <c r="S35" s="4"/>
      <c r="T35" s="4"/>
    </row>
    <row r="36" s="1" customFormat="1" spans="2:22">
      <c r="B36" s="5"/>
      <c r="D36" s="6"/>
      <c r="E36" s="5"/>
      <c r="F36" s="6"/>
      <c r="G36" s="6"/>
      <c r="I36" s="6"/>
      <c r="K36" s="6"/>
      <c r="L36" s="6"/>
      <c r="O36" s="6"/>
      <c r="Q36" s="4"/>
      <c r="R36" s="4"/>
      <c r="S36" s="4"/>
      <c r="T36" s="4"/>
      <c r="U36" s="4"/>
      <c r="V36" s="4"/>
    </row>
    <row r="37" s="1" customFormat="1" spans="2:29">
      <c r="B37" s="5"/>
      <c r="D37" s="6"/>
      <c r="E37" s="5"/>
      <c r="F37" s="6"/>
      <c r="G37" s="6"/>
      <c r="I37" s="6"/>
      <c r="K37" s="6"/>
      <c r="L37" s="6"/>
      <c r="O37" s="6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="4" customFormat="1"/>
    <row r="39" s="4" customFormat="1" spans="17:22">
      <c r="Q39" s="1"/>
      <c r="U39" s="1"/>
      <c r="V39" s="1"/>
    </row>
    <row r="40" s="4" customFormat="1" spans="17:29">
      <c r="Q40" s="1"/>
      <c r="U40" s="1"/>
      <c r="V40" s="1"/>
      <c r="W40" s="1"/>
      <c r="X40" s="1"/>
      <c r="Y40" s="1"/>
      <c r="Z40" s="1"/>
      <c r="AA40" s="1"/>
      <c r="AB40" s="1"/>
      <c r="AC40" s="1"/>
    </row>
    <row r="41" s="1" customFormat="1" spans="2:20">
      <c r="B41" s="5"/>
      <c r="D41" s="6"/>
      <c r="E41" s="5"/>
      <c r="F41" s="6"/>
      <c r="G41" s="6"/>
      <c r="I41" s="6"/>
      <c r="K41" s="6"/>
      <c r="L41" s="6"/>
      <c r="O41" s="6"/>
      <c r="R41" s="4"/>
      <c r="S41" s="4"/>
      <c r="T41" s="4"/>
    </row>
    <row r="42" s="1" customFormat="1" spans="2:20">
      <c r="B42"/>
      <c r="D42" s="6"/>
      <c r="E42" s="5"/>
      <c r="F42" s="6"/>
      <c r="G42" s="6"/>
      <c r="I42" s="6"/>
      <c r="K42" s="6"/>
      <c r="L42" s="6"/>
      <c r="O42" s="6"/>
      <c r="R42" s="4"/>
      <c r="S42" s="4"/>
      <c r="T42" s="4"/>
    </row>
  </sheetData>
  <mergeCells count="44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6:B26"/>
    <mergeCell ref="D27:G27"/>
    <mergeCell ref="J27:O27"/>
    <mergeCell ref="D28:G28"/>
    <mergeCell ref="J28:O28"/>
    <mergeCell ref="A29:B29"/>
    <mergeCell ref="D29:I29"/>
    <mergeCell ref="J29:O29"/>
    <mergeCell ref="A30:B30"/>
    <mergeCell ref="C30:O30"/>
    <mergeCell ref="A31:B31"/>
    <mergeCell ref="C31:O31"/>
    <mergeCell ref="A32:B32"/>
    <mergeCell ref="C32:O32"/>
    <mergeCell ref="A33:B33"/>
    <mergeCell ref="C33:G33"/>
    <mergeCell ref="H33:I33"/>
    <mergeCell ref="J33:O33"/>
    <mergeCell ref="A5:A6"/>
    <mergeCell ref="O7:O8"/>
    <mergeCell ref="A27:B28"/>
    <mergeCell ref="H27:I2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3930-1</vt:lpstr>
      <vt:lpstr>3930-1 (2)</vt:lpstr>
      <vt:lpstr>3930- (3)</vt:lpstr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2017-01-17T04:48:00Z</dcterms:created>
  <cp:lastPrinted>2017-01-24T09:31:00Z</cp:lastPrinted>
  <dcterms:modified xsi:type="dcterms:W3CDTF">2021-09-08T02:11:48Z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8E2D1638E8E645A1A16C84A01151B350</vt:lpwstr>
  </property>
</Properties>
</file>