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3475" windowHeight="9360" activeTab="1"/>
  </bookViews>
  <sheets>
    <sheet name="3917  繁昌县平铺镇五华山生物防火带工程" sheetId="1" r:id="rId1"/>
    <sheet name="3917  (2)" sheetId="2" r:id="rId2"/>
  </sheets>
  <calcPr calcId="145621"/>
</workbook>
</file>

<file path=xl/calcChain.xml><?xml version="1.0" encoding="utf-8"?>
<calcChain xmlns="http://schemas.openxmlformats.org/spreadsheetml/2006/main">
  <c r="O9" i="2" l="1"/>
  <c r="D23" i="2" s="1"/>
  <c r="I22" i="2"/>
  <c r="G22" i="2"/>
  <c r="F22" i="2"/>
  <c r="D22" i="2"/>
  <c r="K7" i="2"/>
  <c r="O7" i="2" s="1"/>
  <c r="P5" i="2"/>
  <c r="O22" i="2" l="1"/>
  <c r="K22" i="2"/>
  <c r="P5" i="1"/>
  <c r="K7" i="1"/>
  <c r="O7" i="1" s="1"/>
  <c r="D22" i="1"/>
  <c r="F22" i="1"/>
  <c r="G22" i="1"/>
  <c r="I22" i="1"/>
  <c r="K22" i="1"/>
  <c r="D24" i="2" l="1"/>
  <c r="Q22" i="2"/>
  <c r="O22" i="1"/>
  <c r="D23" i="1"/>
  <c r="Q22" i="1" l="1"/>
  <c r="D24" i="1"/>
</calcChain>
</file>

<file path=xl/sharedStrings.xml><?xml version="1.0" encoding="utf-8"?>
<sst xmlns="http://schemas.openxmlformats.org/spreadsheetml/2006/main" count="150" uniqueCount="67">
  <si>
    <t>总经理审批</t>
  </si>
  <si>
    <t>质安稽查
意见</t>
  </si>
  <si>
    <t>财务审核
意见</t>
  </si>
  <si>
    <t>何总、朱总已同意支付（附表背面截图）。</t>
    <phoneticPr fontId="8" type="noConversion"/>
  </si>
  <si>
    <t>项目管理
意见</t>
  </si>
  <si>
    <t>申请部门
意见</t>
    <phoneticPr fontId="4" type="noConversion"/>
  </si>
  <si>
    <t>6229  5381  0060  0596  124</t>
    <phoneticPr fontId="8" type="noConversion"/>
  </si>
  <si>
    <t>大写</t>
    <phoneticPr fontId="4" type="noConversion"/>
  </si>
  <si>
    <t>完工证明？</t>
    <phoneticPr fontId="8" type="noConversion"/>
  </si>
  <si>
    <t>侯  勇   繁昌农商行三华分理处（安徽省农村信用社）</t>
    <phoneticPr fontId="8" type="noConversion"/>
  </si>
  <si>
    <t>支付账号</t>
    <phoneticPr fontId="4" type="noConversion"/>
  </si>
  <si>
    <t>小写</t>
    <phoneticPr fontId="4" type="noConversion"/>
  </si>
  <si>
    <t>本次支付金额</t>
    <phoneticPr fontId="4" type="noConversion"/>
  </si>
  <si>
    <t>-</t>
    <phoneticPr fontId="4" type="noConversion"/>
  </si>
  <si>
    <t>合计</t>
  </si>
  <si>
    <t>开票额3%</t>
    <phoneticPr fontId="8" type="noConversion"/>
  </si>
  <si>
    <t>无，分公司</t>
    <phoneticPr fontId="8" type="noConversion"/>
  </si>
  <si>
    <t>中</t>
    <phoneticPr fontId="4" type="noConversion"/>
  </si>
  <si>
    <t>金额</t>
    <phoneticPr fontId="4" type="noConversion"/>
  </si>
  <si>
    <t>户名</t>
    <phoneticPr fontId="4" type="noConversion"/>
  </si>
  <si>
    <t>备注</t>
    <phoneticPr fontId="4" type="noConversion"/>
  </si>
  <si>
    <t>税率</t>
    <phoneticPr fontId="4" type="noConversion"/>
  </si>
  <si>
    <t>比例</t>
    <phoneticPr fontId="4" type="noConversion"/>
  </si>
  <si>
    <t>日期</t>
    <phoneticPr fontId="4" type="noConversion"/>
  </si>
  <si>
    <t>账户</t>
    <phoneticPr fontId="4" type="noConversion"/>
  </si>
  <si>
    <t>实际支付</t>
    <phoneticPr fontId="8" type="noConversion"/>
  </si>
  <si>
    <t>其他扣款</t>
    <phoneticPr fontId="8" type="noConversion"/>
  </si>
  <si>
    <t>代扣税金</t>
    <phoneticPr fontId="8" type="noConversion"/>
  </si>
  <si>
    <t>扣管理费</t>
    <phoneticPr fontId="8" type="noConversion"/>
  </si>
  <si>
    <t>成本发票</t>
    <phoneticPr fontId="4" type="noConversion"/>
  </si>
  <si>
    <t>开票情况</t>
    <phoneticPr fontId="4" type="noConversion"/>
  </si>
  <si>
    <t>工程款到账</t>
    <phoneticPr fontId="4" type="noConversion"/>
  </si>
  <si>
    <t>序号</t>
    <phoneticPr fontId="4" type="noConversion"/>
  </si>
  <si>
    <r>
      <t>只有合同2</t>
    </r>
    <r>
      <rPr>
        <sz val="11"/>
        <color theme="1"/>
        <rFont val="宋体"/>
        <family val="3"/>
        <charset val="134"/>
        <scheme val="minor"/>
      </rPr>
      <t>016-7-6提供</t>
    </r>
    <phoneticPr fontId="15" type="noConversion"/>
  </si>
  <si>
    <t>中标项目，中标
通知书和施工合
同原件在合肥</t>
  </si>
  <si>
    <t>侯  勇13955308663</t>
    <phoneticPr fontId="8" type="noConversion"/>
  </si>
  <si>
    <t>芜湖公司王冬汉13855369629</t>
  </si>
  <si>
    <t>繁昌县
平铺镇</t>
  </si>
  <si>
    <t>江 山</t>
  </si>
  <si>
    <t>2015.10.12</t>
    <phoneticPr fontId="8" type="noConversion"/>
  </si>
  <si>
    <t>繁昌县平铺镇五华山生物防火带工程</t>
  </si>
  <si>
    <t>CD201549</t>
  </si>
  <si>
    <t>ERP编号</t>
  </si>
  <si>
    <t>竣工日期</t>
    <phoneticPr fontId="4" type="noConversion"/>
  </si>
  <si>
    <t>决算金额</t>
    <phoneticPr fontId="4" type="noConversion"/>
  </si>
  <si>
    <t>公路工程</t>
  </si>
  <si>
    <t>王冬汉</t>
  </si>
  <si>
    <t>繁昌县平铺镇五华山生物防火带工程</t>
    <phoneticPr fontId="8" type="noConversion"/>
  </si>
  <si>
    <t>侯  勇13955308663</t>
    <phoneticPr fontId="8" type="noConversion"/>
  </si>
  <si>
    <t>合作单位</t>
  </si>
  <si>
    <t>2015.10.12</t>
    <phoneticPr fontId="8" type="noConversion"/>
  </si>
  <si>
    <t>中标日期</t>
    <phoneticPr fontId="4" type="noConversion"/>
  </si>
  <si>
    <t>合同金额</t>
  </si>
  <si>
    <t>CD201549</t>
    <phoneticPr fontId="8" type="noConversion"/>
  </si>
  <si>
    <t>档案编号</t>
    <phoneticPr fontId="4" type="noConversion"/>
  </si>
  <si>
    <t>工程名称</t>
  </si>
  <si>
    <t>本次</t>
    <phoneticPr fontId="8" type="noConversion"/>
  </si>
  <si>
    <t xml:space="preserve"> 合作工程款支付证书  </t>
    <phoneticPr fontId="8" type="noConversion"/>
  </si>
  <si>
    <t>繁昌县平铺镇五华山生物防火带工程</t>
    <phoneticPr fontId="8" type="noConversion"/>
  </si>
  <si>
    <t>2016.5.25办理外经证费用500</t>
    <phoneticPr fontId="8" type="noConversion"/>
  </si>
  <si>
    <r>
      <rPr>
        <sz val="9"/>
        <color rgb="FF00B050"/>
        <rFont val="宋体"/>
        <family val="3"/>
        <charset val="134"/>
      </rPr>
      <t>1、中标通知书（庐江）；施工合同、</t>
    </r>
    <r>
      <rPr>
        <sz val="9"/>
        <color rgb="FFFF0000"/>
        <rFont val="宋体"/>
        <family val="3"/>
        <charset val="134"/>
      </rPr>
      <t>竣工验收证书（已寄出）</t>
    </r>
    <r>
      <rPr>
        <sz val="9"/>
        <color rgb="FF00B050"/>
        <rFont val="宋体"/>
        <family val="3"/>
        <charset val="134"/>
      </rPr>
      <t>原件已提供；</t>
    </r>
    <r>
      <rPr>
        <sz val="9"/>
        <color rgb="FFFF0000"/>
        <rFont val="宋体"/>
        <family val="3"/>
        <charset val="134"/>
      </rPr>
      <t xml:space="preserve">                     </t>
    </r>
    <r>
      <rPr>
        <sz val="9"/>
        <color rgb="FF00B0F0"/>
        <rFont val="宋体"/>
        <family val="3"/>
        <charset val="134"/>
      </rPr>
      <t xml:space="preserve">   </t>
    </r>
    <r>
      <rPr>
        <sz val="9"/>
        <color rgb="FF00B050"/>
        <rFont val="宋体"/>
        <family val="3"/>
        <charset val="134"/>
      </rPr>
      <t xml:space="preserve"> 2、此次借条已提供 。</t>
    </r>
    <phoneticPr fontId="8" type="noConversion"/>
  </si>
  <si>
    <t xml:space="preserve"> 工程款支付证书  </t>
    <phoneticPr fontId="8" type="noConversion"/>
  </si>
  <si>
    <t>董事长</t>
    <phoneticPr fontId="4" type="noConversion"/>
  </si>
  <si>
    <t>2017.6.23办理外经证费用500</t>
    <phoneticPr fontId="8" type="noConversion"/>
  </si>
  <si>
    <t>代扣企业所得税</t>
    <phoneticPr fontId="4" type="noConversion"/>
  </si>
  <si>
    <t>繁昌县平铺镇五华山生物防火带工程</t>
    <phoneticPr fontId="8" type="noConversion"/>
  </si>
  <si>
    <r>
      <rPr>
        <sz val="9"/>
        <color rgb="FF00B050"/>
        <rFont val="宋体"/>
        <family val="3"/>
        <charset val="134"/>
      </rPr>
      <t xml:space="preserve">1、中标通知书（庐江）；施工合同、竣工验收证书原件已提供；    </t>
    </r>
    <r>
      <rPr>
        <sz val="9"/>
        <color rgb="FFFF0000"/>
        <rFont val="宋体"/>
        <family val="3"/>
        <charset val="134"/>
      </rPr>
      <t xml:space="preserve">               </t>
    </r>
    <r>
      <rPr>
        <sz val="9"/>
        <color rgb="FF00B0F0"/>
        <rFont val="宋体"/>
        <family val="3"/>
        <charset val="134"/>
      </rPr>
      <t xml:space="preserve">   </t>
    </r>
    <r>
      <rPr>
        <sz val="9"/>
        <color rgb="FF00B050"/>
        <rFont val="宋体"/>
        <family val="3"/>
        <charset val="134"/>
      </rPr>
      <t xml:space="preserve"> 2、此次借条已提供 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</si>
</sst>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yy/m/d;@"/>
    <numFmt numFmtId="178" formatCode="[DBNum2][$-804]General"/>
    <numFmt numFmtId="179" formatCode="m/d;@"/>
    <numFmt numFmtId="180" formatCode="0.00_ "/>
  </numFmts>
  <fonts count="3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rgb="FF00B050"/>
      <name val="宋体"/>
      <family val="3"/>
      <charset val="134"/>
    </font>
    <font>
      <sz val="9"/>
      <color rgb="FF00B0F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color theme="1"/>
      <name val="Arial"/>
      <family val="2"/>
    </font>
    <font>
      <sz val="11"/>
      <color theme="1"/>
      <name val="宋体"/>
      <family val="3"/>
      <charset val="134"/>
    </font>
    <font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B05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color rgb="FF333333"/>
      <name val="ˎ̥"/>
      <family val="2"/>
    </font>
    <font>
      <sz val="9"/>
      <color rgb="FF333333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8"/>
      <name val="宋体"/>
      <family val="3"/>
      <charset val="134"/>
    </font>
    <font>
      <sz val="1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CDDFE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7" fillId="0" borderId="0"/>
    <xf numFmtId="0" fontId="16" fillId="0" borderId="0"/>
    <xf numFmtId="0" fontId="28" fillId="0" borderId="0"/>
    <xf numFmtId="0" fontId="1" fillId="0" borderId="0">
      <alignment vertical="center"/>
    </xf>
  </cellStyleXfs>
  <cellXfs count="119">
    <xf numFmtId="0" fontId="0" fillId="0" borderId="0" xfId="0">
      <alignment vertical="center"/>
    </xf>
    <xf numFmtId="0" fontId="3" fillId="0" borderId="0" xfId="1" applyFont="1" applyFill="1" applyBorder="1" applyAlignment="1">
      <alignment horizontal="center" vertical="center"/>
    </xf>
    <xf numFmtId="0" fontId="5" fillId="0" borderId="0" xfId="1" applyFont="1">
      <alignment vertical="center"/>
    </xf>
    <xf numFmtId="176" fontId="3" fillId="0" borderId="0" xfId="1" applyNumberFormat="1" applyFont="1" applyFill="1" applyBorder="1" applyAlignment="1">
      <alignment horizontal="center" vertical="center"/>
    </xf>
    <xf numFmtId="177" fontId="3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3" fillId="0" borderId="1" xfId="1" applyFont="1" applyFill="1" applyBorder="1" applyAlignment="1">
      <alignment horizontal="center" vertical="center" wrapText="1"/>
    </xf>
    <xf numFmtId="178" fontId="3" fillId="3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2" fillId="0" borderId="0" xfId="1">
      <alignment vertical="center"/>
    </xf>
    <xf numFmtId="10" fontId="5" fillId="3" borderId="0" xfId="1" applyNumberFormat="1" applyFont="1" applyFill="1">
      <alignment vertical="center"/>
    </xf>
    <xf numFmtId="176" fontId="12" fillId="0" borderId="0" xfId="1" applyNumberFormat="1" applyFont="1" applyFill="1" applyBorder="1" applyAlignment="1">
      <alignment horizontal="center" vertical="center" wrapText="1"/>
    </xf>
    <xf numFmtId="176" fontId="12" fillId="4" borderId="1" xfId="1" applyNumberFormat="1" applyFont="1" applyFill="1" applyBorder="1" applyAlignment="1">
      <alignment horizontal="right" vertical="center" shrinkToFit="1"/>
    </xf>
    <xf numFmtId="0" fontId="6" fillId="4" borderId="1" xfId="1" applyFont="1" applyFill="1" applyBorder="1" applyAlignment="1">
      <alignment horizontal="center" vertical="center" wrapText="1"/>
    </xf>
    <xf numFmtId="0" fontId="13" fillId="0" borderId="0" xfId="1" applyFont="1">
      <alignment vertical="center"/>
    </xf>
    <xf numFmtId="176" fontId="3" fillId="4" borderId="1" xfId="1" applyNumberFormat="1" applyFont="1" applyFill="1" applyBorder="1" applyAlignment="1">
      <alignment horizontal="right" vertical="center" shrinkToFit="1"/>
    </xf>
    <xf numFmtId="176" fontId="3" fillId="0" borderId="1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right" vertical="center" shrinkToFit="1"/>
    </xf>
    <xf numFmtId="179" fontId="3" fillId="0" borderId="1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8" fontId="3" fillId="0" borderId="0" xfId="1" applyNumberFormat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right" vertical="center"/>
    </xf>
    <xf numFmtId="177" fontId="3" fillId="0" borderId="1" xfId="1" applyNumberFormat="1" applyFont="1" applyFill="1" applyBorder="1" applyAlignment="1">
      <alignment horizontal="center" vertical="center" wrapText="1"/>
    </xf>
    <xf numFmtId="176" fontId="3" fillId="4" borderId="1" xfId="1" applyNumberFormat="1" applyFont="1" applyFill="1" applyBorder="1" applyAlignment="1">
      <alignment horizontal="center" vertical="center" shrinkToFit="1"/>
    </xf>
    <xf numFmtId="9" fontId="3" fillId="0" borderId="1" xfId="2" applyFont="1" applyFill="1" applyBorder="1" applyAlignment="1">
      <alignment horizontal="center" vertical="center" wrapText="1"/>
    </xf>
    <xf numFmtId="176" fontId="3" fillId="4" borderId="1" xfId="1" applyNumberFormat="1" applyFont="1" applyFill="1" applyBorder="1" applyAlignment="1">
      <alignment vertical="center" shrinkToFit="1"/>
    </xf>
    <xf numFmtId="0" fontId="3" fillId="2" borderId="1" xfId="1" applyFont="1" applyFill="1" applyBorder="1" applyAlignment="1">
      <alignment horizontal="center" vertical="center" wrapText="1"/>
    </xf>
    <xf numFmtId="9" fontId="3" fillId="0" borderId="1" xfId="1" applyNumberFormat="1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right" vertical="center" shrinkToFit="1"/>
    </xf>
    <xf numFmtId="179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177" fontId="14" fillId="2" borderId="1" xfId="1" applyNumberFormat="1" applyFont="1" applyFill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vertical="center" wrapText="1"/>
    </xf>
    <xf numFmtId="9" fontId="14" fillId="0" borderId="1" xfId="2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2" fillId="2" borderId="0" xfId="1" applyFill="1">
      <alignment vertical="center"/>
    </xf>
    <xf numFmtId="0" fontId="17" fillId="2" borderId="1" xfId="1" applyFont="1" applyFill="1" applyBorder="1" applyAlignment="1">
      <alignment horizontal="left" vertical="center"/>
    </xf>
    <xf numFmtId="0" fontId="18" fillId="2" borderId="1" xfId="1" applyNumberFormat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180" fontId="18" fillId="2" borderId="1" xfId="1" applyNumberFormat="1" applyFont="1" applyFill="1" applyBorder="1" applyAlignment="1">
      <alignment horizontal="center" vertical="center"/>
    </xf>
    <xf numFmtId="180" fontId="19" fillId="2" borderId="1" xfId="1" applyNumberFormat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left" vertical="center"/>
    </xf>
    <xf numFmtId="0" fontId="16" fillId="2" borderId="1" xfId="3" applyFont="1" applyFill="1" applyBorder="1" applyAlignment="1">
      <alignment horizontal="left" vertical="center"/>
    </xf>
    <xf numFmtId="176" fontId="6" fillId="0" borderId="1" xfId="1" applyNumberFormat="1" applyFont="1" applyFill="1" applyBorder="1" applyAlignment="1">
      <alignment horizontal="center" vertical="center" shrinkToFit="1"/>
    </xf>
    <xf numFmtId="0" fontId="22" fillId="5" borderId="5" xfId="1" applyFont="1" applyFill="1" applyBorder="1" applyAlignment="1">
      <alignment horizontal="center" vertical="center" wrapText="1"/>
    </xf>
    <xf numFmtId="0" fontId="22" fillId="5" borderId="5" xfId="1" applyFont="1" applyFill="1" applyBorder="1" applyAlignment="1">
      <alignment horizontal="left" vertical="center" wrapText="1"/>
    </xf>
    <xf numFmtId="0" fontId="23" fillId="5" borderId="5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shrinkToFit="1"/>
    </xf>
    <xf numFmtId="14" fontId="11" fillId="0" borderId="1" xfId="1" applyNumberFormat="1" applyFont="1" applyBorder="1" applyAlignment="1">
      <alignment horizontal="center" vertical="center" wrapText="1"/>
    </xf>
    <xf numFmtId="0" fontId="26" fillId="0" borderId="0" xfId="1" applyFont="1" applyBorder="1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77" fontId="29" fillId="2" borderId="1" xfId="1" applyNumberFormat="1" applyFont="1" applyFill="1" applyBorder="1" applyAlignment="1">
      <alignment horizontal="center" vertical="center" wrapText="1"/>
    </xf>
    <xf numFmtId="14" fontId="8" fillId="2" borderId="1" xfId="1" applyNumberFormat="1" applyFont="1" applyFill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right" vertical="center" shrinkToFit="1"/>
    </xf>
    <xf numFmtId="179" fontId="8" fillId="2" borderId="1" xfId="1" applyNumberFormat="1" applyFont="1" applyFill="1" applyBorder="1" applyAlignment="1">
      <alignment horizontal="center" vertical="center" wrapText="1"/>
    </xf>
    <xf numFmtId="9" fontId="29" fillId="0" borderId="1" xfId="2" applyFont="1" applyFill="1" applyBorder="1" applyAlignment="1">
      <alignment horizontal="center" vertical="center" wrapText="1"/>
    </xf>
    <xf numFmtId="176" fontId="8" fillId="4" borderId="1" xfId="1" applyNumberFormat="1" applyFont="1" applyFill="1" applyBorder="1" applyAlignment="1">
      <alignment horizontal="right" vertical="center" shrinkToFit="1"/>
    </xf>
    <xf numFmtId="9" fontId="8" fillId="0" borderId="1" xfId="1" applyNumberFormat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right" vertical="center" shrinkToFit="1"/>
    </xf>
    <xf numFmtId="176" fontId="8" fillId="0" borderId="1" xfId="1" applyNumberFormat="1" applyFont="1" applyFill="1" applyBorder="1" applyAlignment="1">
      <alignment horizontal="center" vertical="center" wrapText="1"/>
    </xf>
    <xf numFmtId="176" fontId="8" fillId="4" borderId="1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30" fillId="0" borderId="0" xfId="1" applyFont="1">
      <alignment vertical="center"/>
    </xf>
    <xf numFmtId="0" fontId="3" fillId="0" borderId="0" xfId="1" applyFont="1" applyFill="1" applyBorder="1" applyAlignment="1">
      <alignment horizontal="left" vertical="center" shrinkToFit="1"/>
    </xf>
    <xf numFmtId="0" fontId="21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176" fontId="20" fillId="0" borderId="4" xfId="1" applyNumberFormat="1" applyFont="1" applyFill="1" applyBorder="1" applyAlignment="1">
      <alignment horizontal="center" vertical="center" shrinkToFit="1"/>
    </xf>
    <xf numFmtId="176" fontId="20" fillId="0" borderId="2" xfId="1" applyNumberFormat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wrapText="1"/>
    </xf>
    <xf numFmtId="176" fontId="21" fillId="0" borderId="4" xfId="1" applyNumberFormat="1" applyFont="1" applyFill="1" applyBorder="1" applyAlignment="1">
      <alignment horizontal="center" vertical="center" wrapText="1"/>
    </xf>
    <xf numFmtId="176" fontId="21" fillId="0" borderId="3" xfId="1" applyNumberFormat="1" applyFont="1" applyFill="1" applyBorder="1" applyAlignment="1">
      <alignment horizontal="center" vertical="center" wrapText="1"/>
    </xf>
    <xf numFmtId="176" fontId="21" fillId="0" borderId="2" xfId="1" applyNumberFormat="1" applyFont="1" applyFill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5" fillId="0" borderId="4" xfId="1" applyFont="1" applyFill="1" applyBorder="1" applyAlignment="1">
      <alignment horizontal="center" vertical="center"/>
    </xf>
    <xf numFmtId="0" fontId="25" fillId="0" borderId="3" xfId="1" applyFont="1" applyFill="1" applyBorder="1" applyAlignment="1">
      <alignment horizontal="center" vertical="center"/>
    </xf>
    <xf numFmtId="0" fontId="25" fillId="0" borderId="2" xfId="1" applyFont="1" applyFill="1" applyBorder="1" applyAlignment="1">
      <alignment horizontal="center" vertical="center"/>
    </xf>
    <xf numFmtId="176" fontId="24" fillId="0" borderId="4" xfId="1" applyNumberFormat="1" applyFont="1" applyFill="1" applyBorder="1" applyAlignment="1">
      <alignment horizontal="center" vertical="center" wrapText="1"/>
    </xf>
    <xf numFmtId="176" fontId="24" fillId="0" borderId="2" xfId="1" applyNumberFormat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76" fontId="11" fillId="2" borderId="1" xfId="1" applyNumberFormat="1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178" fontId="11" fillId="2" borderId="1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</cellXfs>
  <cellStyles count="10">
    <cellStyle name="百分比 2" xfId="4"/>
    <cellStyle name="百分比 2 2" xfId="2"/>
    <cellStyle name="百分比 2 3" xfId="5"/>
    <cellStyle name="常规" xfId="0" builtinId="0"/>
    <cellStyle name="常规 2" xfId="1"/>
    <cellStyle name="常规 2 2" xfId="6"/>
    <cellStyle name="常规 3" xfId="7"/>
    <cellStyle name="常规 4" xfId="8"/>
    <cellStyle name="常规 5" xfId="9"/>
    <cellStyle name="常规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5.png"/><Relationship Id="rId7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9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104775</xdr:colOff>
      <xdr:row>24</xdr:row>
      <xdr:rowOff>228600</xdr:rowOff>
    </xdr:from>
    <xdr:ext cx="4000500" cy="847725"/>
    <xdr:pic>
      <xdr:nvPicPr>
        <xdr:cNvPr id="2" name="图片 1" descr="C:\Users\Administrator\AppData\Roaming\Tencent\Users\501232853\QQ\WinTemp\RichOle\CBO45354[51VTR)2BD3Z)7R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4286250"/>
          <a:ext cx="40005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542925</xdr:colOff>
      <xdr:row>0</xdr:row>
      <xdr:rowOff>38100</xdr:rowOff>
    </xdr:from>
    <xdr:ext cx="4600575" cy="2971800"/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5725" y="38100"/>
          <a:ext cx="4600575" cy="297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21</xdr:row>
      <xdr:rowOff>0</xdr:rowOff>
    </xdr:from>
    <xdr:ext cx="4171950" cy="2533650"/>
    <xdr:pic>
      <xdr:nvPicPr>
        <xdr:cNvPr id="4" name="图片 3" descr="C:\Users\Administrator\AppData\Roaming\Tencent\Users\501232853\QQ\WinTemp\RichOle\~U9RPLSJN3)O0]CXQSGY23C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0" y="3600450"/>
          <a:ext cx="4171950" cy="253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352425</xdr:colOff>
      <xdr:row>8</xdr:row>
      <xdr:rowOff>133350</xdr:rowOff>
    </xdr:from>
    <xdr:ext cx="2047875" cy="476250"/>
    <xdr:pic>
      <xdr:nvPicPr>
        <xdr:cNvPr id="5" name="图片 4" descr="C:\Users\Administrator\AppData\Roaming\Tencent\Users\501232853\QQ\WinTemp\RichOle\T]~J5ED[@Q(V$31G(8$5]U9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1504950"/>
          <a:ext cx="20478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333375</xdr:colOff>
      <xdr:row>9</xdr:row>
      <xdr:rowOff>304800</xdr:rowOff>
    </xdr:from>
    <xdr:ext cx="3381375" cy="1181100"/>
    <xdr:pic>
      <xdr:nvPicPr>
        <xdr:cNvPr id="6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1714500"/>
          <a:ext cx="33813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</xdr:col>
      <xdr:colOff>704850</xdr:colOff>
      <xdr:row>20</xdr:row>
      <xdr:rowOff>200025</xdr:rowOff>
    </xdr:from>
    <xdr:ext cx="2114550" cy="438150"/>
    <xdr:pic>
      <xdr:nvPicPr>
        <xdr:cNvPr id="7" name="图片 6" descr="C:\Users\Administrator\AppData\Roaming\Tencent\Users\501232853\QQ\WinTemp\RichOle\8@W`_$ASMU$6O][B~]EGKPY.pn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0" y="3600450"/>
          <a:ext cx="211455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</xdr:colOff>
      <xdr:row>34</xdr:row>
      <xdr:rowOff>0</xdr:rowOff>
    </xdr:from>
    <xdr:to>
      <xdr:col>14</xdr:col>
      <xdr:colOff>144063</xdr:colOff>
      <xdr:row>67</xdr:row>
      <xdr:rowOff>114300</xdr:rowOff>
    </xdr:to>
    <xdr:pic>
      <xdr:nvPicPr>
        <xdr:cNvPr id="8" name="图片 7" descr="C:\Users\Administrator\AppData\Roaming\Tencent\Users\501232853\QQ\WinTemp\RichOle\TEDCB3CYI921TVQURW~YDG0.pn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11849100"/>
          <a:ext cx="7459262" cy="577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1676400</xdr:colOff>
      <xdr:row>20</xdr:row>
      <xdr:rowOff>28575</xdr:rowOff>
    </xdr:from>
    <xdr:ext cx="4171950" cy="2533650"/>
    <xdr:pic>
      <xdr:nvPicPr>
        <xdr:cNvPr id="4" name="图片 3" descr="C:\Users\Administrator\AppData\Roaming\Tencent\Users\501232853\QQ\WinTemp\RichOle\~U9RPLSJN3)O0]CXQSGY23C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0" y="4171950"/>
          <a:ext cx="4171950" cy="253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381000</xdr:colOff>
      <xdr:row>6</xdr:row>
      <xdr:rowOff>142875</xdr:rowOff>
    </xdr:from>
    <xdr:ext cx="2047875" cy="476250"/>
    <xdr:pic>
      <xdr:nvPicPr>
        <xdr:cNvPr id="5" name="图片 4" descr="C:\Users\Administrator\AppData\Roaming\Tencent\Users\501232853\QQ\WinTemp\RichOle\T]~J5ED[@Q(V$31G(8$5]U9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2105025"/>
          <a:ext cx="20478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</xdr:col>
      <xdr:colOff>409575</xdr:colOff>
      <xdr:row>23</xdr:row>
      <xdr:rowOff>104775</xdr:rowOff>
    </xdr:from>
    <xdr:ext cx="3381375" cy="1181100"/>
    <xdr:pic>
      <xdr:nvPicPr>
        <xdr:cNvPr id="6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5200650"/>
          <a:ext cx="338137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17</xdr:col>
      <xdr:colOff>103700</xdr:colOff>
      <xdr:row>6</xdr:row>
      <xdr:rowOff>485775</xdr:rowOff>
    </xdr:from>
    <xdr:to>
      <xdr:col>19</xdr:col>
      <xdr:colOff>1590675</xdr:colOff>
      <xdr:row>14</xdr:row>
      <xdr:rowOff>66675</xdr:rowOff>
    </xdr:to>
    <xdr:pic>
      <xdr:nvPicPr>
        <xdr:cNvPr id="9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7800" y="2447925"/>
          <a:ext cx="4658800" cy="297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32</xdr:row>
      <xdr:rowOff>114300</xdr:rowOff>
    </xdr:from>
    <xdr:to>
      <xdr:col>11</xdr:col>
      <xdr:colOff>200025</xdr:colOff>
      <xdr:row>67</xdr:row>
      <xdr:rowOff>9525</xdr:rowOff>
    </xdr:to>
    <xdr:pic>
      <xdr:nvPicPr>
        <xdr:cNvPr id="7" name="图片 6" descr="C:\Users\Administrator\AppData\Roaming\Tencent\Users\501232853\QQ\WinTemp\RichOle\RYY32E$JWQHWKJ]J(2[I_`7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896725"/>
          <a:ext cx="5295900" cy="5895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16</xdr:row>
      <xdr:rowOff>0</xdr:rowOff>
    </xdr:from>
    <xdr:to>
      <xdr:col>21</xdr:col>
      <xdr:colOff>923925</xdr:colOff>
      <xdr:row>35</xdr:row>
      <xdr:rowOff>104775</xdr:rowOff>
    </xdr:to>
    <xdr:pic>
      <xdr:nvPicPr>
        <xdr:cNvPr id="8" name="图片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0350" y="5962650"/>
          <a:ext cx="6972300" cy="643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276225</xdr:colOff>
      <xdr:row>38</xdr:row>
      <xdr:rowOff>85725</xdr:rowOff>
    </xdr:from>
    <xdr:to>
      <xdr:col>21</xdr:col>
      <xdr:colOff>190500</xdr:colOff>
      <xdr:row>45</xdr:row>
      <xdr:rowOff>95250</xdr:rowOff>
    </xdr:to>
    <xdr:pic>
      <xdr:nvPicPr>
        <xdr:cNvPr id="10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6575" y="12896850"/>
          <a:ext cx="596265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257175</xdr:colOff>
      <xdr:row>45</xdr:row>
      <xdr:rowOff>152400</xdr:rowOff>
    </xdr:from>
    <xdr:to>
      <xdr:col>20</xdr:col>
      <xdr:colOff>1000125</xdr:colOff>
      <xdr:row>50</xdr:row>
      <xdr:rowOff>57150</xdr:rowOff>
    </xdr:to>
    <xdr:pic>
      <xdr:nvPicPr>
        <xdr:cNvPr id="11" name="图片 10" descr="C:\Users\Administrator\AppData\Roaming\Tencent\Users\501232853\QQ\WinTemp\RichOle\L8TGBA5W]%D]~`)DR7%(@)K.pn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14163675"/>
          <a:ext cx="52482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419100</xdr:colOff>
      <xdr:row>50</xdr:row>
      <xdr:rowOff>114300</xdr:rowOff>
    </xdr:from>
    <xdr:to>
      <xdr:col>19</xdr:col>
      <xdr:colOff>1771650</xdr:colOff>
      <xdr:row>58</xdr:row>
      <xdr:rowOff>9525</xdr:rowOff>
    </xdr:to>
    <xdr:pic>
      <xdr:nvPicPr>
        <xdr:cNvPr id="12" name="图片 11" descr="C:\Users\Administrator\AppData\Roaming\Tencent\Users\501232853\QQ\WinTemp\RichOle\0`A0$4Z~MEDJ{$ITPI$F5~T.pn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50" y="14982825"/>
          <a:ext cx="40481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J36"/>
  <sheetViews>
    <sheetView workbookViewId="0">
      <selection activeCell="C25" sqref="C25:O25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3" bestFit="1" customWidth="1"/>
    <col min="5" max="5" width="5.75" style="4" customWidth="1"/>
    <col min="6" max="6" width="11.375" style="3" bestFit="1" customWidth="1"/>
    <col min="7" max="7" width="10.375" style="3" customWidth="1"/>
    <col min="8" max="8" width="3.625" style="1" customWidth="1"/>
    <col min="9" max="9" width="9.75" style="3" bestFit="1" customWidth="1"/>
    <col min="10" max="10" width="4.125" style="1" customWidth="1"/>
    <col min="11" max="11" width="7.125" style="3" customWidth="1"/>
    <col min="12" max="12" width="11.25" style="3" customWidth="1"/>
    <col min="13" max="14" width="5.5" style="1" customWidth="1"/>
    <col min="15" max="15" width="9.25" style="3" customWidth="1"/>
    <col min="16" max="16" width="11.125" style="1" customWidth="1"/>
    <col min="17" max="17" width="10.5" style="1" customWidth="1"/>
    <col min="18" max="18" width="6.25" style="2" customWidth="1"/>
    <col min="19" max="19" width="35.375" style="2" customWidth="1"/>
    <col min="20" max="20" width="23.75" style="2" customWidth="1"/>
    <col min="21" max="21" width="20.25" style="1" customWidth="1"/>
    <col min="22" max="22" width="18.12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spans="1:36" ht="29.25" customHeight="1">
      <c r="A1" s="76" t="s">
        <v>57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57"/>
      <c r="Q1" s="56" t="s">
        <v>56</v>
      </c>
    </row>
    <row r="2" spans="1:36" ht="26.1" customHeight="1">
      <c r="A2" s="77" t="s">
        <v>55</v>
      </c>
      <c r="B2" s="77"/>
      <c r="C2" s="78" t="s">
        <v>58</v>
      </c>
      <c r="D2" s="79"/>
      <c r="E2" s="79"/>
      <c r="F2" s="79"/>
      <c r="G2" s="79"/>
      <c r="H2" s="79"/>
      <c r="I2" s="79"/>
      <c r="J2" s="79"/>
      <c r="K2" s="80"/>
      <c r="L2" s="81" t="s">
        <v>54</v>
      </c>
      <c r="M2" s="82"/>
      <c r="N2" s="83" t="s">
        <v>53</v>
      </c>
      <c r="O2" s="84"/>
      <c r="P2" s="55"/>
      <c r="Q2" s="55"/>
      <c r="R2" s="75"/>
      <c r="S2" s="7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</row>
    <row r="3" spans="1:36" ht="26.1" customHeight="1">
      <c r="A3" s="77" t="s">
        <v>52</v>
      </c>
      <c r="B3" s="77"/>
      <c r="C3" s="86">
        <v>334000</v>
      </c>
      <c r="D3" s="87"/>
      <c r="E3" s="87"/>
      <c r="F3" s="88"/>
      <c r="G3" s="51" t="s">
        <v>51</v>
      </c>
      <c r="H3" s="91" t="s">
        <v>50</v>
      </c>
      <c r="I3" s="92"/>
      <c r="J3" s="92"/>
      <c r="K3" s="93"/>
      <c r="L3" s="77" t="s">
        <v>49</v>
      </c>
      <c r="M3" s="77"/>
      <c r="N3" s="94" t="s">
        <v>48</v>
      </c>
      <c r="O3" s="95"/>
      <c r="P3" s="5"/>
      <c r="R3" s="53">
        <v>3917</v>
      </c>
      <c r="S3" s="54" t="s">
        <v>47</v>
      </c>
      <c r="T3" s="53" t="s">
        <v>46</v>
      </c>
      <c r="U3" s="53">
        <v>13855369629</v>
      </c>
      <c r="V3" s="53" t="s">
        <v>45</v>
      </c>
      <c r="W3" s="52">
        <v>334000</v>
      </c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23.25" customHeight="1">
      <c r="A4" s="77" t="s">
        <v>44</v>
      </c>
      <c r="B4" s="77"/>
      <c r="C4" s="81"/>
      <c r="D4" s="85"/>
      <c r="E4" s="85"/>
      <c r="F4" s="82"/>
      <c r="G4" s="51" t="s">
        <v>43</v>
      </c>
      <c r="H4" s="86"/>
      <c r="I4" s="87"/>
      <c r="J4" s="87"/>
      <c r="K4" s="88"/>
      <c r="L4" s="77" t="s">
        <v>42</v>
      </c>
      <c r="M4" s="77"/>
      <c r="N4" s="89">
        <v>3917</v>
      </c>
      <c r="O4" s="90"/>
      <c r="P4" s="5"/>
      <c r="Q4" s="50" t="s">
        <v>41</v>
      </c>
      <c r="R4" s="48">
        <v>2</v>
      </c>
      <c r="S4" s="48">
        <v>3917</v>
      </c>
      <c r="T4" s="49" t="s">
        <v>40</v>
      </c>
      <c r="U4" s="48" t="s">
        <v>39</v>
      </c>
      <c r="V4" s="47">
        <v>334000</v>
      </c>
      <c r="W4" s="46" t="s">
        <v>38</v>
      </c>
      <c r="X4" s="46"/>
      <c r="Y4" s="45" t="s">
        <v>37</v>
      </c>
      <c r="Z4" s="45" t="s">
        <v>36</v>
      </c>
      <c r="AA4" s="44" t="s">
        <v>35</v>
      </c>
      <c r="AB4" s="43" t="s">
        <v>34</v>
      </c>
      <c r="AC4" s="42"/>
      <c r="AD4" s="41" t="s">
        <v>33</v>
      </c>
    </row>
    <row r="5" spans="1:36" ht="26.1" customHeight="1">
      <c r="A5" s="77" t="s">
        <v>32</v>
      </c>
      <c r="B5" s="77" t="s">
        <v>31</v>
      </c>
      <c r="C5" s="77"/>
      <c r="D5" s="77"/>
      <c r="E5" s="77" t="s">
        <v>30</v>
      </c>
      <c r="F5" s="77"/>
      <c r="G5" s="39" t="s">
        <v>29</v>
      </c>
      <c r="H5" s="77" t="s">
        <v>28</v>
      </c>
      <c r="I5" s="77"/>
      <c r="J5" s="77" t="s">
        <v>27</v>
      </c>
      <c r="K5" s="77"/>
      <c r="L5" s="77" t="s">
        <v>26</v>
      </c>
      <c r="M5" s="77"/>
      <c r="N5" s="96" t="s">
        <v>25</v>
      </c>
      <c r="O5" s="96"/>
      <c r="P5" s="5">
        <f>F7*0.03</f>
        <v>8016</v>
      </c>
    </row>
    <row r="6" spans="1:36" ht="26.1" customHeight="1">
      <c r="A6" s="77"/>
      <c r="B6" s="40" t="s">
        <v>23</v>
      </c>
      <c r="C6" s="38" t="s">
        <v>24</v>
      </c>
      <c r="D6" s="39" t="s">
        <v>18</v>
      </c>
      <c r="E6" s="40" t="s">
        <v>23</v>
      </c>
      <c r="F6" s="39" t="s">
        <v>18</v>
      </c>
      <c r="G6" s="39" t="s">
        <v>18</v>
      </c>
      <c r="H6" s="38" t="s">
        <v>22</v>
      </c>
      <c r="I6" s="39" t="s">
        <v>18</v>
      </c>
      <c r="J6" s="38" t="s">
        <v>21</v>
      </c>
      <c r="K6" s="39" t="s">
        <v>18</v>
      </c>
      <c r="L6" s="39" t="s">
        <v>18</v>
      </c>
      <c r="M6" s="38" t="s">
        <v>20</v>
      </c>
      <c r="N6" s="37" t="s">
        <v>19</v>
      </c>
      <c r="O6" s="37" t="s">
        <v>18</v>
      </c>
      <c r="P6" s="5"/>
      <c r="R6" s="1"/>
    </row>
    <row r="7" spans="1:36" ht="61.5" customHeight="1">
      <c r="A7" s="29">
        <v>1</v>
      </c>
      <c r="B7" s="34">
        <v>42718</v>
      </c>
      <c r="C7" s="33" t="s">
        <v>17</v>
      </c>
      <c r="D7" s="31">
        <v>167000</v>
      </c>
      <c r="E7" s="32">
        <v>42517</v>
      </c>
      <c r="F7" s="31">
        <v>267200</v>
      </c>
      <c r="G7" s="31">
        <v>0</v>
      </c>
      <c r="H7" s="36" t="s">
        <v>16</v>
      </c>
      <c r="I7" s="17">
        <v>0</v>
      </c>
      <c r="J7" s="30" t="s">
        <v>15</v>
      </c>
      <c r="K7" s="17">
        <f>F7*0.03</f>
        <v>8016</v>
      </c>
      <c r="L7" s="19">
        <v>500</v>
      </c>
      <c r="M7" s="18" t="s">
        <v>59</v>
      </c>
      <c r="N7" s="18"/>
      <c r="O7" s="26">
        <f>ROUNDUP(D7-I7-K7-L7,2)</f>
        <v>158484</v>
      </c>
      <c r="P7" s="5"/>
      <c r="R7" s="1"/>
    </row>
    <row r="8" spans="1:36" ht="30" customHeight="1">
      <c r="A8" s="8"/>
      <c r="B8" s="22"/>
      <c r="C8" s="21"/>
      <c r="D8" s="19"/>
      <c r="E8" s="20"/>
      <c r="F8" s="19"/>
      <c r="G8" s="19"/>
      <c r="H8" s="27"/>
      <c r="I8" s="17"/>
      <c r="J8" s="8"/>
      <c r="K8" s="17"/>
      <c r="L8" s="19"/>
      <c r="M8" s="24"/>
      <c r="N8" s="35"/>
      <c r="O8" s="26"/>
      <c r="P8" s="5"/>
      <c r="R8" s="1"/>
    </row>
    <row r="9" spans="1:36" ht="24.95" customHeight="1">
      <c r="A9" s="29"/>
      <c r="B9" s="34"/>
      <c r="C9" s="33"/>
      <c r="D9" s="31"/>
      <c r="E9" s="32"/>
      <c r="F9" s="11"/>
      <c r="G9" s="31"/>
      <c r="H9" s="27"/>
      <c r="I9" s="17"/>
      <c r="J9" s="30"/>
      <c r="K9" s="17"/>
      <c r="L9" s="19"/>
      <c r="M9" s="18"/>
      <c r="N9" s="18"/>
      <c r="O9" s="26"/>
      <c r="P9" s="5"/>
      <c r="Q9" s="11"/>
      <c r="R9" s="1"/>
    </row>
    <row r="10" spans="1:36" ht="24.95" customHeight="1">
      <c r="A10" s="29"/>
      <c r="B10" s="34"/>
      <c r="C10" s="33"/>
      <c r="D10" s="31"/>
      <c r="E10" s="32"/>
      <c r="F10" s="31"/>
      <c r="G10" s="31"/>
      <c r="H10" s="27"/>
      <c r="I10" s="17"/>
      <c r="J10" s="30"/>
      <c r="K10" s="17"/>
      <c r="L10" s="19"/>
      <c r="M10" s="18"/>
      <c r="N10" s="18"/>
      <c r="O10" s="26"/>
      <c r="P10" s="5"/>
      <c r="R10" s="1"/>
    </row>
    <row r="11" spans="1:36" ht="24.95" customHeight="1">
      <c r="A11" s="29"/>
      <c r="B11" s="34"/>
      <c r="C11" s="33"/>
      <c r="D11" s="31"/>
      <c r="E11" s="32"/>
      <c r="F11" s="31"/>
      <c r="G11" s="31"/>
      <c r="H11" s="27"/>
      <c r="I11" s="17"/>
      <c r="J11" s="30"/>
      <c r="K11" s="17"/>
      <c r="L11" s="19"/>
      <c r="M11" s="18"/>
      <c r="N11" s="18"/>
      <c r="O11" s="26"/>
      <c r="P11" s="5"/>
      <c r="R11" s="1"/>
    </row>
    <row r="12" spans="1:36" ht="24.95" customHeight="1">
      <c r="A12" s="8"/>
      <c r="B12" s="22"/>
      <c r="C12" s="21"/>
      <c r="D12" s="19"/>
      <c r="E12" s="20"/>
      <c r="F12" s="19"/>
      <c r="G12" s="19"/>
      <c r="H12" s="27"/>
      <c r="I12" s="17"/>
      <c r="J12" s="8"/>
      <c r="K12" s="17"/>
      <c r="L12" s="19"/>
      <c r="M12" s="24"/>
      <c r="N12" s="18"/>
      <c r="O12" s="26"/>
      <c r="P12" s="5"/>
    </row>
    <row r="13" spans="1:36" ht="24.95" customHeight="1">
      <c r="A13" s="29"/>
      <c r="B13" s="25"/>
      <c r="C13" s="21"/>
      <c r="D13" s="19"/>
      <c r="E13" s="20"/>
      <c r="F13" s="19"/>
      <c r="G13" s="19"/>
      <c r="H13" s="27"/>
      <c r="I13" s="17"/>
      <c r="J13" s="8"/>
      <c r="K13" s="17"/>
      <c r="L13" s="19"/>
      <c r="M13" s="24"/>
      <c r="N13" s="24"/>
      <c r="O13" s="28"/>
      <c r="P13" s="5"/>
    </row>
    <row r="14" spans="1:36" ht="24.95" customHeight="1">
      <c r="A14" s="8"/>
      <c r="B14" s="25"/>
      <c r="C14" s="21"/>
      <c r="D14" s="19"/>
      <c r="E14" s="20"/>
      <c r="F14" s="19"/>
      <c r="G14" s="19"/>
      <c r="H14" s="27"/>
      <c r="I14" s="17"/>
      <c r="J14" s="8"/>
      <c r="K14" s="17"/>
      <c r="L14" s="19"/>
      <c r="M14" s="24"/>
      <c r="N14" s="24"/>
      <c r="O14" s="17"/>
      <c r="P14" s="5"/>
    </row>
    <row r="15" spans="1:36" ht="24.95" customHeight="1">
      <c r="A15" s="8"/>
      <c r="B15" s="25"/>
      <c r="C15" s="21"/>
      <c r="D15" s="19"/>
      <c r="E15" s="20"/>
      <c r="F15" s="19"/>
      <c r="G15" s="19"/>
      <c r="H15" s="18"/>
      <c r="I15" s="17"/>
      <c r="J15" s="8"/>
      <c r="K15" s="17"/>
      <c r="L15" s="19"/>
      <c r="M15" s="18"/>
      <c r="N15" s="18"/>
      <c r="O15" s="26"/>
      <c r="P15" s="5"/>
    </row>
    <row r="16" spans="1:36" ht="24.95" customHeight="1">
      <c r="A16" s="8"/>
      <c r="B16" s="25"/>
      <c r="C16" s="21"/>
      <c r="D16" s="19"/>
      <c r="E16" s="20"/>
      <c r="F16" s="19"/>
      <c r="G16" s="19"/>
      <c r="H16" s="18"/>
      <c r="I16" s="17"/>
      <c r="J16" s="8"/>
      <c r="K16" s="17"/>
      <c r="L16" s="19"/>
      <c r="M16" s="18"/>
      <c r="N16" s="18"/>
      <c r="O16" s="17"/>
      <c r="P16" s="5"/>
      <c r="Q16" s="11"/>
      <c r="R16" s="11"/>
    </row>
    <row r="17" spans="1:22" ht="24.95" customHeight="1">
      <c r="A17" s="8"/>
      <c r="B17" s="22"/>
      <c r="C17" s="21"/>
      <c r="D17" s="19"/>
      <c r="E17" s="20"/>
      <c r="F17" s="19"/>
      <c r="G17" s="19"/>
      <c r="H17" s="18"/>
      <c r="I17" s="17"/>
      <c r="J17" s="8"/>
      <c r="K17" s="17"/>
      <c r="L17" s="19"/>
      <c r="M17" s="18"/>
      <c r="N17" s="18"/>
      <c r="O17" s="17"/>
      <c r="P17" s="5"/>
      <c r="Q17" s="11"/>
      <c r="R17" s="11"/>
    </row>
    <row r="18" spans="1:22" ht="24.95" customHeight="1">
      <c r="A18" s="8"/>
      <c r="B18" s="22"/>
      <c r="C18" s="21"/>
      <c r="D18" s="19"/>
      <c r="E18" s="20"/>
      <c r="F18" s="19"/>
      <c r="G18" s="19"/>
      <c r="H18" s="18"/>
      <c r="I18" s="17"/>
      <c r="J18" s="8"/>
      <c r="K18" s="17"/>
      <c r="L18" s="19"/>
      <c r="M18" s="24"/>
      <c r="N18" s="24"/>
      <c r="O18" s="17"/>
      <c r="P18" s="5"/>
    </row>
    <row r="19" spans="1:22" ht="24.95" customHeight="1">
      <c r="A19" s="8"/>
      <c r="B19" s="22"/>
      <c r="C19" s="21"/>
      <c r="D19" s="19"/>
      <c r="E19" s="20"/>
      <c r="F19" s="19"/>
      <c r="G19" s="19"/>
      <c r="H19" s="18"/>
      <c r="I19" s="17"/>
      <c r="J19" s="8"/>
      <c r="K19" s="17"/>
      <c r="L19" s="19"/>
      <c r="M19" s="18"/>
      <c r="N19" s="18"/>
      <c r="O19" s="17"/>
      <c r="P19" s="5"/>
      <c r="Q19" s="23"/>
      <c r="R19" s="23"/>
    </row>
    <row r="20" spans="1:22" ht="24.95" customHeight="1">
      <c r="A20" s="8"/>
      <c r="B20" s="22"/>
      <c r="C20" s="21"/>
      <c r="D20" s="19"/>
      <c r="E20" s="20"/>
      <c r="F20" s="19"/>
      <c r="G20" s="19"/>
      <c r="H20" s="18"/>
      <c r="I20" s="17"/>
      <c r="J20" s="8"/>
      <c r="K20" s="17"/>
      <c r="L20" s="19"/>
      <c r="M20" s="18"/>
      <c r="N20" s="18"/>
      <c r="O20" s="17"/>
      <c r="P20" s="5"/>
    </row>
    <row r="21" spans="1:22" ht="24.95" customHeight="1">
      <c r="A21" s="8"/>
      <c r="B21" s="22"/>
      <c r="C21" s="21"/>
      <c r="D21" s="19"/>
      <c r="E21" s="20"/>
      <c r="F21" s="19"/>
      <c r="G21" s="19"/>
      <c r="H21" s="18"/>
      <c r="I21" s="17"/>
      <c r="J21" s="8"/>
      <c r="K21" s="17"/>
      <c r="L21" s="19"/>
      <c r="M21" s="18"/>
      <c r="N21" s="18"/>
      <c r="O21" s="17"/>
      <c r="P21" s="5"/>
      <c r="Q21" s="10"/>
      <c r="R21" s="16"/>
      <c r="S21" s="16"/>
      <c r="T21" s="16"/>
      <c r="U21" s="10"/>
      <c r="V21" s="10"/>
    </row>
    <row r="22" spans="1:22" s="10" customFormat="1" ht="24.95" customHeight="1">
      <c r="A22" s="77" t="s">
        <v>14</v>
      </c>
      <c r="B22" s="77"/>
      <c r="C22" s="15" t="s">
        <v>13</v>
      </c>
      <c r="D22" s="14">
        <f>SUM(D7:D21)</f>
        <v>167000</v>
      </c>
      <c r="E22" s="15" t="s">
        <v>13</v>
      </c>
      <c r="F22" s="14">
        <f>SUM(F7:F21)</f>
        <v>267200</v>
      </c>
      <c r="G22" s="14">
        <f>SUM(G7:G21)</f>
        <v>0</v>
      </c>
      <c r="H22" s="15" t="s">
        <v>13</v>
      </c>
      <c r="I22" s="14">
        <f>SUM(I7:I21)</f>
        <v>0</v>
      </c>
      <c r="J22" s="15" t="s">
        <v>13</v>
      </c>
      <c r="K22" s="14">
        <f>SUM(K7:K21)</f>
        <v>8016</v>
      </c>
      <c r="L22" s="14"/>
      <c r="M22" s="15" t="s">
        <v>13</v>
      </c>
      <c r="N22" s="15"/>
      <c r="O22" s="14">
        <f>SUM(O7:O21)</f>
        <v>158484</v>
      </c>
      <c r="P22" s="13"/>
      <c r="Q22" s="12">
        <f>D23/C3</f>
        <v>0.47450299401197604</v>
      </c>
      <c r="R22" s="11"/>
      <c r="S22" s="2"/>
      <c r="T22" s="2"/>
      <c r="U22" s="1"/>
      <c r="V22" s="1"/>
    </row>
    <row r="23" spans="1:22" ht="26.1" customHeight="1">
      <c r="A23" s="97" t="s">
        <v>12</v>
      </c>
      <c r="B23" s="97"/>
      <c r="C23" s="8" t="s">
        <v>11</v>
      </c>
      <c r="D23" s="98">
        <f>O7</f>
        <v>158484</v>
      </c>
      <c r="E23" s="98"/>
      <c r="F23" s="98"/>
      <c r="G23" s="98"/>
      <c r="H23" s="99" t="s">
        <v>10</v>
      </c>
      <c r="I23" s="99"/>
      <c r="J23" s="100" t="s">
        <v>9</v>
      </c>
      <c r="K23" s="100"/>
      <c r="L23" s="100"/>
      <c r="M23" s="100"/>
      <c r="N23" s="100"/>
      <c r="O23" s="100"/>
      <c r="P23" s="5"/>
      <c r="Q23" s="9" t="s">
        <v>8</v>
      </c>
    </row>
    <row r="24" spans="1:22" ht="26.1" customHeight="1">
      <c r="A24" s="97"/>
      <c r="B24" s="97"/>
      <c r="C24" s="8" t="s">
        <v>7</v>
      </c>
      <c r="D24" s="101">
        <f>D23</f>
        <v>158484</v>
      </c>
      <c r="E24" s="101"/>
      <c r="F24" s="101"/>
      <c r="G24" s="101"/>
      <c r="H24" s="99"/>
      <c r="I24" s="99"/>
      <c r="J24" s="100" t="s">
        <v>6</v>
      </c>
      <c r="K24" s="100"/>
      <c r="L24" s="100"/>
      <c r="M24" s="100"/>
      <c r="N24" s="100"/>
      <c r="O24" s="100"/>
      <c r="P24" s="5"/>
      <c r="R24" s="1"/>
    </row>
    <row r="25" spans="1:22" ht="45" customHeight="1">
      <c r="A25" s="106" t="s">
        <v>5</v>
      </c>
      <c r="B25" s="106"/>
      <c r="C25" s="107" t="s">
        <v>60</v>
      </c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9"/>
      <c r="P25" s="5"/>
      <c r="R25" s="6"/>
      <c r="S25" s="7"/>
      <c r="T25" s="7"/>
    </row>
    <row r="26" spans="1:22" ht="45" customHeight="1">
      <c r="A26" s="77" t="s">
        <v>4</v>
      </c>
      <c r="B26" s="77"/>
      <c r="C26" s="110" t="s">
        <v>3</v>
      </c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2"/>
      <c r="P26" s="5"/>
    </row>
    <row r="27" spans="1:22" ht="45" customHeight="1">
      <c r="A27" s="77" t="s">
        <v>2</v>
      </c>
      <c r="B27" s="77"/>
      <c r="C27" s="113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5"/>
      <c r="P27" s="5"/>
    </row>
    <row r="28" spans="1:22" ht="45" customHeight="1">
      <c r="A28" s="77" t="s">
        <v>1</v>
      </c>
      <c r="B28" s="77"/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4"/>
      <c r="P28" s="5"/>
      <c r="T28" s="6"/>
    </row>
    <row r="29" spans="1:22" ht="42" customHeight="1">
      <c r="A29" s="77" t="s">
        <v>0</v>
      </c>
      <c r="B29" s="77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5"/>
    </row>
    <row r="33" spans="2:22">
      <c r="Q33" s="2"/>
      <c r="U33" s="2"/>
      <c r="V33" s="2"/>
    </row>
    <row r="34" spans="2:22" s="2" customFormat="1"/>
    <row r="35" spans="2:22" s="2" customFormat="1">
      <c r="B35"/>
    </row>
    <row r="36" spans="2:22" s="2" customFormat="1">
      <c r="Q36" s="1"/>
      <c r="U36" s="1"/>
      <c r="V36" s="1"/>
    </row>
  </sheetData>
  <mergeCells count="40">
    <mergeCell ref="A28:B28"/>
    <mergeCell ref="C28:O28"/>
    <mergeCell ref="A29:B29"/>
    <mergeCell ref="C29:O29"/>
    <mergeCell ref="A25:B25"/>
    <mergeCell ref="C25:O25"/>
    <mergeCell ref="A26:B26"/>
    <mergeCell ref="C26:O26"/>
    <mergeCell ref="A27:B27"/>
    <mergeCell ref="C27:O27"/>
    <mergeCell ref="N5:O5"/>
    <mergeCell ref="A22:B22"/>
    <mergeCell ref="A23:B24"/>
    <mergeCell ref="D23:G23"/>
    <mergeCell ref="H23:I24"/>
    <mergeCell ref="J23:O23"/>
    <mergeCell ref="D24:G24"/>
    <mergeCell ref="J24:O24"/>
    <mergeCell ref="A5:A6"/>
    <mergeCell ref="B5:D5"/>
    <mergeCell ref="E5:F5"/>
    <mergeCell ref="H5:I5"/>
    <mergeCell ref="J5:K5"/>
    <mergeCell ref="L5:M5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R2:S2"/>
    <mergeCell ref="A1:O1"/>
    <mergeCell ref="A2:B2"/>
    <mergeCell ref="C2:K2"/>
    <mergeCell ref="L2:M2"/>
    <mergeCell ref="N2:O2"/>
  </mergeCells>
  <phoneticPr fontId="4" type="noConversion"/>
  <printOptions horizontalCentered="1" verticalCentered="1"/>
  <pageMargins left="0" right="0" top="0" bottom="0" header="0" footer="0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J48"/>
  <sheetViews>
    <sheetView tabSelected="1" workbookViewId="0">
      <selection activeCell="I15" sqref="I15"/>
    </sheetView>
  </sheetViews>
  <sheetFormatPr defaultColWidth="9" defaultRowHeight="13.5"/>
  <cols>
    <col min="1" max="1" width="3.625" style="1" customWidth="1"/>
    <col min="2" max="2" width="6.625" style="4" customWidth="1"/>
    <col min="3" max="3" width="3.625" style="1" customWidth="1"/>
    <col min="4" max="4" width="11.375" style="3" bestFit="1" customWidth="1"/>
    <col min="5" max="5" width="5.75" style="4" customWidth="1"/>
    <col min="6" max="6" width="11.375" style="3" bestFit="1" customWidth="1"/>
    <col min="7" max="7" width="10.375" style="3" customWidth="1"/>
    <col min="8" max="8" width="3.625" style="1" customWidth="1"/>
    <col min="9" max="9" width="9.75" style="3" bestFit="1" customWidth="1"/>
    <col min="10" max="10" width="4.125" style="1" customWidth="1"/>
    <col min="11" max="11" width="7.125" style="3" customWidth="1"/>
    <col min="12" max="12" width="11.25" style="3" customWidth="1"/>
    <col min="13" max="14" width="5.5" style="1" customWidth="1"/>
    <col min="15" max="15" width="9.25" style="3" customWidth="1"/>
    <col min="16" max="16" width="11.125" style="1" customWidth="1"/>
    <col min="17" max="17" width="10.5" style="1" customWidth="1"/>
    <col min="18" max="18" width="6.25" style="2" customWidth="1"/>
    <col min="19" max="19" width="35.375" style="2" customWidth="1"/>
    <col min="20" max="20" width="23.75" style="2" customWidth="1"/>
    <col min="21" max="21" width="20.25" style="1" customWidth="1"/>
    <col min="22" max="22" width="18.12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spans="1:36" ht="29.25" customHeight="1">
      <c r="A1" s="76" t="s">
        <v>61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57"/>
      <c r="Q1" s="56" t="s">
        <v>56</v>
      </c>
    </row>
    <row r="2" spans="1:36" ht="26.1" customHeight="1">
      <c r="A2" s="77" t="s">
        <v>55</v>
      </c>
      <c r="B2" s="77"/>
      <c r="C2" s="78" t="s">
        <v>65</v>
      </c>
      <c r="D2" s="79"/>
      <c r="E2" s="79"/>
      <c r="F2" s="79"/>
      <c r="G2" s="79"/>
      <c r="H2" s="79"/>
      <c r="I2" s="79"/>
      <c r="J2" s="79"/>
      <c r="K2" s="80"/>
      <c r="L2" s="81" t="s">
        <v>54</v>
      </c>
      <c r="M2" s="82"/>
      <c r="N2" s="83" t="s">
        <v>53</v>
      </c>
      <c r="O2" s="84"/>
      <c r="P2" s="55"/>
      <c r="Q2" s="55"/>
      <c r="R2" s="75"/>
      <c r="S2" s="7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</row>
    <row r="3" spans="1:36" ht="26.1" customHeight="1">
      <c r="A3" s="77" t="s">
        <v>52</v>
      </c>
      <c r="B3" s="77"/>
      <c r="C3" s="86">
        <v>334000</v>
      </c>
      <c r="D3" s="87"/>
      <c r="E3" s="87"/>
      <c r="F3" s="88"/>
      <c r="G3" s="51" t="s">
        <v>51</v>
      </c>
      <c r="H3" s="91" t="s">
        <v>50</v>
      </c>
      <c r="I3" s="92"/>
      <c r="J3" s="92"/>
      <c r="K3" s="93"/>
      <c r="L3" s="77" t="s">
        <v>49</v>
      </c>
      <c r="M3" s="77"/>
      <c r="N3" s="94" t="s">
        <v>35</v>
      </c>
      <c r="O3" s="95"/>
      <c r="P3" s="5"/>
      <c r="R3" s="53">
        <v>3917</v>
      </c>
      <c r="S3" s="54" t="s">
        <v>47</v>
      </c>
      <c r="T3" s="53" t="s">
        <v>46</v>
      </c>
      <c r="U3" s="53">
        <v>13855369629</v>
      </c>
      <c r="V3" s="53" t="s">
        <v>45</v>
      </c>
      <c r="W3" s="52">
        <v>334000</v>
      </c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23.25" customHeight="1">
      <c r="A4" s="77" t="s">
        <v>44</v>
      </c>
      <c r="B4" s="77"/>
      <c r="C4" s="81"/>
      <c r="D4" s="85"/>
      <c r="E4" s="85"/>
      <c r="F4" s="82"/>
      <c r="G4" s="51" t="s">
        <v>43</v>
      </c>
      <c r="H4" s="86"/>
      <c r="I4" s="87"/>
      <c r="J4" s="87"/>
      <c r="K4" s="88"/>
      <c r="L4" s="77" t="s">
        <v>42</v>
      </c>
      <c r="M4" s="77"/>
      <c r="N4" s="89">
        <v>3917</v>
      </c>
      <c r="O4" s="90"/>
      <c r="P4" s="5"/>
      <c r="Q4" s="50" t="s">
        <v>41</v>
      </c>
      <c r="R4" s="48">
        <v>2</v>
      </c>
      <c r="S4" s="48">
        <v>3917</v>
      </c>
      <c r="T4" s="49" t="s">
        <v>40</v>
      </c>
      <c r="U4" s="48" t="s">
        <v>39</v>
      </c>
      <c r="V4" s="47">
        <v>334000</v>
      </c>
      <c r="W4" s="46" t="s">
        <v>38</v>
      </c>
      <c r="X4" s="46"/>
      <c r="Y4" s="45" t="s">
        <v>37</v>
      </c>
      <c r="Z4" s="45" t="s">
        <v>36</v>
      </c>
      <c r="AA4" s="44" t="s">
        <v>35</v>
      </c>
      <c r="AB4" s="43" t="s">
        <v>34</v>
      </c>
      <c r="AC4" s="42"/>
      <c r="AD4" s="41" t="s">
        <v>33</v>
      </c>
    </row>
    <row r="5" spans="1:36" ht="26.1" customHeight="1">
      <c r="A5" s="77" t="s">
        <v>32</v>
      </c>
      <c r="B5" s="77" t="s">
        <v>31</v>
      </c>
      <c r="C5" s="77"/>
      <c r="D5" s="77"/>
      <c r="E5" s="77" t="s">
        <v>30</v>
      </c>
      <c r="F5" s="77"/>
      <c r="G5" s="39" t="s">
        <v>29</v>
      </c>
      <c r="H5" s="77" t="s">
        <v>28</v>
      </c>
      <c r="I5" s="77"/>
      <c r="J5" s="77" t="s">
        <v>27</v>
      </c>
      <c r="K5" s="77"/>
      <c r="L5" s="77" t="s">
        <v>26</v>
      </c>
      <c r="M5" s="77"/>
      <c r="N5" s="96" t="s">
        <v>25</v>
      </c>
      <c r="O5" s="96"/>
      <c r="P5" s="5">
        <f>F7*0.03</f>
        <v>8016</v>
      </c>
    </row>
    <row r="6" spans="1:36" ht="26.1" customHeight="1">
      <c r="A6" s="77"/>
      <c r="B6" s="40" t="s">
        <v>23</v>
      </c>
      <c r="C6" s="58" t="s">
        <v>24</v>
      </c>
      <c r="D6" s="39" t="s">
        <v>18</v>
      </c>
      <c r="E6" s="40" t="s">
        <v>23</v>
      </c>
      <c r="F6" s="39" t="s">
        <v>18</v>
      </c>
      <c r="G6" s="39" t="s">
        <v>18</v>
      </c>
      <c r="H6" s="58" t="s">
        <v>22</v>
      </c>
      <c r="I6" s="39" t="s">
        <v>18</v>
      </c>
      <c r="J6" s="58" t="s">
        <v>21</v>
      </c>
      <c r="K6" s="39" t="s">
        <v>18</v>
      </c>
      <c r="L6" s="39" t="s">
        <v>18</v>
      </c>
      <c r="M6" s="58" t="s">
        <v>20</v>
      </c>
      <c r="N6" s="59" t="s">
        <v>19</v>
      </c>
      <c r="O6" s="59" t="s">
        <v>18</v>
      </c>
      <c r="P6" s="5"/>
      <c r="R6" s="1"/>
    </row>
    <row r="7" spans="1:36" s="73" customFormat="1" ht="61.5" customHeight="1">
      <c r="A7" s="60">
        <v>1</v>
      </c>
      <c r="B7" s="62">
        <v>42718</v>
      </c>
      <c r="C7" s="63" t="s">
        <v>17</v>
      </c>
      <c r="D7" s="64">
        <v>167000</v>
      </c>
      <c r="E7" s="65">
        <v>42517</v>
      </c>
      <c r="F7" s="64">
        <v>267200</v>
      </c>
      <c r="G7" s="64">
        <v>0</v>
      </c>
      <c r="H7" s="66" t="s">
        <v>16</v>
      </c>
      <c r="I7" s="67">
        <v>0</v>
      </c>
      <c r="J7" s="68" t="s">
        <v>15</v>
      </c>
      <c r="K7" s="67">
        <f>F7*0.03</f>
        <v>8016</v>
      </c>
      <c r="L7" s="69">
        <v>500</v>
      </c>
      <c r="M7" s="70" t="s">
        <v>59</v>
      </c>
      <c r="N7" s="70"/>
      <c r="O7" s="71">
        <f>ROUNDUP(D7-I7-K7-L7,2)</f>
        <v>158484</v>
      </c>
      <c r="P7" s="72"/>
      <c r="S7" s="74"/>
      <c r="T7" s="74"/>
    </row>
    <row r="8" spans="1:36" ht="30" customHeight="1">
      <c r="A8" s="61"/>
      <c r="B8" s="56" t="s">
        <v>56</v>
      </c>
      <c r="C8" s="21"/>
      <c r="D8" s="19"/>
      <c r="E8" s="20"/>
      <c r="F8" s="19"/>
      <c r="G8" s="19"/>
      <c r="H8" s="27"/>
      <c r="I8" s="17"/>
      <c r="J8" s="61"/>
      <c r="K8" s="17"/>
      <c r="L8" s="19"/>
      <c r="M8" s="24"/>
      <c r="N8" s="35"/>
      <c r="O8" s="26"/>
      <c r="P8" s="5"/>
      <c r="R8" s="1"/>
    </row>
    <row r="9" spans="1:36" ht="55.5" customHeight="1">
      <c r="A9" s="29">
        <v>2</v>
      </c>
      <c r="B9" s="34">
        <v>42978</v>
      </c>
      <c r="C9" s="33" t="s">
        <v>17</v>
      </c>
      <c r="D9" s="31">
        <v>44744.28</v>
      </c>
      <c r="E9" s="32">
        <v>42931</v>
      </c>
      <c r="F9" s="31">
        <v>44744.28</v>
      </c>
      <c r="G9" s="31"/>
      <c r="H9" s="36" t="s">
        <v>16</v>
      </c>
      <c r="I9" s="17">
        <v>0</v>
      </c>
      <c r="J9" s="30" t="s">
        <v>64</v>
      </c>
      <c r="K9" s="17">
        <v>2237.21</v>
      </c>
      <c r="L9" s="19">
        <v>500</v>
      </c>
      <c r="M9" s="18" t="s">
        <v>63</v>
      </c>
      <c r="N9" s="18"/>
      <c r="O9" s="26">
        <f>ROUNDUP(D9-I9-K9-L9,2)</f>
        <v>42007.07</v>
      </c>
      <c r="P9" s="5"/>
      <c r="Q9" s="2"/>
      <c r="R9" s="1"/>
    </row>
    <row r="10" spans="1:36" ht="24" customHeight="1">
      <c r="A10" s="29"/>
      <c r="B10" s="34"/>
      <c r="C10" s="33"/>
      <c r="D10" s="31"/>
      <c r="E10" s="32"/>
      <c r="F10" s="31"/>
      <c r="G10" s="31"/>
      <c r="H10" s="27"/>
      <c r="I10" s="17"/>
      <c r="J10" s="30"/>
      <c r="K10" s="17"/>
      <c r="L10" s="19"/>
      <c r="M10" s="18"/>
      <c r="N10" s="18"/>
      <c r="O10" s="26"/>
      <c r="P10" s="5"/>
      <c r="R10" s="1"/>
    </row>
    <row r="11" spans="1:36" ht="24" customHeight="1">
      <c r="A11" s="29"/>
      <c r="B11" s="34"/>
      <c r="C11" s="33"/>
      <c r="D11" s="31"/>
      <c r="E11" s="32"/>
      <c r="F11" s="31"/>
      <c r="G11" s="31"/>
      <c r="H11" s="27"/>
      <c r="I11" s="17"/>
      <c r="J11" s="30"/>
      <c r="K11" s="17"/>
      <c r="L11" s="19"/>
      <c r="M11" s="18"/>
      <c r="N11" s="18"/>
      <c r="O11" s="26"/>
      <c r="P11" s="5"/>
      <c r="R11" s="1"/>
    </row>
    <row r="12" spans="1:36" ht="24" customHeight="1">
      <c r="A12" s="61"/>
      <c r="B12" s="22"/>
      <c r="C12" s="21"/>
      <c r="D12" s="19"/>
      <c r="E12" s="20"/>
      <c r="F12" s="19"/>
      <c r="G12" s="19"/>
      <c r="H12" s="27"/>
      <c r="I12" s="17"/>
      <c r="J12" s="61"/>
      <c r="K12" s="17"/>
      <c r="L12" s="19"/>
      <c r="M12" s="24"/>
      <c r="N12" s="18"/>
      <c r="O12" s="26"/>
      <c r="P12" s="5"/>
    </row>
    <row r="13" spans="1:36" ht="24" customHeight="1">
      <c r="A13" s="29"/>
      <c r="B13" s="25"/>
      <c r="C13" s="21"/>
      <c r="D13" s="19"/>
      <c r="E13" s="20"/>
      <c r="F13" s="19"/>
      <c r="G13" s="19"/>
      <c r="H13" s="27"/>
      <c r="I13" s="17"/>
      <c r="J13" s="61"/>
      <c r="K13" s="17"/>
      <c r="L13" s="19"/>
      <c r="M13" s="24"/>
      <c r="N13" s="24"/>
      <c r="O13" s="28"/>
      <c r="P13" s="5"/>
    </row>
    <row r="14" spans="1:36" ht="24" customHeight="1">
      <c r="A14" s="61"/>
      <c r="B14" s="25"/>
      <c r="C14" s="21"/>
      <c r="D14" s="19"/>
      <c r="E14" s="20"/>
      <c r="F14" s="19"/>
      <c r="G14" s="19"/>
      <c r="H14" s="27"/>
      <c r="I14" s="17"/>
      <c r="J14" s="61"/>
      <c r="K14" s="17"/>
      <c r="L14" s="19"/>
      <c r="M14" s="24"/>
      <c r="N14" s="24"/>
      <c r="O14" s="17"/>
      <c r="P14" s="5"/>
    </row>
    <row r="15" spans="1:36" ht="24" customHeight="1">
      <c r="A15" s="61"/>
      <c r="B15" s="25"/>
      <c r="C15" s="21"/>
      <c r="D15" s="19"/>
      <c r="E15" s="20"/>
      <c r="F15" s="19"/>
      <c r="G15" s="19"/>
      <c r="H15" s="18"/>
      <c r="I15" s="17"/>
      <c r="J15" s="61"/>
      <c r="K15" s="17"/>
      <c r="L15" s="19"/>
      <c r="M15" s="18"/>
      <c r="N15" s="18"/>
      <c r="O15" s="26"/>
      <c r="P15" s="5"/>
    </row>
    <row r="16" spans="1:36" ht="24" customHeight="1">
      <c r="A16" s="61"/>
      <c r="B16" s="25"/>
      <c r="C16" s="21"/>
      <c r="D16" s="19"/>
      <c r="E16" s="20"/>
      <c r="F16" s="19"/>
      <c r="G16" s="19"/>
      <c r="H16" s="18"/>
      <c r="I16" s="17"/>
      <c r="J16" s="61"/>
      <c r="K16" s="17"/>
      <c r="L16" s="19"/>
      <c r="M16" s="18"/>
      <c r="N16" s="18"/>
      <c r="O16" s="17"/>
      <c r="P16" s="5"/>
      <c r="Q16" s="11"/>
      <c r="R16" s="11"/>
    </row>
    <row r="17" spans="1:22" ht="24" customHeight="1">
      <c r="A17" s="61"/>
      <c r="B17" s="22"/>
      <c r="C17" s="21"/>
      <c r="D17" s="19"/>
      <c r="E17" s="20"/>
      <c r="F17" s="19"/>
      <c r="G17" s="19"/>
      <c r="H17" s="18"/>
      <c r="I17" s="17"/>
      <c r="J17" s="61"/>
      <c r="K17" s="17"/>
      <c r="L17" s="19"/>
      <c r="M17" s="18"/>
      <c r="N17" s="18"/>
      <c r="O17" s="17"/>
      <c r="P17" s="5"/>
      <c r="Q17" s="11"/>
      <c r="R17" s="11"/>
    </row>
    <row r="18" spans="1:22" ht="24" customHeight="1">
      <c r="A18" s="61"/>
      <c r="B18" s="22"/>
      <c r="C18" s="21"/>
      <c r="D18" s="19"/>
      <c r="E18" s="20"/>
      <c r="F18" s="19"/>
      <c r="G18" s="19"/>
      <c r="H18" s="18"/>
      <c r="I18" s="17"/>
      <c r="J18" s="61"/>
      <c r="K18" s="17"/>
      <c r="L18" s="19"/>
      <c r="M18" s="24"/>
      <c r="N18" s="24"/>
      <c r="O18" s="17"/>
      <c r="P18" s="5"/>
    </row>
    <row r="19" spans="1:22" ht="24" customHeight="1">
      <c r="A19" s="61"/>
      <c r="B19" s="22"/>
      <c r="C19" s="21"/>
      <c r="D19" s="19"/>
      <c r="E19" s="20"/>
      <c r="F19" s="19"/>
      <c r="G19" s="19"/>
      <c r="H19" s="18"/>
      <c r="I19" s="17"/>
      <c r="J19" s="61"/>
      <c r="K19" s="17"/>
      <c r="L19" s="19"/>
      <c r="M19" s="18"/>
      <c r="N19" s="18"/>
      <c r="O19" s="17"/>
      <c r="P19" s="5"/>
      <c r="Q19" s="23"/>
      <c r="R19" s="23"/>
    </row>
    <row r="20" spans="1:22" ht="24" customHeight="1">
      <c r="A20" s="61"/>
      <c r="B20" s="22"/>
      <c r="C20" s="21"/>
      <c r="D20" s="19"/>
      <c r="E20" s="20"/>
      <c r="F20" s="19"/>
      <c r="G20" s="19"/>
      <c r="H20" s="18"/>
      <c r="I20" s="17"/>
      <c r="J20" s="61"/>
      <c r="K20" s="17"/>
      <c r="L20" s="19"/>
      <c r="M20" s="18"/>
      <c r="N20" s="18"/>
      <c r="O20" s="17"/>
      <c r="P20" s="5"/>
    </row>
    <row r="21" spans="1:22" ht="24" customHeight="1">
      <c r="A21" s="61"/>
      <c r="B21" s="22"/>
      <c r="C21" s="21"/>
      <c r="D21" s="19"/>
      <c r="E21" s="20"/>
      <c r="F21" s="19"/>
      <c r="G21" s="19"/>
      <c r="H21" s="18"/>
      <c r="I21" s="17"/>
      <c r="J21" s="61"/>
      <c r="K21" s="17"/>
      <c r="L21" s="19"/>
      <c r="M21" s="18"/>
      <c r="N21" s="18"/>
      <c r="O21" s="17"/>
      <c r="P21" s="5"/>
      <c r="Q21" s="10"/>
      <c r="R21" s="16"/>
      <c r="S21" s="16"/>
      <c r="T21" s="16"/>
      <c r="U21" s="10"/>
      <c r="V21" s="10"/>
    </row>
    <row r="22" spans="1:22" s="10" customFormat="1" ht="24.95" customHeight="1">
      <c r="A22" s="77" t="s">
        <v>14</v>
      </c>
      <c r="B22" s="77"/>
      <c r="C22" s="15" t="s">
        <v>13</v>
      </c>
      <c r="D22" s="14">
        <f>SUM(D7:D21)</f>
        <v>211744.28</v>
      </c>
      <c r="E22" s="15" t="s">
        <v>13</v>
      </c>
      <c r="F22" s="14">
        <f>SUM(F7:F21)</f>
        <v>311944.28000000003</v>
      </c>
      <c r="G22" s="14">
        <f>SUM(G7:G21)</f>
        <v>0</v>
      </c>
      <c r="H22" s="15" t="s">
        <v>13</v>
      </c>
      <c r="I22" s="14">
        <f>SUM(I7:I21)</f>
        <v>0</v>
      </c>
      <c r="J22" s="15" t="s">
        <v>13</v>
      </c>
      <c r="K22" s="14">
        <f>SUM(K7:K21)</f>
        <v>10253.209999999999</v>
      </c>
      <c r="L22" s="14"/>
      <c r="M22" s="15" t="s">
        <v>13</v>
      </c>
      <c r="N22" s="15"/>
      <c r="O22" s="14">
        <f>SUM(O7:O21)</f>
        <v>200491.07</v>
      </c>
      <c r="P22" s="13"/>
      <c r="Q22" s="12">
        <f>D23/C3</f>
        <v>0.12576967065868264</v>
      </c>
      <c r="R22" s="11"/>
      <c r="S22" s="2"/>
      <c r="T22" s="2"/>
      <c r="U22" s="1"/>
      <c r="V22" s="1"/>
    </row>
    <row r="23" spans="1:22" ht="26.1" customHeight="1">
      <c r="A23" s="97" t="s">
        <v>12</v>
      </c>
      <c r="B23" s="97"/>
      <c r="C23" s="61" t="s">
        <v>11</v>
      </c>
      <c r="D23" s="98">
        <f>O9</f>
        <v>42007.07</v>
      </c>
      <c r="E23" s="98"/>
      <c r="F23" s="98"/>
      <c r="G23" s="98"/>
      <c r="H23" s="99" t="s">
        <v>10</v>
      </c>
      <c r="I23" s="99"/>
      <c r="J23" s="100" t="s">
        <v>9</v>
      </c>
      <c r="K23" s="100"/>
      <c r="L23" s="100"/>
      <c r="M23" s="100"/>
      <c r="N23" s="100"/>
      <c r="O23" s="100"/>
      <c r="P23" s="5"/>
      <c r="Q23" s="9" t="s">
        <v>8</v>
      </c>
    </row>
    <row r="24" spans="1:22" ht="26.1" customHeight="1">
      <c r="A24" s="97"/>
      <c r="B24" s="97"/>
      <c r="C24" s="61" t="s">
        <v>7</v>
      </c>
      <c r="D24" s="101">
        <f>D23</f>
        <v>42007.07</v>
      </c>
      <c r="E24" s="101"/>
      <c r="F24" s="101"/>
      <c r="G24" s="101"/>
      <c r="H24" s="99"/>
      <c r="I24" s="99"/>
      <c r="J24" s="100" t="s">
        <v>6</v>
      </c>
      <c r="K24" s="100"/>
      <c r="L24" s="100"/>
      <c r="M24" s="100"/>
      <c r="N24" s="100"/>
      <c r="O24" s="100"/>
      <c r="P24" s="5"/>
      <c r="R24" s="1"/>
    </row>
    <row r="25" spans="1:22" ht="45" customHeight="1">
      <c r="A25" s="106" t="s">
        <v>5</v>
      </c>
      <c r="B25" s="106"/>
      <c r="C25" s="107" t="s">
        <v>66</v>
      </c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9"/>
      <c r="P25" s="5"/>
      <c r="R25" s="6"/>
      <c r="S25" s="7"/>
      <c r="T25" s="7"/>
    </row>
    <row r="26" spans="1:22" ht="45" customHeight="1">
      <c r="A26" s="77" t="s">
        <v>4</v>
      </c>
      <c r="B26" s="77"/>
      <c r="C26" s="110" t="s">
        <v>3</v>
      </c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2"/>
      <c r="P26" s="5"/>
    </row>
    <row r="27" spans="1:22" ht="45" customHeight="1">
      <c r="A27" s="77" t="s">
        <v>2</v>
      </c>
      <c r="B27" s="77"/>
      <c r="C27" s="113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5"/>
      <c r="P27" s="5"/>
    </row>
    <row r="28" spans="1:22" ht="45" customHeight="1">
      <c r="A28" s="77" t="s">
        <v>1</v>
      </c>
      <c r="B28" s="77"/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4"/>
      <c r="P28" s="5"/>
      <c r="T28" s="6"/>
    </row>
    <row r="29" spans="1:22" ht="42" customHeight="1">
      <c r="A29" s="77" t="s">
        <v>0</v>
      </c>
      <c r="B29" s="77"/>
      <c r="C29" s="116"/>
      <c r="D29" s="117"/>
      <c r="E29" s="117"/>
      <c r="F29" s="117"/>
      <c r="G29" s="118"/>
      <c r="H29" s="77" t="s">
        <v>62</v>
      </c>
      <c r="I29" s="77"/>
      <c r="J29" s="116"/>
      <c r="K29" s="117"/>
      <c r="L29" s="117"/>
      <c r="M29" s="117"/>
      <c r="N29" s="117"/>
      <c r="O29" s="118"/>
      <c r="P29" s="5"/>
    </row>
    <row r="33" spans="2:22">
      <c r="Q33" s="2"/>
      <c r="U33" s="2"/>
      <c r="V33" s="2"/>
    </row>
    <row r="34" spans="2:22" s="2" customFormat="1">
      <c r="B34"/>
    </row>
    <row r="35" spans="2:22" s="2" customFormat="1">
      <c r="B35"/>
    </row>
    <row r="36" spans="2:22" s="2" customFormat="1">
      <c r="Q36" s="1"/>
      <c r="U36" s="1"/>
      <c r="V36" s="1"/>
    </row>
    <row r="48" spans="2:22">
      <c r="S48"/>
    </row>
  </sheetData>
  <mergeCells count="42">
    <mergeCell ref="R2:S2"/>
    <mergeCell ref="A1:O1"/>
    <mergeCell ref="A2:B2"/>
    <mergeCell ref="C2:K2"/>
    <mergeCell ref="L2:M2"/>
    <mergeCell ref="N2:O2"/>
    <mergeCell ref="A4:B4"/>
    <mergeCell ref="C4:F4"/>
    <mergeCell ref="H4:K4"/>
    <mergeCell ref="L4:M4"/>
    <mergeCell ref="N4:O4"/>
    <mergeCell ref="A3:B3"/>
    <mergeCell ref="C3:F3"/>
    <mergeCell ref="H3:K3"/>
    <mergeCell ref="L3:M3"/>
    <mergeCell ref="N3:O3"/>
    <mergeCell ref="N5:O5"/>
    <mergeCell ref="A22:B22"/>
    <mergeCell ref="A23:B24"/>
    <mergeCell ref="D23:G23"/>
    <mergeCell ref="H23:I24"/>
    <mergeCell ref="J23:O23"/>
    <mergeCell ref="D24:G24"/>
    <mergeCell ref="J24:O24"/>
    <mergeCell ref="A5:A6"/>
    <mergeCell ref="B5:D5"/>
    <mergeCell ref="E5:F5"/>
    <mergeCell ref="H5:I5"/>
    <mergeCell ref="J5:K5"/>
    <mergeCell ref="L5:M5"/>
    <mergeCell ref="A28:B28"/>
    <mergeCell ref="C28:O28"/>
    <mergeCell ref="A29:B29"/>
    <mergeCell ref="A25:B25"/>
    <mergeCell ref="C25:O25"/>
    <mergeCell ref="A26:B26"/>
    <mergeCell ref="C26:O26"/>
    <mergeCell ref="A27:B27"/>
    <mergeCell ref="C27:O27"/>
    <mergeCell ref="H29:I29"/>
    <mergeCell ref="C29:G29"/>
    <mergeCell ref="J29:O29"/>
  </mergeCells>
  <phoneticPr fontId="4" type="noConversion"/>
  <printOptions horizontalCentered="1" verticalCentered="1"/>
  <pageMargins left="0" right="0" top="0" bottom="0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3917  繁昌县平铺镇五华山生物防火带工程</vt:lpstr>
      <vt:lpstr>3917 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2017-09-02T02:40:22Z</cp:lastPrinted>
  <dcterms:created xsi:type="dcterms:W3CDTF">2016-12-29T02:22:30Z</dcterms:created>
  <dcterms:modified xsi:type="dcterms:W3CDTF">2017-09-19T05:57:55Z</dcterms:modified>
</cp:coreProperties>
</file>