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2"/>
  </bookViews>
  <sheets>
    <sheet name="3326  潜山县地质灾害" sheetId="1" r:id="rId1"/>
    <sheet name="3326  潜山县地质灾害 (2)" sheetId="2" r:id="rId2"/>
    <sheet name="3326  潜山县地质灾害 (3)" sheetId="3" r:id="rId3"/>
  </sheets>
  <calcPr calcId="144525"/>
</workbook>
</file>

<file path=xl/sharedStrings.xml><?xml version="1.0" encoding="utf-8"?>
<sst xmlns="http://schemas.openxmlformats.org/spreadsheetml/2006/main" count="66">
  <si>
    <t xml:space="preserve">  工程款支付证书  </t>
  </si>
  <si>
    <t>本次</t>
  </si>
  <si>
    <t>工程名称</t>
  </si>
  <si>
    <t>潜山县地质灾害宣传牌工程施工</t>
  </si>
  <si>
    <t>档案编号</t>
  </si>
  <si>
    <t>CD2016-031</t>
  </si>
  <si>
    <t>合同金额</t>
  </si>
  <si>
    <t>中标日期</t>
  </si>
  <si>
    <t>2016.4.6</t>
  </si>
  <si>
    <t>合作单位</t>
  </si>
  <si>
    <t>彭朝海18056925588</t>
  </si>
  <si>
    <t>施迎东</t>
  </si>
  <si>
    <t>潜山县</t>
  </si>
  <si>
    <t>彭海潮18056925588</t>
  </si>
  <si>
    <t>邀标项目，中标通知书、施工合同和投资协议原件均在庐江</t>
  </si>
  <si>
    <t>邀标项目，中标
通知书在庐江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</si>
  <si>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</si>
  <si>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</si>
  <si>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</si>
  <si>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</si>
  <si>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</si>
  <si>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</si>
  <si>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</si>
  <si>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</si>
  <si>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</si>
  <si>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</si>
  <si>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</si>
  <si>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</si>
  <si>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</si>
  <si>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</si>
  <si>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</si>
  <si>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</si>
  <si>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</si>
  <si>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</si>
  <si>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</si>
  <si>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合同额全扣2%</t>
  </si>
  <si>
    <t>详见  备注</t>
  </si>
  <si>
    <t>扣除标书费2500  +2016.3.29施迎东报名出差费300车费500   +2016.4.6张居田开标出差300车500+2016.4.21张居田签合同出差300车500  +2016.12.27办理外经证500  +2016.9.10标牌材料费5100  +2017.1.3快递费50；</t>
  </si>
  <si>
    <t>合计</t>
  </si>
  <si>
    <t>-</t>
  </si>
  <si>
    <t>本次支付金额</t>
  </si>
  <si>
    <t>小写</t>
  </si>
  <si>
    <t>支付账号</t>
  </si>
  <si>
    <t xml:space="preserve">彭潮海        中国银行潜山县支行    </t>
  </si>
  <si>
    <t>完工证明？</t>
  </si>
  <si>
    <t>大写</t>
  </si>
  <si>
    <t xml:space="preserve"> 6217  8663  0000  1551  309 </t>
  </si>
  <si>
    <t>申请部门
意见</t>
  </si>
  <si>
    <t>1、</t>
  </si>
  <si>
    <t xml:space="preserve"> 2、此次借条已提供 。？</t>
  </si>
  <si>
    <t>项目管理
意见</t>
  </si>
  <si>
    <t>何总、朱总已同意支付（附表背面截图）。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</si>
  <si>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</si>
  <si>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</si>
  <si>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</si>
  <si>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</si>
  <si>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r>
      <rPr>
        <sz val="9"/>
        <color rgb="FFFF0000"/>
        <rFont val="宋体"/>
        <charset val="134"/>
      </rPr>
      <t>扣除标书费2500（注：第2次已退）</t>
    </r>
    <r>
      <rPr>
        <sz val="9"/>
        <rFont val="宋体"/>
        <charset val="134"/>
      </rPr>
      <t xml:space="preserve">  +2016.3.29施迎东报名出差费300车费500   +2016.4.6张居田开标出差300车500+2016.4.21张居田签合同出差300车500  +2016.12.27办理外经证500  +2016.9.10标牌材料费5100  +2017.1.3快递费50；</t>
    </r>
  </si>
  <si>
    <t>因无标书，退回第1次扣除的标书费2500</t>
  </si>
  <si>
    <t>已支付</t>
  </si>
  <si>
    <t>2017.5.19办理外经证费用500</t>
  </si>
  <si>
    <t>此项目增加造价部分不收管理费，当时投资协议就定好了按合同价扣管理费</t>
  </si>
  <si>
    <t>邀标项目，中标通知书、施工合同和投资协议原件均在庐江；补充合同及审计报告竣工报告原件在合肥；</t>
  </si>
  <si>
    <t xml:space="preserve"> 2、此次借条已供 。</t>
  </si>
  <si>
    <t>董事长审批</t>
  </si>
  <si>
    <t>2018.4.10办理涉税事项报告表费用500</t>
  </si>
  <si>
    <t>详见报销单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</si>
</sst>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[DBNum2][$-804]General"/>
    <numFmt numFmtId="178" formatCode="yy/m/d;@"/>
    <numFmt numFmtId="179" formatCode="m/d;@"/>
  </numFmts>
  <fonts count="47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rgb="FFFF0000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8"/>
      <color rgb="FFFF0000"/>
      <name val="宋体"/>
      <charset val="134"/>
    </font>
    <font>
      <sz val="9"/>
      <color theme="1"/>
      <name val="Arial"/>
      <charset val="134"/>
    </font>
    <font>
      <sz val="9"/>
      <color rgb="FF00B0F0"/>
      <name val="宋体"/>
      <charset val="134"/>
    </font>
    <font>
      <b/>
      <sz val="9"/>
      <color theme="1"/>
      <name val="宋体"/>
      <charset val="134"/>
    </font>
    <font>
      <sz val="12"/>
      <color indexed="8"/>
      <name val="宋体"/>
      <charset val="134"/>
    </font>
    <font>
      <b/>
      <sz val="10"/>
      <color theme="1"/>
      <name val="宋体"/>
      <charset val="134"/>
    </font>
    <font>
      <b/>
      <sz val="9"/>
      <name val="宋体"/>
      <charset val="134"/>
    </font>
    <font>
      <sz val="9"/>
      <color rgb="FF00B05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6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1" fillId="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8" fillId="23" borderId="22" applyNumberFormat="0" applyAlignment="0" applyProtection="0">
      <alignment vertical="center"/>
    </xf>
    <xf numFmtId="0" fontId="40" fillId="23" borderId="19" applyNumberFormat="0" applyAlignment="0" applyProtection="0">
      <alignment vertical="center"/>
    </xf>
    <xf numFmtId="0" fontId="42" fillId="26" borderId="23" applyNumberForma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4" fillId="0" borderId="0"/>
    <xf numFmtId="0" fontId="34" fillId="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0" fontId="2" fillId="2" borderId="0" xfId="55" applyFont="1" applyFill="1" applyBorder="1" applyAlignment="1">
      <alignment horizontal="center" vertical="center"/>
    </xf>
    <xf numFmtId="0" fontId="3" fillId="0" borderId="0" xfId="55" applyFont="1">
      <alignment vertical="center"/>
    </xf>
    <xf numFmtId="0" fontId="4" fillId="0" borderId="0" xfId="55" applyFont="1" applyFill="1" applyBorder="1" applyAlignment="1">
      <alignment horizontal="center" vertical="center"/>
    </xf>
    <xf numFmtId="178" fontId="4" fillId="0" borderId="0" xfId="55" applyNumberFormat="1" applyFont="1" applyFill="1" applyBorder="1" applyAlignment="1">
      <alignment horizontal="center" vertical="center"/>
    </xf>
    <xf numFmtId="176" fontId="4" fillId="0" borderId="0" xfId="55" applyNumberFormat="1" applyFont="1" applyFill="1" applyBorder="1" applyAlignment="1">
      <alignment horizontal="center" vertical="center"/>
    </xf>
    <xf numFmtId="0" fontId="5" fillId="0" borderId="0" xfId="55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shrinkToFit="1"/>
    </xf>
    <xf numFmtId="0" fontId="6" fillId="0" borderId="3" xfId="55" applyFont="1" applyFill="1" applyBorder="1" applyAlignment="1">
      <alignment horizontal="center" vertical="center" shrinkToFit="1"/>
    </xf>
    <xf numFmtId="176" fontId="5" fillId="0" borderId="1" xfId="55" applyNumberFormat="1" applyFont="1" applyFill="1" applyBorder="1" applyAlignment="1">
      <alignment horizontal="center" vertical="center" wrapText="1"/>
    </xf>
    <xf numFmtId="176" fontId="5" fillId="0" borderId="3" xfId="55" applyNumberFormat="1" applyFont="1" applyFill="1" applyBorder="1" applyAlignment="1">
      <alignment horizontal="center" vertical="center" wrapText="1"/>
    </xf>
    <xf numFmtId="176" fontId="5" fillId="0" borderId="2" xfId="55" applyNumberFormat="1" applyFont="1" applyFill="1" applyBorder="1" applyAlignment="1">
      <alignment horizontal="center" vertical="center" wrapText="1"/>
    </xf>
    <xf numFmtId="176" fontId="1" fillId="0" borderId="4" xfId="55" applyNumberFormat="1" applyFont="1" applyFill="1" applyBorder="1" applyAlignment="1">
      <alignment horizontal="center" vertical="center" shrinkToFit="1"/>
    </xf>
    <xf numFmtId="0" fontId="7" fillId="0" borderId="1" xfId="55" applyFont="1" applyFill="1" applyBorder="1" applyAlignment="1">
      <alignment horizontal="center" vertical="center"/>
    </xf>
    <xf numFmtId="176" fontId="8" fillId="0" borderId="1" xfId="55" applyNumberFormat="1" applyFont="1" applyFill="1" applyBorder="1" applyAlignment="1">
      <alignment horizontal="center" vertical="center" wrapText="1"/>
    </xf>
    <xf numFmtId="176" fontId="8" fillId="0" borderId="3" xfId="55" applyNumberFormat="1" applyFont="1" applyFill="1" applyBorder="1" applyAlignment="1">
      <alignment horizontal="center" vertical="center" wrapText="1"/>
    </xf>
    <xf numFmtId="176" fontId="8" fillId="0" borderId="2" xfId="55" applyNumberFormat="1" applyFont="1" applyFill="1" applyBorder="1" applyAlignment="1">
      <alignment horizontal="center" vertical="center" wrapText="1"/>
    </xf>
    <xf numFmtId="0" fontId="1" fillId="0" borderId="4" xfId="55" applyFont="1" applyFill="1" applyBorder="1" applyAlignment="1">
      <alignment horizontal="center" vertical="center" wrapText="1"/>
    </xf>
    <xf numFmtId="176" fontId="1" fillId="0" borderId="4" xfId="55" applyNumberFormat="1" applyFont="1" applyFill="1" applyBorder="1" applyAlignment="1">
      <alignment horizontal="center" vertical="center" wrapText="1"/>
    </xf>
    <xf numFmtId="178" fontId="1" fillId="0" borderId="4" xfId="55" applyNumberFormat="1" applyFont="1" applyFill="1" applyBorder="1" applyAlignment="1">
      <alignment horizontal="center" vertical="center" wrapText="1"/>
    </xf>
    <xf numFmtId="0" fontId="2" fillId="2" borderId="5" xfId="55" applyFont="1" applyFill="1" applyBorder="1" applyAlignment="1">
      <alignment horizontal="center" vertical="center" wrapText="1"/>
    </xf>
    <xf numFmtId="178" fontId="9" fillId="2" borderId="5" xfId="55" applyNumberFormat="1" applyFont="1" applyFill="1" applyBorder="1" applyAlignment="1">
      <alignment horizontal="center" vertical="center" shrinkToFit="1"/>
    </xf>
    <xf numFmtId="14" fontId="2" fillId="2" borderId="5" xfId="55" applyNumberFormat="1" applyFont="1" applyFill="1" applyBorder="1" applyAlignment="1">
      <alignment horizontal="center" vertical="center" wrapText="1"/>
    </xf>
    <xf numFmtId="176" fontId="2" fillId="2" borderId="4" xfId="55" applyNumberFormat="1" applyFont="1" applyFill="1" applyBorder="1" applyAlignment="1">
      <alignment horizontal="right" vertical="center" shrinkToFit="1"/>
    </xf>
    <xf numFmtId="178" fontId="9" fillId="2" borderId="4" xfId="55" applyNumberFormat="1" applyFont="1" applyFill="1" applyBorder="1" applyAlignment="1">
      <alignment horizontal="center" vertical="center" shrinkToFit="1"/>
    </xf>
    <xf numFmtId="9" fontId="2" fillId="0" borderId="4" xfId="21" applyFont="1" applyFill="1" applyBorder="1" applyAlignment="1">
      <alignment horizontal="center" vertical="center" wrapText="1"/>
    </xf>
    <xf numFmtId="0" fontId="2" fillId="2" borderId="6" xfId="55" applyFont="1" applyFill="1" applyBorder="1" applyAlignment="1">
      <alignment horizontal="center" vertical="center" wrapText="1"/>
    </xf>
    <xf numFmtId="178" fontId="9" fillId="2" borderId="6" xfId="55" applyNumberFormat="1" applyFont="1" applyFill="1" applyBorder="1" applyAlignment="1">
      <alignment horizontal="center" vertical="center" shrinkToFit="1"/>
    </xf>
    <xf numFmtId="14" fontId="2" fillId="2" borderId="6" xfId="55" applyNumberFormat="1" applyFont="1" applyFill="1" applyBorder="1" applyAlignment="1">
      <alignment horizontal="center" vertical="center" wrapText="1"/>
    </xf>
    <xf numFmtId="176" fontId="2" fillId="0" borderId="4" xfId="55" applyNumberFormat="1" applyFont="1" applyFill="1" applyBorder="1" applyAlignment="1">
      <alignment horizontal="right" vertical="center" shrinkToFit="1"/>
    </xf>
    <xf numFmtId="179" fontId="2" fillId="0" borderId="4" xfId="55" applyNumberFormat="1" applyFont="1" applyFill="1" applyBorder="1" applyAlignment="1">
      <alignment horizontal="center" vertical="center" wrapText="1"/>
    </xf>
    <xf numFmtId="9" fontId="2" fillId="0" borderId="7" xfId="21" applyFont="1" applyFill="1" applyBorder="1" applyAlignment="1">
      <alignment horizontal="left" vertical="center" wrapText="1"/>
    </xf>
    <xf numFmtId="179" fontId="2" fillId="2" borderId="4" xfId="55" applyNumberFormat="1" applyFont="1" applyFill="1" applyBorder="1" applyAlignment="1">
      <alignment horizontal="center" vertical="center" wrapText="1"/>
    </xf>
    <xf numFmtId="9" fontId="2" fillId="0" borderId="8" xfId="21" applyFont="1" applyFill="1" applyBorder="1" applyAlignment="1">
      <alignment horizontal="left" vertical="center" wrapText="1"/>
    </xf>
    <xf numFmtId="0" fontId="2" fillId="2" borderId="9" xfId="55" applyFont="1" applyFill="1" applyBorder="1" applyAlignment="1">
      <alignment horizontal="center" vertical="center" wrapText="1"/>
    </xf>
    <xf numFmtId="178" fontId="9" fillId="2" borderId="9" xfId="55" applyNumberFormat="1" applyFont="1" applyFill="1" applyBorder="1" applyAlignment="1">
      <alignment horizontal="center" vertical="center" shrinkToFit="1"/>
    </xf>
    <xf numFmtId="14" fontId="2" fillId="2" borderId="9" xfId="55" applyNumberFormat="1" applyFont="1" applyFill="1" applyBorder="1" applyAlignment="1">
      <alignment horizontal="center" vertical="center" wrapText="1"/>
    </xf>
    <xf numFmtId="9" fontId="2" fillId="0" borderId="10" xfId="21" applyFont="1" applyFill="1" applyBorder="1" applyAlignment="1">
      <alignment horizontal="left" vertical="center" wrapText="1"/>
    </xf>
    <xf numFmtId="0" fontId="4" fillId="2" borderId="4" xfId="55" applyFont="1" applyFill="1" applyBorder="1" applyAlignment="1">
      <alignment horizontal="center" vertical="center" wrapText="1"/>
    </xf>
    <xf numFmtId="14" fontId="8" fillId="0" borderId="4" xfId="55" applyNumberFormat="1" applyFont="1" applyBorder="1" applyAlignment="1">
      <alignment horizontal="center" vertical="center" wrapText="1"/>
    </xf>
    <xf numFmtId="14" fontId="4" fillId="2" borderId="4" xfId="55" applyNumberFormat="1" applyFont="1" applyFill="1" applyBorder="1" applyAlignment="1">
      <alignment horizontal="center" vertical="center" wrapText="1"/>
    </xf>
    <xf numFmtId="176" fontId="4" fillId="2" borderId="4" xfId="55" applyNumberFormat="1" applyFont="1" applyFill="1" applyBorder="1" applyAlignment="1">
      <alignment horizontal="right" vertical="center" shrinkToFit="1"/>
    </xf>
    <xf numFmtId="179" fontId="4" fillId="2" borderId="4" xfId="55" applyNumberFormat="1" applyFont="1" applyFill="1" applyBorder="1" applyAlignment="1">
      <alignment horizontal="center" vertical="center" wrapText="1"/>
    </xf>
    <xf numFmtId="9" fontId="4" fillId="0" borderId="4" xfId="21" applyFont="1" applyFill="1" applyBorder="1" applyAlignment="1">
      <alignment horizontal="center" vertical="center" wrapText="1"/>
    </xf>
    <xf numFmtId="178" fontId="10" fillId="2" borderId="4" xfId="55" applyNumberFormat="1" applyFont="1" applyFill="1" applyBorder="1" applyAlignment="1">
      <alignment vertical="center"/>
    </xf>
    <xf numFmtId="14" fontId="2" fillId="2" borderId="4" xfId="55" applyNumberFormat="1" applyFont="1" applyFill="1" applyBorder="1" applyAlignment="1">
      <alignment horizontal="center" vertical="center" wrapText="1"/>
    </xf>
    <xf numFmtId="9" fontId="2" fillId="2" borderId="4" xfId="21" applyFont="1" applyFill="1" applyBorder="1" applyAlignment="1">
      <alignment horizontal="center" vertical="center" wrapText="1"/>
    </xf>
    <xf numFmtId="0" fontId="2" fillId="2" borderId="4" xfId="55" applyFont="1" applyFill="1" applyBorder="1" applyAlignment="1">
      <alignment horizontal="center" vertical="center" wrapText="1"/>
    </xf>
    <xf numFmtId="9" fontId="2" fillId="0" borderId="4" xfId="21" applyFont="1" applyFill="1" applyBorder="1" applyAlignment="1">
      <alignment horizontal="center" vertical="center"/>
    </xf>
    <xf numFmtId="178" fontId="11" fillId="2" borderId="4" xfId="55" applyNumberFormat="1" applyFont="1" applyFill="1" applyBorder="1" applyAlignment="1">
      <alignment horizontal="center" vertical="center" shrinkToFit="1"/>
    </xf>
    <xf numFmtId="0" fontId="4" fillId="0" borderId="4" xfId="55" applyFont="1" applyFill="1" applyBorder="1" applyAlignment="1">
      <alignment horizontal="center" vertical="center" wrapText="1"/>
    </xf>
    <xf numFmtId="178" fontId="11" fillId="0" borderId="4" xfId="55" applyNumberFormat="1" applyFont="1" applyFill="1" applyBorder="1" applyAlignment="1">
      <alignment horizontal="center" vertical="center" shrinkToFit="1"/>
    </xf>
    <xf numFmtId="14" fontId="4" fillId="0" borderId="4" xfId="55" applyNumberFormat="1" applyFont="1" applyFill="1" applyBorder="1" applyAlignment="1">
      <alignment horizontal="center" vertical="center" wrapText="1"/>
    </xf>
    <xf numFmtId="176" fontId="4" fillId="0" borderId="4" xfId="55" applyNumberFormat="1" applyFont="1" applyFill="1" applyBorder="1" applyAlignment="1">
      <alignment horizontal="right" vertical="center" shrinkToFit="1"/>
    </xf>
    <xf numFmtId="179" fontId="4" fillId="0" borderId="4" xfId="55" applyNumberFormat="1" applyFont="1" applyFill="1" applyBorder="1" applyAlignment="1">
      <alignment horizontal="center" vertical="center" wrapText="1"/>
    </xf>
    <xf numFmtId="176" fontId="4" fillId="0" borderId="4" xfId="55" applyNumberFormat="1" applyFont="1" applyFill="1" applyBorder="1" applyAlignment="1">
      <alignment horizontal="center" vertical="center" wrapText="1"/>
    </xf>
    <xf numFmtId="0" fontId="1" fillId="3" borderId="4" xfId="55" applyFont="1" applyFill="1" applyBorder="1" applyAlignment="1">
      <alignment horizontal="center" vertical="center" shrinkToFit="1"/>
    </xf>
    <xf numFmtId="176" fontId="12" fillId="3" borderId="4" xfId="55" applyNumberFormat="1" applyFont="1" applyFill="1" applyBorder="1" applyAlignment="1">
      <alignment horizontal="right" vertical="center" shrinkToFit="1"/>
    </xf>
    <xf numFmtId="0" fontId="8" fillId="0" borderId="4" xfId="55" applyFont="1" applyFill="1" applyBorder="1" applyAlignment="1">
      <alignment horizontal="center" vertical="center" wrapText="1"/>
    </xf>
    <xf numFmtId="176" fontId="8" fillId="2" borderId="4" xfId="55" applyNumberFormat="1" applyFont="1" applyFill="1" applyBorder="1" applyAlignment="1">
      <alignment horizontal="center" vertical="center" wrapText="1"/>
    </xf>
    <xf numFmtId="176" fontId="4" fillId="2" borderId="4" xfId="55" applyNumberFormat="1" applyFont="1" applyFill="1" applyBorder="1" applyAlignment="1">
      <alignment horizontal="center" vertical="center" wrapText="1"/>
    </xf>
    <xf numFmtId="0" fontId="4" fillId="0" borderId="5" xfId="55" applyFont="1" applyFill="1" applyBorder="1" applyAlignment="1">
      <alignment horizontal="center" vertical="center" wrapText="1"/>
    </xf>
    <xf numFmtId="177" fontId="8" fillId="2" borderId="5" xfId="55" applyNumberFormat="1" applyFont="1" applyFill="1" applyBorder="1" applyAlignment="1">
      <alignment horizontal="center" vertical="center" wrapText="1"/>
    </xf>
    <xf numFmtId="176" fontId="4" fillId="2" borderId="5" xfId="55" applyNumberFormat="1" applyFont="1" applyFill="1" applyBorder="1" applyAlignment="1">
      <alignment horizontal="center" vertical="center" wrapText="1"/>
    </xf>
    <xf numFmtId="0" fontId="2" fillId="0" borderId="4" xfId="55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13" fillId="2" borderId="1" xfId="55" applyFont="1" applyFill="1" applyBorder="1" applyAlignment="1">
      <alignment horizontal="left" vertical="center" wrapText="1"/>
    </xf>
    <xf numFmtId="0" fontId="13" fillId="2" borderId="3" xfId="55" applyFont="1" applyFill="1" applyBorder="1" applyAlignment="1">
      <alignment horizontal="left" vertical="center" wrapText="1"/>
    </xf>
    <xf numFmtId="0" fontId="14" fillId="0" borderId="10" xfId="55" applyFont="1" applyFill="1" applyBorder="1" applyAlignment="1">
      <alignment horizontal="left" vertical="center" wrapText="1"/>
    </xf>
    <xf numFmtId="0" fontId="14" fillId="0" borderId="11" xfId="55" applyFont="1" applyFill="1" applyBorder="1" applyAlignment="1">
      <alignment horizontal="left" vertical="center" wrapText="1"/>
    </xf>
    <xf numFmtId="0" fontId="4" fillId="0" borderId="1" xfId="55" applyFont="1" applyFill="1" applyBorder="1" applyAlignment="1">
      <alignment horizontal="left" vertical="center" wrapText="1"/>
    </xf>
    <xf numFmtId="0" fontId="4" fillId="0" borderId="3" xfId="55" applyFont="1" applyFill="1" applyBorder="1" applyAlignment="1">
      <alignment horizontal="left" vertical="center" wrapText="1"/>
    </xf>
    <xf numFmtId="0" fontId="4" fillId="0" borderId="1" xfId="55" applyFont="1" applyFill="1" applyBorder="1" applyAlignment="1">
      <alignment horizontal="left" vertical="top" wrapText="1"/>
    </xf>
    <xf numFmtId="0" fontId="4" fillId="0" borderId="3" xfId="55" applyFont="1" applyFill="1" applyBorder="1" applyAlignment="1">
      <alignment horizontal="left" vertical="top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3" xfId="55" applyFont="1" applyFill="1" applyBorder="1" applyAlignment="1">
      <alignment horizontal="center" vertical="center" wrapText="1"/>
    </xf>
    <xf numFmtId="0" fontId="4" fillId="0" borderId="2" xfId="55" applyFont="1" applyFill="1" applyBorder="1" applyAlignment="1">
      <alignment horizontal="center" vertical="center" wrapText="1"/>
    </xf>
    <xf numFmtId="0" fontId="15" fillId="0" borderId="0" xfId="55" applyFont="1" applyBorder="1" applyAlignment="1">
      <alignment vertical="center"/>
    </xf>
    <xf numFmtId="0" fontId="6" fillId="0" borderId="2" xfId="55" applyFont="1" applyFill="1" applyBorder="1" applyAlignment="1">
      <alignment horizontal="center" vertical="center" shrinkToFit="1"/>
    </xf>
    <xf numFmtId="176" fontId="6" fillId="0" borderId="1" xfId="55" applyNumberFormat="1" applyFont="1" applyFill="1" applyBorder="1" applyAlignment="1">
      <alignment horizontal="center" vertical="center" shrinkToFit="1"/>
    </xf>
    <xf numFmtId="176" fontId="6" fillId="0" borderId="2" xfId="55" applyNumberFormat="1" applyFont="1" applyFill="1" applyBorder="1" applyAlignment="1">
      <alignment horizontal="center" vertical="center" shrinkToFit="1"/>
    </xf>
    <xf numFmtId="0" fontId="1" fillId="0" borderId="0" xfId="55" applyFont="1" applyFill="1" applyBorder="1" applyAlignment="1">
      <alignment horizontal="center" vertical="center" shrinkToFit="1"/>
    </xf>
    <xf numFmtId="0" fontId="7" fillId="0" borderId="3" xfId="55" applyFont="1" applyFill="1" applyBorder="1" applyAlignment="1">
      <alignment horizontal="center" vertical="center"/>
    </xf>
    <xf numFmtId="0" fontId="7" fillId="0" borderId="2" xfId="55" applyFont="1" applyFill="1" applyBorder="1" applyAlignment="1">
      <alignment horizontal="center" vertical="center"/>
    </xf>
    <xf numFmtId="176" fontId="16" fillId="0" borderId="1" xfId="55" applyNumberFormat="1" applyFont="1" applyFill="1" applyBorder="1" applyAlignment="1">
      <alignment horizontal="center" vertical="center" wrapText="1"/>
    </xf>
    <xf numFmtId="176" fontId="16" fillId="0" borderId="2" xfId="55" applyNumberFormat="1" applyFont="1" applyFill="1" applyBorder="1" applyAlignment="1">
      <alignment horizontal="center" vertical="center" wrapText="1"/>
    </xf>
    <xf numFmtId="0" fontId="1" fillId="0" borderId="0" xfId="55" applyFont="1" applyFill="1" applyBorder="1" applyAlignment="1">
      <alignment horizontal="center" vertical="center" wrapText="1"/>
    </xf>
    <xf numFmtId="0" fontId="6" fillId="0" borderId="1" xfId="55" applyFont="1" applyBorder="1" applyAlignment="1">
      <alignment horizontal="center" vertical="center" wrapText="1"/>
    </xf>
    <xf numFmtId="0" fontId="6" fillId="0" borderId="2" xfId="55" applyFont="1" applyBorder="1" applyAlignment="1">
      <alignment horizontal="center" vertical="center" wrapText="1"/>
    </xf>
    <xf numFmtId="176" fontId="17" fillId="0" borderId="4" xfId="55" applyNumberFormat="1" applyFont="1" applyFill="1" applyBorder="1" applyAlignment="1">
      <alignment horizontal="center" vertical="center" wrapText="1"/>
    </xf>
    <xf numFmtId="0" fontId="4" fillId="0" borderId="0" xfId="55" applyFont="1" applyFill="1" applyBorder="1" applyAlignment="1">
      <alignment horizontal="center" vertical="center" wrapText="1"/>
    </xf>
    <xf numFmtId="176" fontId="2" fillId="3" borderId="4" xfId="55" applyNumberFormat="1" applyFont="1" applyFill="1" applyBorder="1" applyAlignment="1">
      <alignment horizontal="right" vertical="center" shrinkToFit="1"/>
    </xf>
    <xf numFmtId="9" fontId="2" fillId="0" borderId="4" xfId="55" applyNumberFormat="1" applyFont="1" applyFill="1" applyBorder="1" applyAlignment="1">
      <alignment horizontal="center" vertical="center" wrapText="1"/>
    </xf>
    <xf numFmtId="176" fontId="2" fillId="0" borderId="4" xfId="55" applyNumberFormat="1" applyFont="1" applyFill="1" applyBorder="1" applyAlignment="1">
      <alignment horizontal="center" vertical="center" wrapText="1"/>
    </xf>
    <xf numFmtId="176" fontId="2" fillId="3" borderId="4" xfId="55" applyNumberFormat="1" applyFont="1" applyFill="1" applyBorder="1" applyAlignment="1">
      <alignment horizontal="center" vertical="center" shrinkToFit="1"/>
    </xf>
    <xf numFmtId="0" fontId="2" fillId="0" borderId="0" xfId="55" applyFont="1" applyFill="1" applyBorder="1" applyAlignment="1">
      <alignment horizontal="center" vertical="center" wrapText="1"/>
    </xf>
    <xf numFmtId="9" fontId="2" fillId="0" borderId="12" xfId="21" applyFont="1" applyFill="1" applyBorder="1" applyAlignment="1">
      <alignment horizontal="left" vertical="center" wrapText="1"/>
    </xf>
    <xf numFmtId="9" fontId="2" fillId="0" borderId="13" xfId="21" applyFont="1" applyFill="1" applyBorder="1" applyAlignment="1">
      <alignment horizontal="left" vertical="center" wrapText="1"/>
    </xf>
    <xf numFmtId="176" fontId="2" fillId="0" borderId="4" xfId="55" applyNumberFormat="1" applyFont="1" applyFill="1" applyBorder="1" applyAlignment="1">
      <alignment vertical="center" wrapText="1"/>
    </xf>
    <xf numFmtId="9" fontId="2" fillId="0" borderId="0" xfId="21" applyFont="1" applyFill="1" applyBorder="1" applyAlignment="1">
      <alignment horizontal="left" vertical="center" wrapText="1"/>
    </xf>
    <xf numFmtId="9" fontId="2" fillId="0" borderId="14" xfId="21" applyFont="1" applyFill="1" applyBorder="1" applyAlignment="1">
      <alignment horizontal="left" vertical="center" wrapText="1"/>
    </xf>
    <xf numFmtId="9" fontId="2" fillId="0" borderId="11" xfId="21" applyFont="1" applyFill="1" applyBorder="1" applyAlignment="1">
      <alignment horizontal="left" vertical="center" wrapText="1"/>
    </xf>
    <xf numFmtId="9" fontId="2" fillId="0" borderId="15" xfId="21" applyFont="1" applyFill="1" applyBorder="1" applyAlignment="1">
      <alignment horizontal="left" vertical="center" wrapText="1"/>
    </xf>
    <xf numFmtId="176" fontId="4" fillId="3" borderId="4" xfId="55" applyNumberFormat="1" applyFont="1" applyFill="1" applyBorder="1" applyAlignment="1">
      <alignment horizontal="right" vertical="center" shrinkToFit="1"/>
    </xf>
    <xf numFmtId="9" fontId="4" fillId="0" borderId="4" xfId="55" applyNumberFormat="1" applyFont="1" applyFill="1" applyBorder="1" applyAlignment="1">
      <alignment horizontal="center" vertical="center" wrapText="1"/>
    </xf>
    <xf numFmtId="176" fontId="4" fillId="3" borderId="4" xfId="55" applyNumberFormat="1" applyFont="1" applyFill="1" applyBorder="1" applyAlignment="1">
      <alignment horizontal="center" vertical="center" shrinkToFit="1"/>
    </xf>
    <xf numFmtId="9" fontId="2" fillId="2" borderId="4" xfId="55" applyNumberFormat="1" applyFont="1" applyFill="1" applyBorder="1" applyAlignment="1">
      <alignment horizontal="center" vertical="center" wrapText="1"/>
    </xf>
    <xf numFmtId="176" fontId="2" fillId="2" borderId="4" xfId="55" applyNumberFormat="1" applyFont="1" applyFill="1" applyBorder="1" applyAlignment="1">
      <alignment horizontal="center" vertical="center" wrapText="1"/>
    </xf>
    <xf numFmtId="0" fontId="2" fillId="2" borderId="0" xfId="55" applyFont="1" applyFill="1" applyBorder="1" applyAlignment="1">
      <alignment horizontal="center" vertical="center" wrapText="1"/>
    </xf>
    <xf numFmtId="9" fontId="4" fillId="0" borderId="4" xfId="21" applyFont="1" applyFill="1" applyBorder="1" applyAlignment="1">
      <alignment horizontal="center" vertical="center"/>
    </xf>
    <xf numFmtId="176" fontId="4" fillId="0" borderId="4" xfId="55" applyNumberFormat="1" applyFont="1" applyFill="1" applyBorder="1" applyAlignment="1">
      <alignment horizontal="right" vertical="center"/>
    </xf>
    <xf numFmtId="176" fontId="12" fillId="0" borderId="0" xfId="55" applyNumberFormat="1" applyFont="1" applyFill="1" applyBorder="1" applyAlignment="1">
      <alignment horizontal="center" vertical="center" wrapText="1"/>
    </xf>
    <xf numFmtId="0" fontId="13" fillId="2" borderId="4" xfId="55" applyFont="1" applyFill="1" applyBorder="1" applyAlignment="1">
      <alignment horizontal="center" vertical="center" wrapText="1"/>
    </xf>
    <xf numFmtId="0" fontId="13" fillId="2" borderId="5" xfId="55" applyFont="1" applyFill="1" applyBorder="1" applyAlignment="1">
      <alignment horizontal="center" vertical="center" wrapText="1"/>
    </xf>
    <xf numFmtId="0" fontId="18" fillId="2" borderId="3" xfId="55" applyFont="1" applyFill="1" applyBorder="1" applyAlignment="1">
      <alignment horizontal="center" vertical="center" wrapText="1"/>
    </xf>
    <xf numFmtId="0" fontId="18" fillId="2" borderId="2" xfId="55" applyFont="1" applyFill="1" applyBorder="1" applyAlignment="1">
      <alignment horizontal="center" vertical="center" wrapText="1"/>
    </xf>
    <xf numFmtId="0" fontId="14" fillId="0" borderId="15" xfId="55" applyFont="1" applyFill="1" applyBorder="1" applyAlignment="1">
      <alignment horizontal="left" vertical="center" wrapText="1"/>
    </xf>
    <xf numFmtId="0" fontId="4" fillId="0" borderId="2" xfId="55" applyFont="1" applyFill="1" applyBorder="1" applyAlignment="1">
      <alignment horizontal="left" vertical="center" wrapText="1"/>
    </xf>
    <xf numFmtId="0" fontId="4" fillId="0" borderId="2" xfId="55" applyFont="1" applyFill="1" applyBorder="1" applyAlignment="1">
      <alignment horizontal="left" vertical="top" wrapText="1"/>
    </xf>
    <xf numFmtId="0" fontId="1" fillId="0" borderId="0" xfId="55" applyFont="1" applyFill="1" applyBorder="1" applyAlignment="1">
      <alignment horizontal="left" vertical="center" shrinkToFit="1"/>
    </xf>
    <xf numFmtId="0" fontId="19" fillId="2" borderId="4" xfId="13" applyFont="1" applyFill="1" applyBorder="1" applyAlignment="1">
      <alignment horizontal="left" vertical="center"/>
    </xf>
    <xf numFmtId="0" fontId="20" fillId="0" borderId="4" xfId="13" applyFont="1" applyBorder="1" applyAlignment="1">
      <alignment horizontal="center" vertical="center"/>
    </xf>
    <xf numFmtId="0" fontId="21" fillId="0" borderId="4" xfId="13" applyFont="1" applyBorder="1" applyAlignment="1">
      <alignment vertical="center" wrapText="1"/>
    </xf>
    <xf numFmtId="0" fontId="20" fillId="2" borderId="4" xfId="55" applyFont="1" applyFill="1" applyBorder="1" applyAlignment="1">
      <alignment horizontal="center" vertical="center"/>
    </xf>
    <xf numFmtId="0" fontId="20" fillId="2" borderId="4" xfId="13" applyFont="1" applyFill="1" applyBorder="1" applyAlignment="1">
      <alignment horizontal="center" vertical="center"/>
    </xf>
    <xf numFmtId="0" fontId="19" fillId="4" borderId="4" xfId="55" applyFont="1" applyFill="1" applyBorder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55" applyFont="1">
      <alignment vertical="center"/>
    </xf>
    <xf numFmtId="0" fontId="23" fillId="2" borderId="0" xfId="55" applyFont="1" applyFill="1">
      <alignment vertical="center"/>
    </xf>
    <xf numFmtId="177" fontId="4" fillId="0" borderId="0" xfId="55" applyNumberFormat="1" applyFont="1" applyFill="1" applyBorder="1" applyAlignment="1">
      <alignment horizontal="center" vertical="center"/>
    </xf>
    <xf numFmtId="10" fontId="3" fillId="4" borderId="0" xfId="55" applyNumberFormat="1" applyFont="1" applyFill="1">
      <alignment vertical="center"/>
    </xf>
    <xf numFmtId="177" fontId="4" fillId="4" borderId="0" xfId="55" applyNumberFormat="1" applyFont="1" applyFill="1" applyBorder="1" applyAlignment="1">
      <alignment horizontal="center" vertical="center"/>
    </xf>
    <xf numFmtId="0" fontId="3" fillId="0" borderId="0" xfId="55" applyFont="1" applyAlignment="1">
      <alignment horizontal="center" vertical="center"/>
    </xf>
    <xf numFmtId="0" fontId="3" fillId="0" borderId="0" xfId="55" applyFont="1" applyAlignment="1">
      <alignment horizontal="left" vertical="center"/>
    </xf>
    <xf numFmtId="0" fontId="20" fillId="2" borderId="4" xfId="13" applyFont="1" applyFill="1" applyBorder="1" applyAlignment="1">
      <alignment horizontal="center" vertical="center" wrapText="1"/>
    </xf>
    <xf numFmtId="0" fontId="20" fillId="0" borderId="4" xfId="13" applyFont="1" applyFill="1" applyBorder="1" applyAlignment="1">
      <alignment horizontal="left" vertical="center" wrapText="1"/>
    </xf>
    <xf numFmtId="0" fontId="19" fillId="0" borderId="4" xfId="55" applyFont="1" applyBorder="1" applyAlignment="1">
      <alignment horizontal="center" vertical="center" wrapText="1"/>
    </xf>
    <xf numFmtId="0" fontId="4" fillId="2" borderId="0" xfId="55" applyFont="1" applyFill="1" applyBorder="1" applyAlignment="1">
      <alignment horizontal="center" vertical="center"/>
    </xf>
    <xf numFmtId="0" fontId="4" fillId="2" borderId="5" xfId="55" applyFont="1" applyFill="1" applyBorder="1" applyAlignment="1">
      <alignment horizontal="center" vertical="center" wrapText="1"/>
    </xf>
    <xf numFmtId="178" fontId="24" fillId="2" borderId="4" xfId="55" applyNumberFormat="1" applyFont="1" applyFill="1" applyBorder="1" applyAlignment="1">
      <alignment vertical="center"/>
    </xf>
    <xf numFmtId="9" fontId="4" fillId="2" borderId="4" xfId="21" applyFont="1" applyFill="1" applyBorder="1" applyAlignment="1">
      <alignment horizontal="center" vertical="center" wrapText="1"/>
    </xf>
    <xf numFmtId="0" fontId="4" fillId="2" borderId="9" xfId="55" applyFont="1" applyFill="1" applyBorder="1" applyAlignment="1">
      <alignment horizontal="center" vertical="center" wrapText="1"/>
    </xf>
    <xf numFmtId="0" fontId="4" fillId="2" borderId="1" xfId="55" applyFont="1" applyFill="1" applyBorder="1" applyAlignment="1">
      <alignment vertical="center" wrapText="1"/>
    </xf>
    <xf numFmtId="9" fontId="4" fillId="2" borderId="4" xfId="55" applyNumberFormat="1" applyFont="1" applyFill="1" applyBorder="1" applyAlignment="1">
      <alignment horizontal="center" vertical="center" wrapText="1"/>
    </xf>
    <xf numFmtId="0" fontId="4" fillId="2" borderId="0" xfId="55" applyFont="1" applyFill="1" applyBorder="1" applyAlignment="1">
      <alignment horizontal="center" vertical="center" wrapText="1"/>
    </xf>
    <xf numFmtId="0" fontId="3" fillId="2" borderId="0" xfId="55" applyFont="1" applyFill="1">
      <alignment vertical="center"/>
    </xf>
    <xf numFmtId="178" fontId="11" fillId="2" borderId="5" xfId="55" applyNumberFormat="1" applyFont="1" applyFill="1" applyBorder="1" applyAlignment="1">
      <alignment horizontal="center" vertical="center" shrinkToFit="1"/>
    </xf>
    <xf numFmtId="14" fontId="4" fillId="2" borderId="5" xfId="55" applyNumberFormat="1" applyFont="1" applyFill="1" applyBorder="1" applyAlignment="1">
      <alignment horizontal="center" vertical="center" wrapText="1"/>
    </xf>
    <xf numFmtId="0" fontId="4" fillId="2" borderId="6" xfId="55" applyFont="1" applyFill="1" applyBorder="1" applyAlignment="1">
      <alignment horizontal="center" vertical="center" wrapText="1"/>
    </xf>
    <xf numFmtId="178" fontId="11" fillId="2" borderId="6" xfId="55" applyNumberFormat="1" applyFont="1" applyFill="1" applyBorder="1" applyAlignment="1">
      <alignment horizontal="center" vertical="center" shrinkToFit="1"/>
    </xf>
    <xf numFmtId="14" fontId="4" fillId="2" borderId="6" xfId="55" applyNumberFormat="1" applyFont="1" applyFill="1" applyBorder="1" applyAlignment="1">
      <alignment horizontal="center" vertical="center" wrapText="1"/>
    </xf>
    <xf numFmtId="9" fontId="4" fillId="0" borderId="7" xfId="21" applyFont="1" applyFill="1" applyBorder="1" applyAlignment="1">
      <alignment horizontal="left" vertical="center" wrapText="1"/>
    </xf>
    <xf numFmtId="9" fontId="4" fillId="0" borderId="8" xfId="21" applyFont="1" applyFill="1" applyBorder="1" applyAlignment="1">
      <alignment horizontal="left" vertical="center" wrapText="1"/>
    </xf>
    <xf numFmtId="178" fontId="11" fillId="2" borderId="9" xfId="55" applyNumberFormat="1" applyFont="1" applyFill="1" applyBorder="1" applyAlignment="1">
      <alignment horizontal="center" vertical="center" shrinkToFit="1"/>
    </xf>
    <xf numFmtId="14" fontId="4" fillId="2" borderId="9" xfId="55" applyNumberFormat="1" applyFont="1" applyFill="1" applyBorder="1" applyAlignment="1">
      <alignment horizontal="center" vertical="center" wrapText="1"/>
    </xf>
    <xf numFmtId="9" fontId="4" fillId="0" borderId="10" xfId="21" applyFont="1" applyFill="1" applyBorder="1" applyAlignment="1">
      <alignment horizontal="left" vertical="center" wrapText="1"/>
    </xf>
    <xf numFmtId="9" fontId="4" fillId="0" borderId="12" xfId="21" applyFont="1" applyFill="1" applyBorder="1" applyAlignment="1">
      <alignment horizontal="left" vertical="center" wrapText="1"/>
    </xf>
    <xf numFmtId="9" fontId="4" fillId="0" borderId="13" xfId="21" applyFont="1" applyFill="1" applyBorder="1" applyAlignment="1">
      <alignment horizontal="left" vertical="center" wrapText="1"/>
    </xf>
    <xf numFmtId="176" fontId="4" fillId="0" borderId="4" xfId="55" applyNumberFormat="1" applyFont="1" applyFill="1" applyBorder="1" applyAlignment="1">
      <alignment vertical="center" wrapText="1"/>
    </xf>
    <xf numFmtId="9" fontId="4" fillId="0" borderId="0" xfId="21" applyFont="1" applyFill="1" applyBorder="1" applyAlignment="1">
      <alignment horizontal="left" vertical="center" wrapText="1"/>
    </xf>
    <xf numFmtId="9" fontId="4" fillId="0" borderId="14" xfId="21" applyFont="1" applyFill="1" applyBorder="1" applyAlignment="1">
      <alignment horizontal="left" vertical="center" wrapText="1"/>
    </xf>
    <xf numFmtId="9" fontId="4" fillId="0" borderId="11" xfId="21" applyFont="1" applyFill="1" applyBorder="1" applyAlignment="1">
      <alignment horizontal="left" vertical="center" wrapText="1"/>
    </xf>
    <xf numFmtId="9" fontId="4" fillId="0" borderId="15" xfId="21" applyFont="1" applyFill="1" applyBorder="1" applyAlignment="1">
      <alignment horizontal="left" vertical="center" wrapText="1"/>
    </xf>
    <xf numFmtId="0" fontId="4" fillId="2" borderId="3" xfId="55" applyFont="1" applyFill="1" applyBorder="1" applyAlignment="1">
      <alignment horizontal="left" vertical="center" wrapText="1"/>
    </xf>
    <xf numFmtId="0" fontId="4" fillId="2" borderId="2" xfId="55" applyFont="1" applyFill="1" applyBorder="1" applyAlignment="1">
      <alignment horizontal="lef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2.png"/><Relationship Id="rId8" Type="http://schemas.openxmlformats.org/officeDocument/2006/relationships/image" Target="../media/image11.jpeg"/><Relationship Id="rId7" Type="http://schemas.openxmlformats.org/officeDocument/2006/relationships/image" Target="../media/image10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4" Type="http://schemas.openxmlformats.org/officeDocument/2006/relationships/image" Target="../media/image17.png"/><Relationship Id="rId13" Type="http://schemas.openxmlformats.org/officeDocument/2006/relationships/image" Target="../media/image16.png"/><Relationship Id="rId12" Type="http://schemas.openxmlformats.org/officeDocument/2006/relationships/image" Target="../media/image15.jpeg"/><Relationship Id="rId11" Type="http://schemas.openxmlformats.org/officeDocument/2006/relationships/image" Target="../media/image14.png"/><Relationship Id="rId10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9.png"/><Relationship Id="rId8" Type="http://schemas.openxmlformats.org/officeDocument/2006/relationships/image" Target="../media/image18.png"/><Relationship Id="rId7" Type="http://schemas.openxmlformats.org/officeDocument/2006/relationships/image" Target="../media/image16.png"/><Relationship Id="rId6" Type="http://schemas.openxmlformats.org/officeDocument/2006/relationships/image" Target="../media/image15.jpeg"/><Relationship Id="rId5" Type="http://schemas.openxmlformats.org/officeDocument/2006/relationships/image" Target="../media/image12.png"/><Relationship Id="rId4" Type="http://schemas.openxmlformats.org/officeDocument/2006/relationships/image" Target="../media/image11.jpeg"/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0" Type="http://schemas.openxmlformats.org/officeDocument/2006/relationships/image" Target="../media/image2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26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48800" y="8855710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514350</xdr:colOff>
      <xdr:row>7</xdr:row>
      <xdr:rowOff>190500</xdr:rowOff>
    </xdr:from>
    <xdr:ext cx="3790950" cy="714375"/>
    <xdr:pic>
      <xdr:nvPicPr>
        <xdr:cNvPr id="3" name="图片 2" descr="C:\Users\Administrator\AppData\Roaming\Tencent\Users\501232853\QQ\WinTemp\RichOle\[SXAM{GVPPWOQ_(MW6MK)M9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58375" y="2767965"/>
          <a:ext cx="37909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171450</xdr:colOff>
      <xdr:row>10</xdr:row>
      <xdr:rowOff>0</xdr:rowOff>
    </xdr:from>
    <xdr:ext cx="4213225" cy="2378075"/>
    <xdr:pic>
      <xdr:nvPicPr>
        <xdr:cNvPr id="4" name="图片 3" descr="C:\Users\Administrator\AppData\Roaming\Tencent\Users\501232853\QQ\WinTemp\RichOle\U4)0}%~T$M)}S[N`HGS~~64.pn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15575" y="3528060"/>
          <a:ext cx="4213225" cy="237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19</xdr:col>
      <xdr:colOff>82055</xdr:colOff>
      <xdr:row>10</xdr:row>
      <xdr:rowOff>257175</xdr:rowOff>
    </xdr:from>
    <xdr:to>
      <xdr:col>25</xdr:col>
      <xdr:colOff>104775</xdr:colOff>
      <xdr:row>46</xdr:row>
      <xdr:rowOff>57150</xdr:rowOff>
    </xdr:to>
    <xdr:pic>
      <xdr:nvPicPr>
        <xdr:cNvPr id="5" name="图片 4" descr="C:\Users\Administrator\Documents\Tencent Files\501232853\Image\C2C\Image2\6693C2F32D17F5442BA1C423040AEACC.pn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59515" y="3785235"/>
          <a:ext cx="5756910" cy="1029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485775</xdr:colOff>
      <xdr:row>8</xdr:row>
      <xdr:rowOff>304800</xdr:rowOff>
    </xdr:from>
    <xdr:to>
      <xdr:col>20</xdr:col>
      <xdr:colOff>695325</xdr:colOff>
      <xdr:row>13</xdr:row>
      <xdr:rowOff>66675</xdr:rowOff>
    </xdr:to>
    <xdr:pic>
      <xdr:nvPicPr>
        <xdr:cNvPr id="7" name="图片 6" descr="C:\Users\Administrator\AppData\Roaming\Tencent\Users\501232853\QQ\WinTemp\RichOle\WTI[1H79DD~@`EI%@AD@TS2.png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82075" y="3199130"/>
          <a:ext cx="48006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14</xdr:col>
      <xdr:colOff>474635</xdr:colOff>
      <xdr:row>78</xdr:row>
      <xdr:rowOff>123825</xdr:rowOff>
    </xdr:to>
    <xdr:pic>
      <xdr:nvPicPr>
        <xdr:cNvPr id="8" name="图片 7" descr="C:\Users\Administrator\AppData\Roaming\Tencent\Users\501232853\QQ\WinTemp\RichOle\1{{QDI@EL[9_ZJ)9PB%DBEJ.png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225" y="12475210"/>
          <a:ext cx="7989570" cy="715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25</xdr:col>
      <xdr:colOff>542925</xdr:colOff>
      <xdr:row>6</xdr:row>
      <xdr:rowOff>142875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44025" y="1267460"/>
          <a:ext cx="8210550" cy="776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25</xdr:col>
      <xdr:colOff>847725</xdr:colOff>
      <xdr:row>7</xdr:row>
      <xdr:rowOff>133350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44025" y="1901190"/>
          <a:ext cx="85153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26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48800" y="8689975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180975</xdr:colOff>
      <xdr:row>12</xdr:row>
      <xdr:rowOff>180975</xdr:rowOff>
    </xdr:from>
    <xdr:ext cx="4213225" cy="2378075"/>
    <xdr:pic>
      <xdr:nvPicPr>
        <xdr:cNvPr id="4" name="图片 3" descr="C:\Users\Administrator\AppData\Roaming\Tencent\Users\501232853\QQ\WinTemp\RichOle\U4)0}%~T$M)}S[N`HGS~~64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000" y="4311650"/>
          <a:ext cx="4213225" cy="237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19</xdr:col>
      <xdr:colOff>1206005</xdr:colOff>
      <xdr:row>9</xdr:row>
      <xdr:rowOff>295275</xdr:rowOff>
    </xdr:from>
    <xdr:to>
      <xdr:col>26</xdr:col>
      <xdr:colOff>371475</xdr:colOff>
      <xdr:row>45</xdr:row>
      <xdr:rowOff>66675</xdr:rowOff>
    </xdr:to>
    <xdr:pic>
      <xdr:nvPicPr>
        <xdr:cNvPr id="5" name="图片 4" descr="C:\Users\Administrator\Documents\Tencent Files\501232853\Image\C2C\Image2\6693C2F32D17F5442BA1C423040AEACC.pn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83465" y="3475355"/>
          <a:ext cx="5756910" cy="10272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152400</xdr:colOff>
      <xdr:row>8</xdr:row>
      <xdr:rowOff>76200</xdr:rowOff>
    </xdr:from>
    <xdr:to>
      <xdr:col>25</xdr:col>
      <xdr:colOff>695325</xdr:colOff>
      <xdr:row>10</xdr:row>
      <xdr:rowOff>219075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96425" y="2939415"/>
          <a:ext cx="8210550" cy="776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25</xdr:col>
      <xdr:colOff>847725</xdr:colOff>
      <xdr:row>7</xdr:row>
      <xdr:rowOff>133350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44025" y="1870075"/>
          <a:ext cx="85153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333375</xdr:colOff>
      <xdr:row>6</xdr:row>
      <xdr:rowOff>504825</xdr:rowOff>
    </xdr:from>
    <xdr:to>
      <xdr:col>21</xdr:col>
      <xdr:colOff>142875</xdr:colOff>
      <xdr:row>12</xdr:row>
      <xdr:rowOff>523875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77400" y="2374900"/>
          <a:ext cx="4352925" cy="227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647700</xdr:colOff>
      <xdr:row>12</xdr:row>
      <xdr:rowOff>190500</xdr:rowOff>
    </xdr:from>
    <xdr:to>
      <xdr:col>24</xdr:col>
      <xdr:colOff>733425</xdr:colOff>
      <xdr:row>27</xdr:row>
      <xdr:rowOff>285750</xdr:rowOff>
    </xdr:to>
    <xdr:pic>
      <xdr:nvPicPr>
        <xdr:cNvPr id="11" name="图片 10" descr="C:\Users\Administrator\AppData\Roaming\Tencent\Users\501232853\QQ\WinTemp\RichOle\2X9(3~E1WZ7NJ(~1L3VFI2J.png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68075" y="4321175"/>
          <a:ext cx="5629275" cy="499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365007</xdr:colOff>
      <xdr:row>28</xdr:row>
      <xdr:rowOff>104774</xdr:rowOff>
    </xdr:from>
    <xdr:to>
      <xdr:col>23</xdr:col>
      <xdr:colOff>409575</xdr:colOff>
      <xdr:row>85</xdr:row>
      <xdr:rowOff>161925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08515" y="9708515"/>
          <a:ext cx="6179185" cy="10992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342900</xdr:colOff>
      <xdr:row>32</xdr:row>
      <xdr:rowOff>19050</xdr:rowOff>
    </xdr:from>
    <xdr:to>
      <xdr:col>22</xdr:col>
      <xdr:colOff>219075</xdr:colOff>
      <xdr:row>72</xdr:row>
      <xdr:rowOff>0</xdr:rowOff>
    </xdr:to>
    <xdr:pic>
      <xdr:nvPicPr>
        <xdr:cNvPr id="12" name="图片 11" descr="C:\Users\Administrator\AppData\Roaming\Tencent\Users\501232853\QQ\WinTemp\RichOle\81_LU{68TAGT3OVZMZ2@1BT.png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963275" y="11471275"/>
          <a:ext cx="4048125" cy="683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152400</xdr:colOff>
      <xdr:row>11</xdr:row>
      <xdr:rowOff>161925</xdr:rowOff>
    </xdr:from>
    <xdr:to>
      <xdr:col>25</xdr:col>
      <xdr:colOff>590550</xdr:colOff>
      <xdr:row>26</xdr:row>
      <xdr:rowOff>495300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96425" y="3975735"/>
          <a:ext cx="8105775" cy="4980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695325</xdr:colOff>
      <xdr:row>12</xdr:row>
      <xdr:rowOff>285750</xdr:rowOff>
    </xdr:from>
    <xdr:to>
      <xdr:col>20</xdr:col>
      <xdr:colOff>419100</xdr:colOff>
      <xdr:row>13</xdr:row>
      <xdr:rowOff>142875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91625" y="4416425"/>
          <a:ext cx="43148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457200</xdr:colOff>
      <xdr:row>17</xdr:row>
      <xdr:rowOff>142875</xdr:rowOff>
    </xdr:from>
    <xdr:to>
      <xdr:col>23</xdr:col>
      <xdr:colOff>619125</xdr:colOff>
      <xdr:row>74</xdr:row>
      <xdr:rowOff>152400</xdr:rowOff>
    </xdr:to>
    <xdr:pic>
      <xdr:nvPicPr>
        <xdr:cNvPr id="16" name="图片 15" descr="C:\Users\Administrator\Documents\Tencent Files\501232853\Image\C2C\Image4\3175C1F60DB8995CDBA1CFB1F633C227.png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53500" y="6081395"/>
          <a:ext cx="7143750" cy="12724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714375</xdr:colOff>
      <xdr:row>20</xdr:row>
      <xdr:rowOff>228600</xdr:rowOff>
    </xdr:from>
    <xdr:to>
      <xdr:col>21</xdr:col>
      <xdr:colOff>676275</xdr:colOff>
      <xdr:row>29</xdr:row>
      <xdr:rowOff>19050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58400" y="6938645"/>
          <a:ext cx="4505325" cy="325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238125</xdr:colOff>
      <xdr:row>34</xdr:row>
      <xdr:rowOff>133350</xdr:rowOff>
    </xdr:from>
    <xdr:to>
      <xdr:col>12</xdr:col>
      <xdr:colOff>133350</xdr:colOff>
      <xdr:row>76</xdr:row>
      <xdr:rowOff>114300</xdr:rowOff>
    </xdr:to>
    <xdr:pic>
      <xdr:nvPicPr>
        <xdr:cNvPr id="18" name="图片 17" descr="C:\Users\Administrator\AppData\Roaming\Tencent\Users\501232853\QQ\WinTemp\RichOle\LM_JK$96_TGV}0HJ)KG_RAX.png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350" y="11928475"/>
          <a:ext cx="6572250" cy="718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26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10700" y="8551545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762000</xdr:colOff>
      <xdr:row>11</xdr:row>
      <xdr:rowOff>114300</xdr:rowOff>
    </xdr:from>
    <xdr:ext cx="4213225" cy="2378075"/>
    <xdr:pic>
      <xdr:nvPicPr>
        <xdr:cNvPr id="3" name="图片 2" descr="C:\Users\Administrator\AppData\Roaming\Tencent\Users\501232853\QQ\WinTemp\RichOle\U4)0}%~T$M)}S[N`HGS~~64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20200" y="3782695"/>
          <a:ext cx="4213225" cy="237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19</xdr:col>
      <xdr:colOff>1206005</xdr:colOff>
      <xdr:row>9</xdr:row>
      <xdr:rowOff>295275</xdr:rowOff>
    </xdr:from>
    <xdr:to>
      <xdr:col>26</xdr:col>
      <xdr:colOff>371615</xdr:colOff>
      <xdr:row>46</xdr:row>
      <xdr:rowOff>90805</xdr:rowOff>
    </xdr:to>
    <xdr:pic>
      <xdr:nvPicPr>
        <xdr:cNvPr id="4" name="图片 3" descr="C:\Users\Administrator\Documents\Tencent Files\501232853\Image\C2C\Image2\6693C2F32D17F5442BA1C423040AEACC.pn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45365" y="3532505"/>
          <a:ext cx="5756910" cy="10272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365007</xdr:colOff>
      <xdr:row>28</xdr:row>
      <xdr:rowOff>104774</xdr:rowOff>
    </xdr:from>
    <xdr:to>
      <xdr:col>23</xdr:col>
      <xdr:colOff>410092</xdr:colOff>
      <xdr:row>85</xdr:row>
      <xdr:rowOff>162559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70415" y="9570085"/>
          <a:ext cx="6179185" cy="10992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342900</xdr:colOff>
      <xdr:row>32</xdr:row>
      <xdr:rowOff>19050</xdr:rowOff>
    </xdr:from>
    <xdr:to>
      <xdr:col>22</xdr:col>
      <xdr:colOff>219075</xdr:colOff>
      <xdr:row>72</xdr:row>
      <xdr:rowOff>0</xdr:rowOff>
    </xdr:to>
    <xdr:pic>
      <xdr:nvPicPr>
        <xdr:cNvPr id="10" name="图片 9" descr="C:\Users\Administrator\AppData\Roaming\Tencent\Users\501232853\QQ\WinTemp\RichOle\81_LU{68TAGT3OVZMZ2@1BT.png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925175" y="11332845"/>
          <a:ext cx="4048125" cy="683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742950</xdr:colOff>
      <xdr:row>17</xdr:row>
      <xdr:rowOff>238125</xdr:rowOff>
    </xdr:from>
    <xdr:to>
      <xdr:col>24</xdr:col>
      <xdr:colOff>219075</xdr:colOff>
      <xdr:row>75</xdr:row>
      <xdr:rowOff>69215</xdr:rowOff>
    </xdr:to>
    <xdr:pic>
      <xdr:nvPicPr>
        <xdr:cNvPr id="13" name="图片 12" descr="C:\Users\Administrator\Documents\Tencent Files\501232853\Image\C2C\Image4\3175C1F60DB8995CDBA1CFB1F633C227.png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01150" y="6031230"/>
          <a:ext cx="7143750" cy="12724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38100</xdr:colOff>
      <xdr:row>16</xdr:row>
      <xdr:rowOff>76200</xdr:rowOff>
    </xdr:from>
    <xdr:to>
      <xdr:col>21</xdr:col>
      <xdr:colOff>0</xdr:colOff>
      <xdr:row>26</xdr:row>
      <xdr:rowOff>545465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44025" y="5612130"/>
          <a:ext cx="4505325" cy="325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238125</xdr:colOff>
      <xdr:row>3</xdr:row>
      <xdr:rowOff>247650</xdr:rowOff>
    </xdr:from>
    <xdr:to>
      <xdr:col>24</xdr:col>
      <xdr:colOff>275590</xdr:colOff>
      <xdr:row>15</xdr:row>
      <xdr:rowOff>96520</xdr:rowOff>
    </xdr:to>
    <xdr:pic>
      <xdr:nvPicPr>
        <xdr:cNvPr id="16" name="图片 15" descr="3K57[T4{IUGMI[SG~6MPONK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544050" y="1224280"/>
          <a:ext cx="6857365" cy="4150995"/>
        </a:xfrm>
        <a:prstGeom prst="rect">
          <a:avLst/>
        </a:prstGeom>
      </xdr:spPr>
    </xdr:pic>
    <xdr:clientData/>
  </xdr:twoCellAnchor>
  <xdr:twoCellAnchor editAs="oneCell">
    <xdr:from>
      <xdr:col>16</xdr:col>
      <xdr:colOff>419100</xdr:colOff>
      <xdr:row>15</xdr:row>
      <xdr:rowOff>142875</xdr:rowOff>
    </xdr:from>
    <xdr:to>
      <xdr:col>19</xdr:col>
      <xdr:colOff>1047750</xdr:colOff>
      <xdr:row>21</xdr:row>
      <xdr:rowOff>19050</xdr:rowOff>
    </xdr:to>
    <xdr:pic>
      <xdr:nvPicPr>
        <xdr:cNvPr id="5" name="图片 4" descr="553MRCJ57I[([BDVZ4BIGZW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725025" y="5421630"/>
          <a:ext cx="2562225" cy="14065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35</xdr:row>
      <xdr:rowOff>9525</xdr:rowOff>
    </xdr:from>
    <xdr:to>
      <xdr:col>11</xdr:col>
      <xdr:colOff>238125</xdr:colOff>
      <xdr:row>67</xdr:row>
      <xdr:rowOff>47625</xdr:rowOff>
    </xdr:to>
    <xdr:pic>
      <xdr:nvPicPr>
        <xdr:cNvPr id="6" name="图片 5" descr="W[740Z{4%PVJ`$@$M2~0ZCG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90575" y="11837670"/>
          <a:ext cx="5543550" cy="552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8"/>
  <sheetViews>
    <sheetView topLeftCell="A13" workbookViewId="0">
      <selection activeCell="D26" sqref="D26:G26"/>
    </sheetView>
  </sheetViews>
  <sheetFormatPr defaultColWidth="9" defaultRowHeight="13.5"/>
  <cols>
    <col min="1" max="1" width="3.625" style="5" customWidth="1"/>
    <col min="2" max="2" width="6.625" style="6" customWidth="1"/>
    <col min="3" max="3" width="3.625" style="5" customWidth="1"/>
    <col min="4" max="4" width="11.375" style="7" customWidth="1"/>
    <col min="5" max="5" width="8.375" style="6" customWidth="1"/>
    <col min="6" max="6" width="11.375" style="7" customWidth="1"/>
    <col min="7" max="7" width="10.375" style="7" customWidth="1"/>
    <col min="8" max="8" width="3.625" style="5" customWidth="1"/>
    <col min="9" max="9" width="9.75" style="7" customWidth="1"/>
    <col min="10" max="10" width="4.125" style="5" customWidth="1"/>
    <col min="11" max="11" width="7.125" style="7" customWidth="1"/>
    <col min="12" max="12" width="11.25" style="7" customWidth="1"/>
    <col min="13" max="14" width="5.5" style="5" customWidth="1"/>
    <col min="15" max="15" width="9.25" style="7" customWidth="1"/>
    <col min="16" max="16" width="11.125" style="5" customWidth="1"/>
    <col min="17" max="17" width="10.5" style="5" customWidth="1"/>
    <col min="18" max="18" width="6.25" style="4" customWidth="1"/>
    <col min="19" max="19" width="8.625" style="4" customWidth="1"/>
    <col min="20" max="20" width="23.75" style="4" customWidth="1"/>
    <col min="21" max="21" width="10.5" style="5" customWidth="1"/>
    <col min="22" max="22" width="11.875" style="5" customWidth="1"/>
    <col min="23" max="24" width="9" style="5"/>
    <col min="25" max="25" width="11.125" style="5" customWidth="1"/>
    <col min="26" max="26" width="11.25" style="5" customWidth="1"/>
    <col min="27" max="27" width="27" style="5" customWidth="1"/>
    <col min="28" max="28" width="21.375" style="5" customWidth="1"/>
    <col min="29" max="32" width="9" style="5"/>
    <col min="33" max="33" width="14.75" style="5" customWidth="1"/>
    <col min="34" max="16384" width="9" style="5"/>
  </cols>
  <sheetData>
    <row r="1" ht="24.9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1"/>
      <c r="Q1" s="43" t="s">
        <v>1</v>
      </c>
    </row>
    <row r="2" s="1" customFormat="1" ht="24.95" customHeight="1" spans="1:36">
      <c r="A2" s="9" t="s">
        <v>2</v>
      </c>
      <c r="B2" s="10"/>
      <c r="C2" s="11" t="s">
        <v>3</v>
      </c>
      <c r="D2" s="12"/>
      <c r="E2" s="12"/>
      <c r="F2" s="12"/>
      <c r="G2" s="12"/>
      <c r="H2" s="12"/>
      <c r="I2" s="12"/>
      <c r="J2" s="12"/>
      <c r="K2" s="82"/>
      <c r="L2" s="9" t="s">
        <v>4</v>
      </c>
      <c r="M2" s="10"/>
      <c r="N2" s="83" t="s">
        <v>5</v>
      </c>
      <c r="O2" s="84"/>
      <c r="P2" s="85"/>
      <c r="Q2" s="85"/>
      <c r="R2" s="123"/>
      <c r="S2" s="123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</row>
    <row r="3" s="1" customFormat="1" ht="24.95" customHeight="1" spans="1:36">
      <c r="A3" s="9" t="s">
        <v>6</v>
      </c>
      <c r="B3" s="10"/>
      <c r="C3" s="13">
        <v>454952.67</v>
      </c>
      <c r="D3" s="14"/>
      <c r="E3" s="14"/>
      <c r="F3" s="15"/>
      <c r="G3" s="16" t="s">
        <v>7</v>
      </c>
      <c r="H3" s="17" t="s">
        <v>8</v>
      </c>
      <c r="I3" s="86"/>
      <c r="J3" s="86"/>
      <c r="K3" s="87"/>
      <c r="L3" s="9" t="s">
        <v>9</v>
      </c>
      <c r="M3" s="10"/>
      <c r="N3" s="88" t="s">
        <v>10</v>
      </c>
      <c r="O3" s="89"/>
      <c r="P3" s="90"/>
      <c r="Q3" s="124" t="s">
        <v>5</v>
      </c>
      <c r="R3" s="125">
        <v>35</v>
      </c>
      <c r="S3" s="125">
        <v>3326</v>
      </c>
      <c r="T3" s="126" t="s">
        <v>3</v>
      </c>
      <c r="U3" s="127" t="s">
        <v>8</v>
      </c>
      <c r="V3" s="128">
        <v>454952.67</v>
      </c>
      <c r="W3" s="128" t="s">
        <v>11</v>
      </c>
      <c r="X3" s="128"/>
      <c r="Y3" s="125" t="s">
        <v>12</v>
      </c>
      <c r="Z3" s="138" t="s">
        <v>13</v>
      </c>
      <c r="AA3" s="138" t="s">
        <v>10</v>
      </c>
      <c r="AB3" s="139" t="s">
        <v>14</v>
      </c>
      <c r="AC3" s="140" t="s">
        <v>15</v>
      </c>
      <c r="AD3" s="90"/>
      <c r="AE3" s="90"/>
      <c r="AF3" s="90"/>
      <c r="AG3" s="90"/>
      <c r="AH3" s="90"/>
      <c r="AI3" s="90"/>
      <c r="AJ3" s="90"/>
    </row>
    <row r="4" s="1" customFormat="1" ht="24.95" customHeight="1" spans="1:17">
      <c r="A4" s="9" t="s">
        <v>16</v>
      </c>
      <c r="B4" s="10"/>
      <c r="C4" s="13"/>
      <c r="D4" s="14"/>
      <c r="E4" s="14"/>
      <c r="F4" s="15"/>
      <c r="G4" s="16" t="s">
        <v>17</v>
      </c>
      <c r="H4" s="13"/>
      <c r="I4" s="14"/>
      <c r="J4" s="14"/>
      <c r="K4" s="15"/>
      <c r="L4" s="9" t="s">
        <v>18</v>
      </c>
      <c r="M4" s="10"/>
      <c r="N4" s="91">
        <v>3326</v>
      </c>
      <c r="O4" s="92"/>
      <c r="P4" s="90"/>
      <c r="Q4" s="129"/>
    </row>
    <row r="5" ht="24.95" customHeight="1" spans="1:16">
      <c r="A5" s="21" t="s">
        <v>19</v>
      </c>
      <c r="B5" s="21" t="s">
        <v>20</v>
      </c>
      <c r="C5" s="21"/>
      <c r="D5" s="21"/>
      <c r="E5" s="21" t="s">
        <v>21</v>
      </c>
      <c r="F5" s="21"/>
      <c r="G5" s="22" t="s">
        <v>22</v>
      </c>
      <c r="H5" s="21" t="s">
        <v>23</v>
      </c>
      <c r="I5" s="21"/>
      <c r="J5" s="21" t="s">
        <v>24</v>
      </c>
      <c r="K5" s="21"/>
      <c r="L5" s="21" t="s">
        <v>25</v>
      </c>
      <c r="M5" s="21"/>
      <c r="N5" s="93" t="s">
        <v>26</v>
      </c>
      <c r="O5" s="93"/>
      <c r="P5" s="94"/>
    </row>
    <row r="6" ht="24.95" customHeight="1" spans="1:18">
      <c r="A6" s="21"/>
      <c r="B6" s="23" t="s">
        <v>27</v>
      </c>
      <c r="C6" s="21" t="s">
        <v>28</v>
      </c>
      <c r="D6" s="22" t="s">
        <v>29</v>
      </c>
      <c r="E6" s="23" t="s">
        <v>27</v>
      </c>
      <c r="F6" s="22" t="s">
        <v>29</v>
      </c>
      <c r="G6" s="22" t="s">
        <v>29</v>
      </c>
      <c r="H6" s="21" t="s">
        <v>30</v>
      </c>
      <c r="I6" s="22" t="s">
        <v>29</v>
      </c>
      <c r="J6" s="21" t="s">
        <v>31</v>
      </c>
      <c r="K6" s="16" t="s">
        <v>29</v>
      </c>
      <c r="L6" s="22" t="s">
        <v>29</v>
      </c>
      <c r="M6" s="21" t="s">
        <v>32</v>
      </c>
      <c r="N6" s="93" t="s">
        <v>33</v>
      </c>
      <c r="O6" s="93" t="s">
        <v>29</v>
      </c>
      <c r="P6" s="94"/>
      <c r="Q6"/>
      <c r="R6" s="5"/>
    </row>
    <row r="7" ht="53.25" customHeight="1" spans="1:18">
      <c r="A7" s="142">
        <v>1</v>
      </c>
      <c r="B7" s="150">
        <v>42748</v>
      </c>
      <c r="C7" s="151" t="s">
        <v>34</v>
      </c>
      <c r="D7" s="45">
        <v>10000</v>
      </c>
      <c r="E7" s="53">
        <v>42733</v>
      </c>
      <c r="F7" s="45">
        <v>400000</v>
      </c>
      <c r="G7" s="45">
        <v>737274.4</v>
      </c>
      <c r="H7" s="47" t="s">
        <v>35</v>
      </c>
      <c r="I7" s="107">
        <f>C3*0.02</f>
        <v>9099.0534</v>
      </c>
      <c r="J7" s="108"/>
      <c r="K7" s="107">
        <v>0</v>
      </c>
      <c r="L7" s="57">
        <v>10550</v>
      </c>
      <c r="M7" s="59" t="s">
        <v>36</v>
      </c>
      <c r="N7" s="59"/>
      <c r="O7" s="109">
        <f>D7+D8+D9+D10-I7-K7-L7</f>
        <v>380350.9466</v>
      </c>
      <c r="P7" s="94"/>
      <c r="Q7"/>
      <c r="R7" s="5"/>
    </row>
    <row r="8" ht="24.95" customHeight="1" spans="1:18">
      <c r="A8" s="152"/>
      <c r="B8" s="153"/>
      <c r="C8" s="154"/>
      <c r="D8" s="57">
        <v>67600</v>
      </c>
      <c r="E8" s="58"/>
      <c r="F8" s="57"/>
      <c r="G8" s="57"/>
      <c r="H8" s="155" t="s">
        <v>37</v>
      </c>
      <c r="I8" s="160"/>
      <c r="J8" s="160"/>
      <c r="K8" s="160"/>
      <c r="L8" s="160"/>
      <c r="M8" s="161"/>
      <c r="N8" s="162"/>
      <c r="O8" s="109"/>
      <c r="P8" s="94">
        <v>2500</v>
      </c>
      <c r="R8" s="5"/>
    </row>
    <row r="9" ht="24.95" customHeight="1" spans="1:18">
      <c r="A9" s="152"/>
      <c r="B9" s="153"/>
      <c r="C9" s="154"/>
      <c r="D9" s="45">
        <v>320416</v>
      </c>
      <c r="E9" s="46"/>
      <c r="F9" s="45"/>
      <c r="G9" s="45"/>
      <c r="H9" s="156"/>
      <c r="I9" s="163"/>
      <c r="J9" s="163"/>
      <c r="K9" s="163"/>
      <c r="L9" s="163"/>
      <c r="M9" s="164"/>
      <c r="N9" s="59"/>
      <c r="O9" s="109"/>
      <c r="P9" s="94">
        <v>800</v>
      </c>
      <c r="R9" s="5"/>
    </row>
    <row r="10" ht="24.95" customHeight="1" spans="1:18">
      <c r="A10" s="145"/>
      <c r="B10" s="157"/>
      <c r="C10" s="158"/>
      <c r="D10" s="45">
        <v>1984</v>
      </c>
      <c r="E10" s="46"/>
      <c r="F10" s="45"/>
      <c r="G10" s="45"/>
      <c r="H10" s="159"/>
      <c r="I10" s="165"/>
      <c r="J10" s="165"/>
      <c r="K10" s="165"/>
      <c r="L10" s="165"/>
      <c r="M10" s="166"/>
      <c r="N10" s="59"/>
      <c r="O10" s="109"/>
      <c r="P10" s="94">
        <v>800</v>
      </c>
      <c r="R10" s="5"/>
    </row>
    <row r="11" ht="24.95" customHeight="1" spans="1:18">
      <c r="A11" s="42"/>
      <c r="B11" s="53"/>
      <c r="C11" s="44"/>
      <c r="D11" s="45"/>
      <c r="E11" s="46"/>
      <c r="F11" s="45"/>
      <c r="G11" s="45"/>
      <c r="H11" s="47"/>
      <c r="I11" s="107"/>
      <c r="J11" s="108"/>
      <c r="K11" s="107"/>
      <c r="L11" s="57"/>
      <c r="M11" s="59"/>
      <c r="N11" s="59"/>
      <c r="O11" s="109"/>
      <c r="P11" s="94">
        <v>800</v>
      </c>
      <c r="R11" s="5"/>
    </row>
    <row r="12" ht="24.95" customHeight="1" spans="1:18">
      <c r="A12" s="42"/>
      <c r="B12" s="53"/>
      <c r="C12" s="44"/>
      <c r="D12" s="45"/>
      <c r="E12" s="46"/>
      <c r="F12" s="45"/>
      <c r="G12" s="45"/>
      <c r="H12" s="47"/>
      <c r="I12" s="107"/>
      <c r="J12" s="108"/>
      <c r="K12" s="107"/>
      <c r="L12" s="57"/>
      <c r="M12" s="59"/>
      <c r="N12" s="59"/>
      <c r="O12" s="109"/>
      <c r="P12" s="94"/>
      <c r="R12" s="5"/>
    </row>
    <row r="13" ht="24.95" customHeight="1" spans="1:18">
      <c r="A13" s="42"/>
      <c r="B13" s="53"/>
      <c r="C13" s="44"/>
      <c r="D13" s="45"/>
      <c r="E13" s="46"/>
      <c r="F13" s="45"/>
      <c r="G13" s="45"/>
      <c r="H13" s="47"/>
      <c r="I13" s="107"/>
      <c r="J13" s="108"/>
      <c r="K13" s="107"/>
      <c r="L13" s="57"/>
      <c r="M13" s="59"/>
      <c r="N13" s="59"/>
      <c r="O13" s="109"/>
      <c r="P13" s="94"/>
      <c r="R13" s="5"/>
    </row>
    <row r="14" ht="24.95" customHeight="1" spans="1:18">
      <c r="A14" s="42"/>
      <c r="B14" s="53"/>
      <c r="C14" s="44"/>
      <c r="D14" s="45"/>
      <c r="E14" s="46"/>
      <c r="F14" s="45"/>
      <c r="G14" s="45"/>
      <c r="H14" s="47"/>
      <c r="I14" s="107"/>
      <c r="J14" s="108"/>
      <c r="K14" s="107"/>
      <c r="L14" s="57"/>
      <c r="M14" s="59"/>
      <c r="N14" s="59"/>
      <c r="O14" s="109"/>
      <c r="P14" s="94"/>
      <c r="R14" s="5"/>
    </row>
    <row r="15" ht="24.95" customHeight="1" spans="1:18">
      <c r="A15" s="42"/>
      <c r="B15" s="53"/>
      <c r="C15" s="44"/>
      <c r="D15" s="45"/>
      <c r="E15" s="46"/>
      <c r="F15" s="45"/>
      <c r="G15" s="45"/>
      <c r="H15" s="47"/>
      <c r="I15" s="107"/>
      <c r="J15" s="108"/>
      <c r="K15" s="107"/>
      <c r="L15" s="57"/>
      <c r="M15" s="59"/>
      <c r="N15" s="59"/>
      <c r="O15" s="109"/>
      <c r="P15" s="94"/>
      <c r="R15" s="5"/>
    </row>
    <row r="16" ht="24.95" customHeight="1" spans="1:18">
      <c r="A16" s="42"/>
      <c r="B16" s="53"/>
      <c r="C16" s="44"/>
      <c r="D16" s="45"/>
      <c r="E16" s="46"/>
      <c r="F16" s="45"/>
      <c r="G16" s="45"/>
      <c r="H16" s="47"/>
      <c r="I16" s="107"/>
      <c r="J16" s="108"/>
      <c r="K16" s="107"/>
      <c r="L16" s="57"/>
      <c r="M16" s="59"/>
      <c r="N16" s="59"/>
      <c r="O16" s="109"/>
      <c r="P16" s="94"/>
      <c r="R16" s="5"/>
    </row>
    <row r="17" ht="24.95" customHeight="1" spans="1:18">
      <c r="A17" s="42"/>
      <c r="B17" s="53"/>
      <c r="C17" s="44"/>
      <c r="D17" s="45"/>
      <c r="E17" s="46"/>
      <c r="F17" s="45"/>
      <c r="G17" s="45"/>
      <c r="H17" s="47"/>
      <c r="I17" s="107"/>
      <c r="J17" s="108"/>
      <c r="K17" s="107"/>
      <c r="L17" s="57"/>
      <c r="M17" s="59"/>
      <c r="N17" s="59"/>
      <c r="O17" s="109"/>
      <c r="P17" s="94"/>
      <c r="R17" s="5"/>
    </row>
    <row r="18" ht="24.95" customHeight="1" spans="1:18">
      <c r="A18" s="42"/>
      <c r="B18" s="53"/>
      <c r="C18" s="44"/>
      <c r="D18" s="45"/>
      <c r="E18" s="46"/>
      <c r="F18" s="45"/>
      <c r="G18" s="45"/>
      <c r="H18" s="47"/>
      <c r="I18" s="107"/>
      <c r="J18" s="108"/>
      <c r="K18" s="107"/>
      <c r="L18" s="57"/>
      <c r="M18" s="59"/>
      <c r="N18" s="59"/>
      <c r="O18" s="109"/>
      <c r="P18" s="94"/>
      <c r="R18" s="5"/>
    </row>
    <row r="19" ht="24.95" customHeight="1" spans="1:18">
      <c r="A19" s="42"/>
      <c r="B19" s="53"/>
      <c r="C19" s="44"/>
      <c r="D19" s="45"/>
      <c r="E19" s="46"/>
      <c r="F19" s="45"/>
      <c r="G19" s="45"/>
      <c r="H19" s="47"/>
      <c r="I19" s="107"/>
      <c r="J19" s="108"/>
      <c r="K19" s="107"/>
      <c r="L19" s="57"/>
      <c r="M19" s="59"/>
      <c r="N19" s="59"/>
      <c r="O19" s="109"/>
      <c r="P19" s="94"/>
      <c r="R19" s="5"/>
    </row>
    <row r="20" ht="24.95" customHeight="1" spans="1:16">
      <c r="A20" s="54"/>
      <c r="B20" s="55"/>
      <c r="C20" s="56"/>
      <c r="D20" s="57"/>
      <c r="E20" s="58"/>
      <c r="F20" s="57"/>
      <c r="G20" s="57"/>
      <c r="H20" s="59"/>
      <c r="I20" s="107"/>
      <c r="J20" s="54"/>
      <c r="K20" s="107"/>
      <c r="L20" s="57"/>
      <c r="M20" s="114"/>
      <c r="N20" s="114"/>
      <c r="O20" s="107"/>
      <c r="P20" s="94"/>
    </row>
    <row r="21" ht="24.95" customHeight="1" spans="1:18">
      <c r="A21" s="54"/>
      <c r="B21" s="55"/>
      <c r="C21" s="56"/>
      <c r="D21" s="57"/>
      <c r="E21" s="58"/>
      <c r="F21" s="57"/>
      <c r="G21" s="57"/>
      <c r="H21" s="59"/>
      <c r="I21" s="107"/>
      <c r="J21" s="54"/>
      <c r="K21" s="107"/>
      <c r="L21" s="57"/>
      <c r="M21" s="59"/>
      <c r="N21" s="59"/>
      <c r="O21" s="107"/>
      <c r="P21" s="94"/>
      <c r="Q21" s="133"/>
      <c r="R21" s="133"/>
    </row>
    <row r="22" ht="24.95" customHeight="1" spans="1:16">
      <c r="A22" s="54"/>
      <c r="B22" s="55"/>
      <c r="C22" s="56"/>
      <c r="D22" s="57"/>
      <c r="E22" s="58"/>
      <c r="F22" s="57"/>
      <c r="G22" s="57"/>
      <c r="H22" s="59"/>
      <c r="I22" s="107"/>
      <c r="J22" s="54"/>
      <c r="K22" s="107"/>
      <c r="L22" s="57"/>
      <c r="M22" s="59"/>
      <c r="N22" s="59"/>
      <c r="O22" s="107"/>
      <c r="P22" s="94">
        <v>500</v>
      </c>
    </row>
    <row r="23" ht="24.95" customHeight="1" spans="1:16">
      <c r="A23" s="54"/>
      <c r="B23" s="55"/>
      <c r="C23" s="56"/>
      <c r="D23" s="57"/>
      <c r="E23" s="58"/>
      <c r="F23" s="57"/>
      <c r="G23" s="57"/>
      <c r="H23" s="59"/>
      <c r="I23" s="107"/>
      <c r="J23" s="54"/>
      <c r="K23" s="107"/>
      <c r="L23" s="57"/>
      <c r="M23" s="59"/>
      <c r="N23" s="59"/>
      <c r="O23" s="107"/>
      <c r="P23" s="94">
        <v>5100</v>
      </c>
    </row>
    <row r="24" s="1" customFormat="1" ht="24.95" customHeight="1" spans="1:22">
      <c r="A24" s="21" t="s">
        <v>38</v>
      </c>
      <c r="B24" s="21"/>
      <c r="C24" s="60" t="s">
        <v>39</v>
      </c>
      <c r="D24" s="61">
        <f>SUM(D7:D23)</f>
        <v>400000</v>
      </c>
      <c r="E24" s="60" t="s">
        <v>39</v>
      </c>
      <c r="F24" s="61">
        <f>SUM(F7:F23)</f>
        <v>400000</v>
      </c>
      <c r="G24" s="61">
        <f>SUM(G7:G23)</f>
        <v>737274.4</v>
      </c>
      <c r="H24" s="60" t="s">
        <v>39</v>
      </c>
      <c r="I24" s="61">
        <f>SUM(I7:I23)</f>
        <v>9099.0534</v>
      </c>
      <c r="J24" s="60" t="s">
        <v>39</v>
      </c>
      <c r="K24" s="61">
        <f>SUM(K7:K23)</f>
        <v>0</v>
      </c>
      <c r="L24" s="61"/>
      <c r="M24" s="60" t="s">
        <v>39</v>
      </c>
      <c r="N24" s="60"/>
      <c r="O24" s="61">
        <f>SUM(O7:O23)</f>
        <v>380350.9466</v>
      </c>
      <c r="P24" s="115">
        <v>50</v>
      </c>
      <c r="Q24" s="134">
        <f>D25/C3</f>
        <v>0.836023111151321</v>
      </c>
      <c r="R24" s="4"/>
      <c r="S24" s="4"/>
      <c r="T24" s="4"/>
      <c r="U24" s="5"/>
      <c r="V24" s="5"/>
    </row>
    <row r="25" ht="26.1" customHeight="1" spans="1:17">
      <c r="A25" s="62" t="s">
        <v>40</v>
      </c>
      <c r="B25" s="62"/>
      <c r="C25" s="54" t="s">
        <v>41</v>
      </c>
      <c r="D25" s="63">
        <f>O7</f>
        <v>380350.9466</v>
      </c>
      <c r="E25" s="63"/>
      <c r="F25" s="63"/>
      <c r="G25" s="63"/>
      <c r="H25" s="64" t="s">
        <v>42</v>
      </c>
      <c r="I25" s="64"/>
      <c r="J25" s="116" t="s">
        <v>43</v>
      </c>
      <c r="K25" s="116"/>
      <c r="L25" s="116"/>
      <c r="M25" s="116"/>
      <c r="N25" s="116"/>
      <c r="O25" s="116"/>
      <c r="P25" s="94"/>
      <c r="Q25" s="135" t="s">
        <v>44</v>
      </c>
    </row>
    <row r="26" ht="26.1" customHeight="1" spans="1:18">
      <c r="A26" s="62"/>
      <c r="B26" s="62"/>
      <c r="C26" s="65" t="s">
        <v>45</v>
      </c>
      <c r="D26" s="66">
        <f>D25</f>
        <v>380350.9466</v>
      </c>
      <c r="E26" s="66"/>
      <c r="F26" s="66"/>
      <c r="G26" s="66"/>
      <c r="H26" s="67"/>
      <c r="I26" s="67"/>
      <c r="J26" s="117" t="s">
        <v>46</v>
      </c>
      <c r="K26" s="117"/>
      <c r="L26" s="117"/>
      <c r="M26" s="117"/>
      <c r="N26" s="117"/>
      <c r="O26" s="117"/>
      <c r="P26" s="94"/>
      <c r="R26" s="5"/>
    </row>
    <row r="27" ht="45" customHeight="1" spans="1:20">
      <c r="A27" s="68" t="s">
        <v>47</v>
      </c>
      <c r="B27" s="69"/>
      <c r="C27" s="146" t="s">
        <v>48</v>
      </c>
      <c r="D27" s="70" t="s">
        <v>14</v>
      </c>
      <c r="E27" s="71"/>
      <c r="F27" s="71"/>
      <c r="G27" s="71"/>
      <c r="H27" s="71"/>
      <c r="I27" s="71"/>
      <c r="J27" s="167" t="s">
        <v>49</v>
      </c>
      <c r="K27" s="167"/>
      <c r="L27" s="167"/>
      <c r="M27" s="167"/>
      <c r="N27" s="167"/>
      <c r="O27" s="168"/>
      <c r="P27" s="94"/>
      <c r="R27" s="136"/>
      <c r="S27" s="137"/>
      <c r="T27" s="137"/>
    </row>
    <row r="28" ht="45" customHeight="1" spans="1:16">
      <c r="A28" s="21" t="s">
        <v>50</v>
      </c>
      <c r="B28" s="21"/>
      <c r="C28" s="72" t="s">
        <v>51</v>
      </c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120"/>
      <c r="P28" s="94"/>
    </row>
    <row r="29" ht="45" customHeight="1" spans="1:16">
      <c r="A29" s="21" t="s">
        <v>52</v>
      </c>
      <c r="B29" s="21"/>
      <c r="C29" s="74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121"/>
      <c r="P29" s="94"/>
    </row>
    <row r="30" ht="45" customHeight="1" spans="1:20">
      <c r="A30" s="21" t="s">
        <v>53</v>
      </c>
      <c r="B30" s="21"/>
      <c r="C30" s="76" t="s">
        <v>54</v>
      </c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122"/>
      <c r="P30" s="94"/>
      <c r="T30" s="136"/>
    </row>
    <row r="31" ht="42" customHeight="1" spans="1:16">
      <c r="A31" s="21" t="s">
        <v>55</v>
      </c>
      <c r="B31" s="21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94"/>
    </row>
    <row r="35" spans="17:22">
      <c r="Q35" s="4"/>
      <c r="U35" s="4"/>
      <c r="V35" s="4"/>
    </row>
    <row r="36" s="4" customFormat="1"/>
    <row r="37" s="4" customFormat="1"/>
    <row r="38" s="4" customFormat="1" spans="2:22">
      <c r="B38"/>
      <c r="Q38" s="5"/>
      <c r="U38" s="5"/>
      <c r="V38" s="5"/>
    </row>
  </sheetData>
  <mergeCells count="45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4:B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O31"/>
    <mergeCell ref="A5:A6"/>
    <mergeCell ref="A7:A10"/>
    <mergeCell ref="B7:B10"/>
    <mergeCell ref="C7:C10"/>
    <mergeCell ref="A25:B26"/>
    <mergeCell ref="H25:I26"/>
    <mergeCell ref="H8:M10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49"/>
  <sheetViews>
    <sheetView topLeftCell="A13" workbookViewId="0">
      <selection activeCell="I20" sqref="I20"/>
    </sheetView>
  </sheetViews>
  <sheetFormatPr defaultColWidth="9" defaultRowHeight="13.5"/>
  <cols>
    <col min="1" max="1" width="3.625" style="5" customWidth="1"/>
    <col min="2" max="2" width="6.625" style="6" customWidth="1"/>
    <col min="3" max="3" width="3.625" style="5" customWidth="1"/>
    <col min="4" max="4" width="11.375" style="7" customWidth="1"/>
    <col min="5" max="5" width="8.375" style="6" customWidth="1"/>
    <col min="6" max="6" width="11.375" style="7" customWidth="1"/>
    <col min="7" max="7" width="10.375" style="7" customWidth="1"/>
    <col min="8" max="8" width="3.625" style="5" customWidth="1"/>
    <col min="9" max="9" width="9.75" style="7" customWidth="1"/>
    <col min="10" max="10" width="4.125" style="5" customWidth="1"/>
    <col min="11" max="11" width="7.125" style="7" customWidth="1"/>
    <col min="12" max="12" width="11.25" style="7" customWidth="1"/>
    <col min="13" max="14" width="5.5" style="5" customWidth="1"/>
    <col min="15" max="15" width="9.25" style="7" customWidth="1"/>
    <col min="16" max="16" width="11.125" style="5" customWidth="1"/>
    <col min="17" max="17" width="10.5" style="5" customWidth="1"/>
    <col min="18" max="18" width="6.25" style="4" customWidth="1"/>
    <col min="19" max="19" width="8.625" style="4" customWidth="1"/>
    <col min="20" max="20" width="23.75" style="4" customWidth="1"/>
    <col min="21" max="21" width="10.5" style="5" customWidth="1"/>
    <col min="22" max="22" width="11.875" style="5" customWidth="1"/>
    <col min="23" max="24" width="9" style="5"/>
    <col min="25" max="25" width="11.125" style="5" customWidth="1"/>
    <col min="26" max="26" width="11.25" style="5" customWidth="1"/>
    <col min="27" max="27" width="27" style="5" customWidth="1"/>
    <col min="28" max="28" width="21.375" style="5" customWidth="1"/>
    <col min="29" max="32" width="9" style="5"/>
    <col min="33" max="33" width="14.75" style="5" customWidth="1"/>
    <col min="34" max="16384" width="9" style="5"/>
  </cols>
  <sheetData>
    <row r="1" ht="22.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1"/>
      <c r="Q1" s="43" t="s">
        <v>1</v>
      </c>
    </row>
    <row r="2" s="1" customFormat="1" ht="24.95" customHeight="1" spans="1:36">
      <c r="A2" s="9" t="s">
        <v>2</v>
      </c>
      <c r="B2" s="10"/>
      <c r="C2" s="11" t="s">
        <v>3</v>
      </c>
      <c r="D2" s="12"/>
      <c r="E2" s="12"/>
      <c r="F2" s="12"/>
      <c r="G2" s="12"/>
      <c r="H2" s="12"/>
      <c r="I2" s="12"/>
      <c r="J2" s="12"/>
      <c r="K2" s="82"/>
      <c r="L2" s="9" t="s">
        <v>4</v>
      </c>
      <c r="M2" s="10"/>
      <c r="N2" s="83" t="s">
        <v>5</v>
      </c>
      <c r="O2" s="84"/>
      <c r="P2" s="85"/>
      <c r="Q2" s="85"/>
      <c r="R2" s="123"/>
      <c r="S2" s="123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</row>
    <row r="3" s="1" customFormat="1" ht="24.95" customHeight="1" spans="1:36">
      <c r="A3" s="9" t="s">
        <v>6</v>
      </c>
      <c r="B3" s="10"/>
      <c r="C3" s="13">
        <v>454952.67</v>
      </c>
      <c r="D3" s="14"/>
      <c r="E3" s="14"/>
      <c r="F3" s="15"/>
      <c r="G3" s="16" t="s">
        <v>7</v>
      </c>
      <c r="H3" s="17" t="s">
        <v>8</v>
      </c>
      <c r="I3" s="86"/>
      <c r="J3" s="86"/>
      <c r="K3" s="87"/>
      <c r="L3" s="9" t="s">
        <v>9</v>
      </c>
      <c r="M3" s="10"/>
      <c r="N3" s="88" t="s">
        <v>10</v>
      </c>
      <c r="O3" s="89"/>
      <c r="P3" s="90"/>
      <c r="Q3" s="124" t="s">
        <v>5</v>
      </c>
      <c r="R3" s="125">
        <v>35</v>
      </c>
      <c r="S3" s="125">
        <v>3326</v>
      </c>
      <c r="T3" s="126" t="s">
        <v>3</v>
      </c>
      <c r="U3" s="127" t="s">
        <v>8</v>
      </c>
      <c r="V3" s="128">
        <v>454952.67</v>
      </c>
      <c r="W3" s="128" t="s">
        <v>11</v>
      </c>
      <c r="X3" s="128"/>
      <c r="Y3" s="125" t="s">
        <v>12</v>
      </c>
      <c r="Z3" s="138" t="s">
        <v>13</v>
      </c>
      <c r="AA3" s="138" t="s">
        <v>10</v>
      </c>
      <c r="AB3" s="139" t="s">
        <v>14</v>
      </c>
      <c r="AC3" s="140" t="s">
        <v>15</v>
      </c>
      <c r="AD3" s="90"/>
      <c r="AE3" s="90"/>
      <c r="AF3" s="90"/>
      <c r="AG3" s="90"/>
      <c r="AH3" s="90"/>
      <c r="AI3" s="90"/>
      <c r="AJ3" s="90"/>
    </row>
    <row r="4" s="1" customFormat="1" ht="24.95" customHeight="1" spans="1:17">
      <c r="A4" s="9" t="s">
        <v>16</v>
      </c>
      <c r="B4" s="10"/>
      <c r="C4" s="13">
        <v>552227.21</v>
      </c>
      <c r="D4" s="14"/>
      <c r="E4" s="14"/>
      <c r="F4" s="15"/>
      <c r="G4" s="16" t="s">
        <v>17</v>
      </c>
      <c r="H4" s="13"/>
      <c r="I4" s="14"/>
      <c r="J4" s="14"/>
      <c r="K4" s="15"/>
      <c r="L4" s="9" t="s">
        <v>18</v>
      </c>
      <c r="M4" s="10"/>
      <c r="N4" s="91">
        <v>3326</v>
      </c>
      <c r="O4" s="92"/>
      <c r="P4" s="90"/>
      <c r="Q4" s="129"/>
    </row>
    <row r="5" ht="24.95" customHeight="1" spans="1:23">
      <c r="A5" s="21" t="s">
        <v>19</v>
      </c>
      <c r="B5" s="21" t="s">
        <v>20</v>
      </c>
      <c r="C5" s="21"/>
      <c r="D5" s="21"/>
      <c r="E5" s="21" t="s">
        <v>21</v>
      </c>
      <c r="F5" s="21"/>
      <c r="G5" s="22" t="s">
        <v>22</v>
      </c>
      <c r="H5" s="21" t="s">
        <v>23</v>
      </c>
      <c r="I5" s="21"/>
      <c r="J5" s="21" t="s">
        <v>24</v>
      </c>
      <c r="K5" s="21"/>
      <c r="L5" s="21" t="s">
        <v>25</v>
      </c>
      <c r="M5" s="21"/>
      <c r="N5" s="93" t="s">
        <v>26</v>
      </c>
      <c r="O5" s="93"/>
      <c r="P5" s="94"/>
      <c r="Q5" s="5">
        <v>9099.0534</v>
      </c>
      <c r="S5" s="4">
        <v>0</v>
      </c>
      <c r="T5" s="4">
        <v>10550</v>
      </c>
      <c r="U5" s="5" t="s">
        <v>36</v>
      </c>
      <c r="W5" s="5">
        <v>380350.9466</v>
      </c>
    </row>
    <row r="6" ht="24.95" customHeight="1" spans="1:18">
      <c r="A6" s="21"/>
      <c r="B6" s="23" t="s">
        <v>27</v>
      </c>
      <c r="C6" s="21" t="s">
        <v>28</v>
      </c>
      <c r="D6" s="22" t="s">
        <v>29</v>
      </c>
      <c r="E6" s="23" t="s">
        <v>27</v>
      </c>
      <c r="F6" s="22" t="s">
        <v>29</v>
      </c>
      <c r="G6" s="22" t="s">
        <v>29</v>
      </c>
      <c r="H6" s="21" t="s">
        <v>30</v>
      </c>
      <c r="I6" s="22" t="s">
        <v>29</v>
      </c>
      <c r="J6" s="21" t="s">
        <v>31</v>
      </c>
      <c r="K6" s="16" t="s">
        <v>29</v>
      </c>
      <c r="L6" s="22" t="s">
        <v>29</v>
      </c>
      <c r="M6" s="21" t="s">
        <v>32</v>
      </c>
      <c r="N6" s="93" t="s">
        <v>33</v>
      </c>
      <c r="O6" s="93" t="s">
        <v>29</v>
      </c>
      <c r="P6" s="94"/>
      <c r="Q6"/>
      <c r="R6" s="5"/>
    </row>
    <row r="7" s="2" customFormat="1" ht="53.25" customHeight="1" spans="1:20">
      <c r="A7" s="24">
        <v>1</v>
      </c>
      <c r="B7" s="25">
        <v>42748</v>
      </c>
      <c r="C7" s="26" t="s">
        <v>34</v>
      </c>
      <c r="D7" s="27">
        <v>10000</v>
      </c>
      <c r="E7" s="28">
        <v>42733</v>
      </c>
      <c r="F7" s="27">
        <v>400000</v>
      </c>
      <c r="G7" s="27">
        <v>737274.4</v>
      </c>
      <c r="H7" s="29" t="s">
        <v>35</v>
      </c>
      <c r="I7" s="95">
        <f>C3*0.02</f>
        <v>9099.0534</v>
      </c>
      <c r="J7" s="96"/>
      <c r="K7" s="95">
        <v>0</v>
      </c>
      <c r="L7" s="33">
        <v>10550</v>
      </c>
      <c r="M7" s="97" t="s">
        <v>36</v>
      </c>
      <c r="N7" s="97"/>
      <c r="O7" s="98">
        <f>D7+D8+D9+D10-I7-K7-L7</f>
        <v>380350.9466</v>
      </c>
      <c r="P7" s="99"/>
      <c r="Q7" s="130"/>
      <c r="S7" s="131"/>
      <c r="T7" s="131"/>
    </row>
    <row r="8" s="2" customFormat="1" ht="24.95" customHeight="1" spans="1:20">
      <c r="A8" s="30"/>
      <c r="B8" s="31"/>
      <c r="C8" s="32"/>
      <c r="D8" s="33">
        <v>67600</v>
      </c>
      <c r="E8" s="34"/>
      <c r="F8" s="33"/>
      <c r="G8" s="33"/>
      <c r="H8" s="35" t="s">
        <v>56</v>
      </c>
      <c r="I8" s="100"/>
      <c r="J8" s="100"/>
      <c r="K8" s="100"/>
      <c r="L8" s="100"/>
      <c r="M8" s="101"/>
      <c r="N8" s="102"/>
      <c r="O8" s="98"/>
      <c r="P8" s="99">
        <v>2500</v>
      </c>
      <c r="S8" s="131"/>
      <c r="T8" s="131"/>
    </row>
    <row r="9" s="2" customFormat="1" ht="24.95" customHeight="1" spans="1:20">
      <c r="A9" s="30"/>
      <c r="B9" s="31"/>
      <c r="C9" s="32"/>
      <c r="D9" s="27">
        <v>320416</v>
      </c>
      <c r="E9" s="36"/>
      <c r="F9" s="27"/>
      <c r="G9" s="27"/>
      <c r="H9" s="37"/>
      <c r="I9" s="103"/>
      <c r="J9" s="103"/>
      <c r="K9" s="103"/>
      <c r="L9" s="103"/>
      <c r="M9" s="104"/>
      <c r="N9" s="97"/>
      <c r="O9" s="98"/>
      <c r="P9" s="99">
        <v>800</v>
      </c>
      <c r="S9" s="131"/>
      <c r="T9" s="131"/>
    </row>
    <row r="10" s="2" customFormat="1" ht="24.95" customHeight="1" spans="1:20">
      <c r="A10" s="38"/>
      <c r="B10" s="39"/>
      <c r="C10" s="40"/>
      <c r="D10" s="27">
        <v>1984</v>
      </c>
      <c r="E10" s="36"/>
      <c r="F10" s="27"/>
      <c r="G10" s="27"/>
      <c r="H10" s="41"/>
      <c r="I10" s="105"/>
      <c r="J10" s="105"/>
      <c r="K10" s="105"/>
      <c r="L10" s="105"/>
      <c r="M10" s="106"/>
      <c r="N10" s="97"/>
      <c r="O10" s="98"/>
      <c r="P10" s="99">
        <v>800</v>
      </c>
      <c r="S10" s="131"/>
      <c r="T10" s="131"/>
    </row>
    <row r="11" ht="24.95" customHeight="1" spans="1:18">
      <c r="A11" s="42"/>
      <c r="B11" s="43" t="s">
        <v>1</v>
      </c>
      <c r="C11" s="44"/>
      <c r="D11" s="45"/>
      <c r="E11" s="46"/>
      <c r="F11" s="45"/>
      <c r="G11" s="45"/>
      <c r="H11" s="47"/>
      <c r="I11" s="107"/>
      <c r="J11" s="108"/>
      <c r="K11" s="107"/>
      <c r="L11" s="57"/>
      <c r="M11" s="59"/>
      <c r="N11" s="59"/>
      <c r="O11" s="109"/>
      <c r="P11" s="94">
        <v>800</v>
      </c>
      <c r="R11" s="5"/>
    </row>
    <row r="12" s="141" customFormat="1" ht="24.95" customHeight="1" spans="1:20">
      <c r="A12" s="142">
        <v>2</v>
      </c>
      <c r="B12" s="143" t="s">
        <v>57</v>
      </c>
      <c r="C12" s="44"/>
      <c r="D12" s="45"/>
      <c r="E12" s="46"/>
      <c r="F12" s="45"/>
      <c r="G12" s="45"/>
      <c r="H12" s="144"/>
      <c r="I12" s="45"/>
      <c r="J12" s="147"/>
      <c r="K12" s="45"/>
      <c r="L12" s="45">
        <v>-2500</v>
      </c>
      <c r="M12" s="64"/>
      <c r="N12" s="64" t="s">
        <v>58</v>
      </c>
      <c r="O12" s="45">
        <v>2500</v>
      </c>
      <c r="P12" s="148"/>
      <c r="S12" s="149"/>
      <c r="T12" s="149"/>
    </row>
    <row r="13" ht="61.5" customHeight="1" spans="1:18">
      <c r="A13" s="145"/>
      <c r="B13" s="53">
        <v>42905</v>
      </c>
      <c r="C13" s="44" t="s">
        <v>34</v>
      </c>
      <c r="D13" s="45">
        <v>100000</v>
      </c>
      <c r="E13" s="46">
        <v>42878</v>
      </c>
      <c r="F13" s="45">
        <v>100000</v>
      </c>
      <c r="G13" s="45"/>
      <c r="H13" s="47"/>
      <c r="I13" s="107">
        <v>0</v>
      </c>
      <c r="J13" s="108"/>
      <c r="K13" s="107">
        <v>0</v>
      </c>
      <c r="L13" s="57">
        <v>500</v>
      </c>
      <c r="M13" s="59" t="s">
        <v>59</v>
      </c>
      <c r="N13" s="59"/>
      <c r="O13" s="109">
        <f>D13-I13-K13-L13</f>
        <v>99500</v>
      </c>
      <c r="P13" s="94"/>
      <c r="R13" s="5"/>
    </row>
    <row r="14" ht="20.1" customHeight="1" spans="1:18">
      <c r="A14" s="42"/>
      <c r="B14" s="53"/>
      <c r="C14" s="44"/>
      <c r="D14" s="45"/>
      <c r="E14" s="46"/>
      <c r="F14" s="45"/>
      <c r="G14" s="45"/>
      <c r="H14" s="113" t="s">
        <v>60</v>
      </c>
      <c r="I14" s="107"/>
      <c r="J14" s="108"/>
      <c r="K14" s="107"/>
      <c r="L14" s="57"/>
      <c r="M14" s="59"/>
      <c r="N14" s="59"/>
      <c r="O14" s="109"/>
      <c r="P14" s="94"/>
      <c r="R14" s="5"/>
    </row>
    <row r="15" ht="20.25" customHeight="1" spans="1:18">
      <c r="A15" s="42"/>
      <c r="B15" s="53"/>
      <c r="C15" s="44"/>
      <c r="D15" s="45"/>
      <c r="E15" s="46"/>
      <c r="F15"/>
      <c r="G15" s="45"/>
      <c r="H15" s="47"/>
      <c r="I15" s="107"/>
      <c r="J15" s="108"/>
      <c r="K15" s="107"/>
      <c r="L15" s="57"/>
      <c r="M15" s="59"/>
      <c r="N15" s="59"/>
      <c r="O15" s="109"/>
      <c r="P15" s="94"/>
      <c r="R15" s="5"/>
    </row>
    <row r="16" ht="20.25" customHeight="1" spans="1:18">
      <c r="A16" s="42"/>
      <c r="B16" s="53"/>
      <c r="C16" s="44"/>
      <c r="D16" s="45"/>
      <c r="E16" s="46"/>
      <c r="F16" s="45"/>
      <c r="G16" s="45"/>
      <c r="H16" s="47"/>
      <c r="I16" s="107"/>
      <c r="J16" s="108"/>
      <c r="K16" s="107"/>
      <c r="L16" s="57"/>
      <c r="M16" s="59"/>
      <c r="N16" s="59"/>
      <c r="O16" s="109"/>
      <c r="P16"/>
      <c r="R16" s="5"/>
    </row>
    <row r="17" ht="20.25" customHeight="1" spans="1:18">
      <c r="A17" s="42"/>
      <c r="B17" s="53"/>
      <c r="C17" s="44"/>
      <c r="D17" s="45"/>
      <c r="E17" s="46"/>
      <c r="F17" s="45"/>
      <c r="G17" s="45"/>
      <c r="H17" s="47"/>
      <c r="I17" s="107"/>
      <c r="J17" s="108"/>
      <c r="K17" s="107"/>
      <c r="L17" s="57"/>
      <c r="M17" s="59"/>
      <c r="N17" s="59"/>
      <c r="O17" s="109"/>
      <c r="P17" s="94"/>
      <c r="R17" s="5"/>
    </row>
    <row r="18" ht="20.25" customHeight="1" spans="1:18">
      <c r="A18" s="42"/>
      <c r="B18" s="53"/>
      <c r="C18" s="44"/>
      <c r="D18" s="45"/>
      <c r="E18" s="46"/>
      <c r="F18" s="45"/>
      <c r="G18" s="45"/>
      <c r="H18" s="47"/>
      <c r="I18" s="107"/>
      <c r="J18" s="108"/>
      <c r="K18" s="107"/>
      <c r="L18" s="57"/>
      <c r="M18" s="59"/>
      <c r="N18" s="59"/>
      <c r="O18" s="109"/>
      <c r="P18" s="94"/>
      <c r="R18" s="5"/>
    </row>
    <row r="19" ht="20.25" customHeight="1" spans="1:18">
      <c r="A19" s="42"/>
      <c r="B19" s="53"/>
      <c r="C19" s="44"/>
      <c r="D19" s="45"/>
      <c r="E19" s="46"/>
      <c r="F19" s="45"/>
      <c r="G19" s="45"/>
      <c r="H19" s="47"/>
      <c r="I19" s="107"/>
      <c r="J19" s="108"/>
      <c r="K19" s="107"/>
      <c r="L19" s="57"/>
      <c r="M19" s="59"/>
      <c r="N19" s="59"/>
      <c r="O19" s="109"/>
      <c r="P19" s="94"/>
      <c r="R19" s="5"/>
    </row>
    <row r="20" ht="20.25" customHeight="1" spans="1:16">
      <c r="A20" s="54"/>
      <c r="B20" s="55"/>
      <c r="C20" s="56"/>
      <c r="D20" s="57"/>
      <c r="E20" s="58"/>
      <c r="F20" s="57"/>
      <c r="G20" s="57"/>
      <c r="H20" s="59"/>
      <c r="I20" s="107"/>
      <c r="J20" s="54"/>
      <c r="K20" s="107"/>
      <c r="L20" s="57"/>
      <c r="M20" s="114"/>
      <c r="N20" s="114"/>
      <c r="O20" s="107"/>
      <c r="P20" s="94"/>
    </row>
    <row r="21" ht="20.25" customHeight="1" spans="1:18">
      <c r="A21" s="54"/>
      <c r="B21" s="55"/>
      <c r="C21" s="56"/>
      <c r="D21" s="57"/>
      <c r="E21" s="58"/>
      <c r="F21" s="57"/>
      <c r="G21" s="57"/>
      <c r="H21" s="59"/>
      <c r="I21" s="107"/>
      <c r="J21" s="54"/>
      <c r="K21" s="107"/>
      <c r="L21" s="57"/>
      <c r="M21" s="59"/>
      <c r="N21" s="59"/>
      <c r="O21" s="107"/>
      <c r="P21" s="94"/>
      <c r="Q21" s="133"/>
      <c r="R21" s="133"/>
    </row>
    <row r="22" ht="20.25" customHeight="1" spans="1:16">
      <c r="A22" s="54"/>
      <c r="B22" s="55"/>
      <c r="C22" s="56"/>
      <c r="D22" s="57"/>
      <c r="E22" s="58"/>
      <c r="F22" s="57"/>
      <c r="G22" s="57"/>
      <c r="H22" s="59"/>
      <c r="I22" s="107"/>
      <c r="J22" s="54"/>
      <c r="K22" s="107"/>
      <c r="L22" s="57"/>
      <c r="M22" s="59"/>
      <c r="N22" s="59"/>
      <c r="O22" s="107"/>
      <c r="P22" s="94">
        <v>500</v>
      </c>
    </row>
    <row r="23" ht="20.25" customHeight="1" spans="1:16">
      <c r="A23" s="54"/>
      <c r="B23" s="55"/>
      <c r="C23" s="56"/>
      <c r="D23" s="57"/>
      <c r="E23" s="58"/>
      <c r="F23" s="57"/>
      <c r="G23" s="57"/>
      <c r="H23" s="59"/>
      <c r="I23" s="107"/>
      <c r="J23" s="54"/>
      <c r="K23" s="107"/>
      <c r="L23" s="57"/>
      <c r="M23" s="59"/>
      <c r="N23" s="59"/>
      <c r="O23" s="107"/>
      <c r="P23" s="94">
        <v>5100</v>
      </c>
    </row>
    <row r="24" s="1" customFormat="1" ht="24.95" customHeight="1" spans="1:22">
      <c r="A24" s="21" t="s">
        <v>38</v>
      </c>
      <c r="B24" s="21"/>
      <c r="C24" s="60" t="s">
        <v>39</v>
      </c>
      <c r="D24" s="61">
        <f>SUM(D7:D23)</f>
        <v>500000</v>
      </c>
      <c r="E24" s="60" t="s">
        <v>39</v>
      </c>
      <c r="F24" s="61">
        <f>SUM(F7:F23)</f>
        <v>500000</v>
      </c>
      <c r="G24" s="61">
        <f>SUM(G7:G23)</f>
        <v>737274.4</v>
      </c>
      <c r="H24" s="60" t="s">
        <v>39</v>
      </c>
      <c r="I24" s="61">
        <f>SUM(I7:I23)</f>
        <v>9099.0534</v>
      </c>
      <c r="J24" s="60" t="s">
        <v>39</v>
      </c>
      <c r="K24" s="61">
        <f>SUM(K7:K23)</f>
        <v>0</v>
      </c>
      <c r="L24" s="61">
        <f>SUM(L7:L23)</f>
        <v>8550</v>
      </c>
      <c r="M24" s="60" t="s">
        <v>39</v>
      </c>
      <c r="N24" s="60"/>
      <c r="O24" s="61">
        <f>SUM(O7:O23)</f>
        <v>482350.9466</v>
      </c>
      <c r="P24" s="115">
        <v>50</v>
      </c>
      <c r="Q24" s="134">
        <f>D25/C3</f>
        <v>0.218704068711147</v>
      </c>
      <c r="R24" s="4"/>
      <c r="S24" s="4"/>
      <c r="T24" s="4"/>
      <c r="U24" s="5"/>
      <c r="V24" s="5"/>
    </row>
    <row r="25" ht="26.1" customHeight="1" spans="1:17">
      <c r="A25" s="62" t="s">
        <v>40</v>
      </c>
      <c r="B25" s="62"/>
      <c r="C25" s="54" t="s">
        <v>41</v>
      </c>
      <c r="D25" s="63">
        <f>O13</f>
        <v>99500</v>
      </c>
      <c r="E25" s="63"/>
      <c r="F25" s="63"/>
      <c r="G25" s="63"/>
      <c r="H25" s="64" t="s">
        <v>42</v>
      </c>
      <c r="I25" s="64"/>
      <c r="J25" s="116" t="s">
        <v>43</v>
      </c>
      <c r="K25" s="116"/>
      <c r="L25" s="116"/>
      <c r="M25" s="116"/>
      <c r="N25" s="116"/>
      <c r="O25" s="116"/>
      <c r="P25" s="94"/>
      <c r="Q25" s="135" t="s">
        <v>44</v>
      </c>
    </row>
    <row r="26" ht="26.1" customHeight="1" spans="1:18">
      <c r="A26" s="62"/>
      <c r="B26" s="62"/>
      <c r="C26" s="65" t="s">
        <v>45</v>
      </c>
      <c r="D26" s="66">
        <f>D25</f>
        <v>99500</v>
      </c>
      <c r="E26" s="66"/>
      <c r="F26" s="66"/>
      <c r="G26" s="66"/>
      <c r="H26" s="67"/>
      <c r="I26" s="67"/>
      <c r="J26" s="117" t="s">
        <v>46</v>
      </c>
      <c r="K26" s="117"/>
      <c r="L26" s="117"/>
      <c r="M26" s="117"/>
      <c r="N26" s="117"/>
      <c r="O26" s="117"/>
      <c r="P26" s="94"/>
      <c r="R26" s="5"/>
    </row>
    <row r="27" ht="45" customHeight="1" spans="1:20">
      <c r="A27" s="68" t="s">
        <v>47</v>
      </c>
      <c r="B27" s="69"/>
      <c r="C27" s="146" t="s">
        <v>48</v>
      </c>
      <c r="D27" s="70" t="s">
        <v>61</v>
      </c>
      <c r="E27" s="71"/>
      <c r="F27" s="71"/>
      <c r="G27" s="71"/>
      <c r="H27" s="71"/>
      <c r="I27" s="71"/>
      <c r="J27" s="118" t="s">
        <v>62</v>
      </c>
      <c r="K27" s="118"/>
      <c r="L27" s="118"/>
      <c r="M27" s="118"/>
      <c r="N27" s="118"/>
      <c r="O27" s="119"/>
      <c r="P27" s="94"/>
      <c r="R27" s="136"/>
      <c r="S27" s="137"/>
      <c r="T27" s="137"/>
    </row>
    <row r="28" ht="45" customHeight="1" spans="1:16">
      <c r="A28" s="21" t="s">
        <v>50</v>
      </c>
      <c r="B28" s="21"/>
      <c r="C28" s="72" t="s">
        <v>51</v>
      </c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120"/>
      <c r="P28" s="94"/>
    </row>
    <row r="29" ht="45" customHeight="1" spans="1:16">
      <c r="A29" s="21" t="s">
        <v>52</v>
      </c>
      <c r="B29" s="21"/>
      <c r="C29" s="74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121"/>
      <c r="P29" s="94"/>
    </row>
    <row r="30" ht="45" customHeight="1" spans="1:20">
      <c r="A30" s="21" t="s">
        <v>53</v>
      </c>
      <c r="B30" s="21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122"/>
      <c r="P30" s="94"/>
      <c r="T30" s="136"/>
    </row>
    <row r="31" ht="42" customHeight="1" spans="1:16">
      <c r="A31" s="21" t="s">
        <v>55</v>
      </c>
      <c r="B31" s="21"/>
      <c r="C31" s="78"/>
      <c r="D31" s="79"/>
      <c r="E31" s="79"/>
      <c r="F31" s="79"/>
      <c r="G31" s="80"/>
      <c r="H31" s="21" t="s">
        <v>63</v>
      </c>
      <c r="I31" s="21"/>
      <c r="J31" s="78"/>
      <c r="K31" s="79"/>
      <c r="L31" s="79"/>
      <c r="M31" s="79"/>
      <c r="N31" s="79"/>
      <c r="O31" s="80"/>
      <c r="P31" s="94"/>
    </row>
    <row r="35" spans="17:22">
      <c r="Q35" s="4"/>
      <c r="U35" s="4"/>
      <c r="V35" s="4"/>
    </row>
    <row r="36" s="4" customFormat="1"/>
    <row r="37" s="4" customFormat="1" spans="2:2">
      <c r="B37"/>
    </row>
    <row r="38" s="4" customFormat="1" spans="2:22">
      <c r="B38"/>
      <c r="Q38" s="5"/>
      <c r="U38" s="5"/>
      <c r="V38" s="5"/>
    </row>
    <row r="39" spans="3:3">
      <c r="C39"/>
    </row>
    <row r="49" spans="5:5">
      <c r="E49"/>
    </row>
  </sheetData>
  <mergeCells count="48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4:B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G31"/>
    <mergeCell ref="H31:I31"/>
    <mergeCell ref="J31:O31"/>
    <mergeCell ref="A5:A6"/>
    <mergeCell ref="A7:A10"/>
    <mergeCell ref="A12:A13"/>
    <mergeCell ref="B7:B10"/>
    <mergeCell ref="C7:C10"/>
    <mergeCell ref="H8:M10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49"/>
  <sheetViews>
    <sheetView tabSelected="1" topLeftCell="A13" workbookViewId="0">
      <selection activeCell="I7" sqref="I7"/>
    </sheetView>
  </sheetViews>
  <sheetFormatPr defaultColWidth="9" defaultRowHeight="13.5"/>
  <cols>
    <col min="1" max="1" width="3.625" style="5" customWidth="1"/>
    <col min="2" max="2" width="6.625" style="6" customWidth="1"/>
    <col min="3" max="3" width="3.625" style="5" customWidth="1"/>
    <col min="4" max="4" width="11.375" style="7" customWidth="1"/>
    <col min="5" max="5" width="8.375" style="6" customWidth="1"/>
    <col min="6" max="6" width="11.375" style="7" customWidth="1"/>
    <col min="7" max="7" width="10.375" style="7" customWidth="1"/>
    <col min="8" max="8" width="3.625" style="5" customWidth="1"/>
    <col min="9" max="9" width="9.75" style="7" customWidth="1"/>
    <col min="10" max="10" width="4.125" style="5" customWidth="1"/>
    <col min="11" max="11" width="7.125" style="7" customWidth="1"/>
    <col min="12" max="12" width="9.625" style="7" customWidth="1"/>
    <col min="13" max="13" width="6.625" style="5" customWidth="1"/>
    <col min="14" max="14" width="5.5" style="5" customWidth="1"/>
    <col min="15" max="15" width="9.25" style="7" customWidth="1"/>
    <col min="16" max="16" width="11.125" style="5" customWidth="1"/>
    <col min="17" max="17" width="10.5" style="5" customWidth="1"/>
    <col min="18" max="18" width="6.25" style="4" customWidth="1"/>
    <col min="19" max="19" width="8.625" style="4" customWidth="1"/>
    <col min="20" max="20" width="23.75" style="4" customWidth="1"/>
    <col min="21" max="21" width="10.5" style="5" customWidth="1"/>
    <col min="22" max="22" width="11.875" style="5" customWidth="1"/>
    <col min="23" max="24" width="9" style="5"/>
    <col min="25" max="25" width="11.125" style="5" customWidth="1"/>
    <col min="26" max="26" width="11.25" style="5" customWidth="1"/>
    <col min="27" max="27" width="27" style="5" customWidth="1"/>
    <col min="28" max="28" width="21.375" style="5" customWidth="1"/>
    <col min="29" max="32" width="9" style="5"/>
    <col min="33" max="33" width="14.75" style="5" customWidth="1"/>
    <col min="34" max="16384" width="9" style="5"/>
  </cols>
  <sheetData>
    <row r="1" ht="27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1"/>
      <c r="Q1" s="43" t="s">
        <v>1</v>
      </c>
    </row>
    <row r="2" s="1" customFormat="1" ht="24.95" customHeight="1" spans="1:36">
      <c r="A2" s="9" t="s">
        <v>2</v>
      </c>
      <c r="B2" s="10"/>
      <c r="C2" s="11" t="s">
        <v>3</v>
      </c>
      <c r="D2" s="12"/>
      <c r="E2" s="12"/>
      <c r="F2" s="12"/>
      <c r="G2" s="12"/>
      <c r="H2" s="12"/>
      <c r="I2" s="12"/>
      <c r="J2" s="12"/>
      <c r="K2" s="82"/>
      <c r="L2" s="9" t="s">
        <v>4</v>
      </c>
      <c r="M2" s="10"/>
      <c r="N2" s="83" t="s">
        <v>5</v>
      </c>
      <c r="O2" s="84"/>
      <c r="P2" s="85"/>
      <c r="Q2" s="85"/>
      <c r="R2" s="123"/>
      <c r="S2" s="123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</row>
    <row r="3" s="1" customFormat="1" ht="24.95" customHeight="1" spans="1:36">
      <c r="A3" s="9" t="s">
        <v>6</v>
      </c>
      <c r="B3" s="10"/>
      <c r="C3" s="13">
        <v>454952.67</v>
      </c>
      <c r="D3" s="14"/>
      <c r="E3" s="14"/>
      <c r="F3" s="15"/>
      <c r="G3" s="16" t="s">
        <v>7</v>
      </c>
      <c r="H3" s="17" t="s">
        <v>8</v>
      </c>
      <c r="I3" s="86"/>
      <c r="J3" s="86"/>
      <c r="K3" s="87"/>
      <c r="L3" s="9" t="s">
        <v>9</v>
      </c>
      <c r="M3" s="10"/>
      <c r="N3" s="88" t="s">
        <v>10</v>
      </c>
      <c r="O3" s="89"/>
      <c r="P3" s="90"/>
      <c r="Q3" s="124" t="s">
        <v>5</v>
      </c>
      <c r="R3" s="125">
        <v>35</v>
      </c>
      <c r="S3" s="125">
        <v>3326</v>
      </c>
      <c r="T3" s="126" t="s">
        <v>3</v>
      </c>
      <c r="U3" s="127" t="s">
        <v>8</v>
      </c>
      <c r="V3" s="128">
        <v>454952.67</v>
      </c>
      <c r="W3" s="128" t="s">
        <v>11</v>
      </c>
      <c r="X3" s="128"/>
      <c r="Y3" s="125" t="s">
        <v>12</v>
      </c>
      <c r="Z3" s="138" t="s">
        <v>13</v>
      </c>
      <c r="AA3" s="138" t="s">
        <v>10</v>
      </c>
      <c r="AB3" s="139" t="s">
        <v>14</v>
      </c>
      <c r="AC3" s="140" t="s">
        <v>15</v>
      </c>
      <c r="AD3" s="90"/>
      <c r="AE3" s="90"/>
      <c r="AF3" s="90"/>
      <c r="AG3" s="90"/>
      <c r="AH3" s="90"/>
      <c r="AI3" s="90"/>
      <c r="AJ3" s="90"/>
    </row>
    <row r="4" s="1" customFormat="1" ht="24.95" customHeight="1" spans="1:17">
      <c r="A4" s="9" t="s">
        <v>16</v>
      </c>
      <c r="B4" s="10"/>
      <c r="C4" s="18">
        <v>552227.21</v>
      </c>
      <c r="D4" s="19"/>
      <c r="E4" s="19"/>
      <c r="F4" s="20"/>
      <c r="G4" s="16" t="s">
        <v>17</v>
      </c>
      <c r="H4" s="13"/>
      <c r="I4" s="14"/>
      <c r="J4" s="14"/>
      <c r="K4" s="15"/>
      <c r="L4" s="9" t="s">
        <v>18</v>
      </c>
      <c r="M4" s="10"/>
      <c r="N4" s="91">
        <v>3326</v>
      </c>
      <c r="O4" s="92"/>
      <c r="P4" s="90"/>
      <c r="Q4" s="129"/>
    </row>
    <row r="5" ht="24.95" customHeight="1" spans="1:23">
      <c r="A5" s="21" t="s">
        <v>19</v>
      </c>
      <c r="B5" s="21" t="s">
        <v>20</v>
      </c>
      <c r="C5" s="21"/>
      <c r="D5" s="21"/>
      <c r="E5" s="21" t="s">
        <v>21</v>
      </c>
      <c r="F5" s="21"/>
      <c r="G5" s="22" t="s">
        <v>22</v>
      </c>
      <c r="H5" s="21" t="s">
        <v>23</v>
      </c>
      <c r="I5" s="21"/>
      <c r="J5" s="21" t="s">
        <v>24</v>
      </c>
      <c r="K5" s="21"/>
      <c r="L5" s="21" t="s">
        <v>25</v>
      </c>
      <c r="M5" s="21"/>
      <c r="N5" s="93" t="s">
        <v>26</v>
      </c>
      <c r="O5" s="93"/>
      <c r="P5" s="94"/>
      <c r="Q5" s="5">
        <v>9099.0534</v>
      </c>
      <c r="S5" s="4">
        <v>0</v>
      </c>
      <c r="T5" s="4">
        <v>10550</v>
      </c>
      <c r="U5" s="5" t="s">
        <v>36</v>
      </c>
      <c r="W5" s="5">
        <v>380350.9466</v>
      </c>
    </row>
    <row r="6" ht="24.95" customHeight="1" spans="1:18">
      <c r="A6" s="21"/>
      <c r="B6" s="23" t="s">
        <v>27</v>
      </c>
      <c r="C6" s="21" t="s">
        <v>28</v>
      </c>
      <c r="D6" s="22" t="s">
        <v>29</v>
      </c>
      <c r="E6" s="23" t="s">
        <v>27</v>
      </c>
      <c r="F6" s="22" t="s">
        <v>29</v>
      </c>
      <c r="G6" s="22" t="s">
        <v>29</v>
      </c>
      <c r="H6" s="21" t="s">
        <v>30</v>
      </c>
      <c r="I6" s="22" t="s">
        <v>29</v>
      </c>
      <c r="J6" s="21" t="s">
        <v>31</v>
      </c>
      <c r="K6" s="16" t="s">
        <v>29</v>
      </c>
      <c r="L6" s="22" t="s">
        <v>29</v>
      </c>
      <c r="M6" s="21" t="s">
        <v>32</v>
      </c>
      <c r="N6" s="93" t="s">
        <v>33</v>
      </c>
      <c r="O6" s="93" t="s">
        <v>29</v>
      </c>
      <c r="P6" s="94"/>
      <c r="Q6"/>
      <c r="R6" s="5"/>
    </row>
    <row r="7" s="2" customFormat="1" ht="53.25" customHeight="1" spans="1:20">
      <c r="A7" s="24">
        <v>1</v>
      </c>
      <c r="B7" s="25">
        <v>42748</v>
      </c>
      <c r="C7" s="26" t="s">
        <v>34</v>
      </c>
      <c r="D7" s="27">
        <v>10000</v>
      </c>
      <c r="E7" s="28">
        <v>42733</v>
      </c>
      <c r="F7" s="27">
        <v>400000</v>
      </c>
      <c r="G7" s="27">
        <v>737274.4</v>
      </c>
      <c r="H7" s="29" t="s">
        <v>35</v>
      </c>
      <c r="I7" s="95">
        <f>C3*0.02</f>
        <v>9099.0534</v>
      </c>
      <c r="J7" s="96"/>
      <c r="K7" s="95">
        <v>0</v>
      </c>
      <c r="L7" s="33">
        <v>10550</v>
      </c>
      <c r="M7" s="97" t="s">
        <v>36</v>
      </c>
      <c r="N7" s="97"/>
      <c r="O7" s="98">
        <f>D7+D8+D9+D10-I7-K7-L7</f>
        <v>380350.9466</v>
      </c>
      <c r="P7" s="99"/>
      <c r="Q7" s="130"/>
      <c r="S7" s="131"/>
      <c r="T7" s="131"/>
    </row>
    <row r="8" s="2" customFormat="1" ht="24.95" customHeight="1" spans="1:20">
      <c r="A8" s="30"/>
      <c r="B8" s="31"/>
      <c r="C8" s="32"/>
      <c r="D8" s="33">
        <v>67600</v>
      </c>
      <c r="E8" s="34"/>
      <c r="F8" s="33"/>
      <c r="G8" s="33"/>
      <c r="H8" s="35" t="s">
        <v>56</v>
      </c>
      <c r="I8" s="100"/>
      <c r="J8" s="100"/>
      <c r="K8" s="100"/>
      <c r="L8" s="100"/>
      <c r="M8" s="101"/>
      <c r="N8" s="102"/>
      <c r="O8" s="98"/>
      <c r="P8" s="99">
        <v>2500</v>
      </c>
      <c r="S8" s="131"/>
      <c r="T8" s="131"/>
    </row>
    <row r="9" s="2" customFormat="1" ht="24.95" customHeight="1" spans="1:20">
      <c r="A9" s="30"/>
      <c r="B9" s="31"/>
      <c r="C9" s="32"/>
      <c r="D9" s="27">
        <v>320416</v>
      </c>
      <c r="E9" s="36"/>
      <c r="F9" s="27"/>
      <c r="G9" s="27"/>
      <c r="H9" s="37"/>
      <c r="I9" s="103"/>
      <c r="J9" s="103"/>
      <c r="K9" s="103"/>
      <c r="L9" s="103"/>
      <c r="M9" s="104"/>
      <c r="N9" s="97"/>
      <c r="O9" s="98"/>
      <c r="P9" s="99">
        <v>800</v>
      </c>
      <c r="S9" s="131"/>
      <c r="T9" s="131"/>
    </row>
    <row r="10" s="2" customFormat="1" ht="24.95" customHeight="1" spans="1:20">
      <c r="A10" s="38"/>
      <c r="B10" s="39"/>
      <c r="C10" s="40"/>
      <c r="D10" s="27">
        <v>1984</v>
      </c>
      <c r="E10" s="36"/>
      <c r="F10" s="27"/>
      <c r="G10" s="27"/>
      <c r="H10" s="41"/>
      <c r="I10" s="105"/>
      <c r="J10" s="105"/>
      <c r="K10" s="105"/>
      <c r="L10" s="105"/>
      <c r="M10" s="106"/>
      <c r="N10" s="97"/>
      <c r="O10" s="98"/>
      <c r="P10" s="99">
        <v>800</v>
      </c>
      <c r="S10" s="131"/>
      <c r="T10" s="131"/>
    </row>
    <row r="11" ht="9" customHeight="1" spans="1:18">
      <c r="A11" s="42"/>
      <c r="B11" s="43"/>
      <c r="C11" s="44"/>
      <c r="D11" s="45"/>
      <c r="E11" s="46"/>
      <c r="F11" s="45"/>
      <c r="G11" s="45"/>
      <c r="H11" s="47"/>
      <c r="I11" s="107"/>
      <c r="J11" s="108"/>
      <c r="K11" s="107"/>
      <c r="L11" s="57"/>
      <c r="M11" s="59"/>
      <c r="N11" s="59"/>
      <c r="O11" s="109"/>
      <c r="P11" s="94">
        <v>800</v>
      </c>
      <c r="R11" s="5"/>
    </row>
    <row r="12" s="3" customFormat="1" ht="24.95" customHeight="1" spans="1:20">
      <c r="A12" s="24">
        <v>2</v>
      </c>
      <c r="B12" s="48" t="s">
        <v>57</v>
      </c>
      <c r="C12" s="49"/>
      <c r="D12" s="27"/>
      <c r="E12" s="36"/>
      <c r="F12" s="27"/>
      <c r="G12" s="27"/>
      <c r="H12" s="50"/>
      <c r="I12" s="27"/>
      <c r="J12" s="110"/>
      <c r="K12" s="27"/>
      <c r="L12" s="27">
        <v>-2500</v>
      </c>
      <c r="M12" s="111"/>
      <c r="N12" s="111" t="s">
        <v>58</v>
      </c>
      <c r="O12" s="27">
        <v>2500</v>
      </c>
      <c r="P12" s="112"/>
      <c r="S12" s="132"/>
      <c r="T12" s="132"/>
    </row>
    <row r="13" s="2" customFormat="1" ht="61.5" customHeight="1" spans="1:20">
      <c r="A13" s="38"/>
      <c r="B13" s="28">
        <v>42905</v>
      </c>
      <c r="C13" s="49" t="s">
        <v>34</v>
      </c>
      <c r="D13" s="27">
        <v>100000</v>
      </c>
      <c r="E13" s="36">
        <v>42878</v>
      </c>
      <c r="F13" s="27">
        <v>100000</v>
      </c>
      <c r="G13" s="27"/>
      <c r="H13" s="29"/>
      <c r="I13" s="95">
        <v>0</v>
      </c>
      <c r="J13" s="96"/>
      <c r="K13" s="95">
        <v>0</v>
      </c>
      <c r="L13" s="33">
        <v>500</v>
      </c>
      <c r="M13" s="97" t="s">
        <v>59</v>
      </c>
      <c r="N13" s="97"/>
      <c r="O13" s="98">
        <f>D13-I13-K13-L13</f>
        <v>99500</v>
      </c>
      <c r="P13" s="99"/>
      <c r="S13" s="131"/>
      <c r="T13" s="131"/>
    </row>
    <row r="14" s="2" customFormat="1" ht="20.1" customHeight="1" spans="1:20">
      <c r="A14" s="51"/>
      <c r="B14" s="28"/>
      <c r="C14" s="49"/>
      <c r="D14" s="27"/>
      <c r="E14" s="36"/>
      <c r="F14" s="27"/>
      <c r="G14" s="27"/>
      <c r="H14" s="52" t="s">
        <v>60</v>
      </c>
      <c r="I14" s="95"/>
      <c r="J14" s="96"/>
      <c r="K14" s="95"/>
      <c r="L14" s="33"/>
      <c r="M14" s="97"/>
      <c r="N14" s="97"/>
      <c r="O14" s="98"/>
      <c r="P14" s="99"/>
      <c r="S14" s="131"/>
      <c r="T14" s="131"/>
    </row>
    <row r="15" ht="20.25" customHeight="1" spans="1:18">
      <c r="A15" s="42"/>
      <c r="B15" s="43" t="s">
        <v>1</v>
      </c>
      <c r="C15" s="44"/>
      <c r="D15" s="45"/>
      <c r="E15" s="46"/>
      <c r="F15"/>
      <c r="G15" s="45"/>
      <c r="H15" s="47"/>
      <c r="I15" s="107"/>
      <c r="J15" s="108"/>
      <c r="K15" s="107"/>
      <c r="L15" s="57"/>
      <c r="M15" s="59"/>
      <c r="N15" s="59"/>
      <c r="O15" s="109"/>
      <c r="P15" s="94"/>
      <c r="R15" s="5"/>
    </row>
    <row r="16" ht="20.25" customHeight="1" spans="1:18">
      <c r="A16" s="42">
        <v>3</v>
      </c>
      <c r="B16" s="53">
        <v>43243</v>
      </c>
      <c r="C16" s="44" t="s">
        <v>34</v>
      </c>
      <c r="D16" s="45">
        <v>52227.21</v>
      </c>
      <c r="E16" s="46">
        <v>43208</v>
      </c>
      <c r="F16" s="45">
        <v>52227.21</v>
      </c>
      <c r="G16" s="45"/>
      <c r="H16" s="47"/>
      <c r="I16" s="107">
        <v>0</v>
      </c>
      <c r="J16" s="108"/>
      <c r="K16" s="107">
        <v>0</v>
      </c>
      <c r="L16" s="57">
        <v>500</v>
      </c>
      <c r="M16" s="59"/>
      <c r="N16" s="59"/>
      <c r="O16" s="109">
        <f>D16-I16-K16-L16</f>
        <v>51727.21</v>
      </c>
      <c r="P16"/>
      <c r="R16" s="5"/>
    </row>
    <row r="17" ht="20.25" customHeight="1" spans="1:18">
      <c r="A17" s="42"/>
      <c r="B17" s="53"/>
      <c r="C17" s="44"/>
      <c r="D17" s="45"/>
      <c r="E17" s="46"/>
      <c r="F17" s="45"/>
      <c r="G17" s="45"/>
      <c r="H17" s="47"/>
      <c r="I17" s="107"/>
      <c r="J17" s="113" t="s">
        <v>64</v>
      </c>
      <c r="K17" s="107"/>
      <c r="L17" s="57"/>
      <c r="M17" s="57"/>
      <c r="N17" s="59"/>
      <c r="O17" s="109"/>
      <c r="P17" s="94"/>
      <c r="R17" s="5"/>
    </row>
    <row r="18" ht="20" customHeight="1" spans="1:18">
      <c r="A18" s="42"/>
      <c r="B18" s="53"/>
      <c r="C18" s="44"/>
      <c r="D18" s="45"/>
      <c r="E18" s="46"/>
      <c r="F18" s="45"/>
      <c r="G18" s="45"/>
      <c r="H18" s="47"/>
      <c r="I18" s="107"/>
      <c r="J18" s="108"/>
      <c r="K18" s="107"/>
      <c r="L18" s="57"/>
      <c r="M18" s="59"/>
      <c r="N18" s="59"/>
      <c r="O18" s="109"/>
      <c r="P18" s="94"/>
      <c r="R18" s="5"/>
    </row>
    <row r="19" ht="20" customHeight="1" spans="1:18">
      <c r="A19" s="42"/>
      <c r="B19" s="53"/>
      <c r="C19" s="44"/>
      <c r="D19" s="45"/>
      <c r="E19" s="46"/>
      <c r="F19" s="45"/>
      <c r="G19" s="45"/>
      <c r="H19" s="47"/>
      <c r="I19" s="107"/>
      <c r="J19" s="108"/>
      <c r="K19" s="107"/>
      <c r="L19" s="57"/>
      <c r="M19" s="59"/>
      <c r="N19" s="59"/>
      <c r="O19" s="109"/>
      <c r="P19" s="94"/>
      <c r="R19" s="5"/>
    </row>
    <row r="20" ht="20" customHeight="1" spans="1:16">
      <c r="A20" s="54"/>
      <c r="B20" s="55"/>
      <c r="C20" s="56"/>
      <c r="D20" s="57"/>
      <c r="E20" s="58"/>
      <c r="F20" s="57"/>
      <c r="G20" s="57"/>
      <c r="H20" s="59"/>
      <c r="I20" s="107"/>
      <c r="J20" s="54"/>
      <c r="K20" s="107"/>
      <c r="L20" s="57"/>
      <c r="M20" s="114"/>
      <c r="N20" s="114"/>
      <c r="O20" s="107"/>
      <c r="P20" s="94"/>
    </row>
    <row r="21" ht="20" customHeight="1" spans="1:18">
      <c r="A21" s="54"/>
      <c r="B21" s="55"/>
      <c r="C21" s="56"/>
      <c r="D21" s="57"/>
      <c r="E21" s="58"/>
      <c r="F21" s="57"/>
      <c r="G21" s="57"/>
      <c r="H21" s="59"/>
      <c r="I21" s="107"/>
      <c r="J21" s="54"/>
      <c r="K21" s="107"/>
      <c r="L21" s="57"/>
      <c r="M21" s="59"/>
      <c r="N21" s="59"/>
      <c r="O21" s="107"/>
      <c r="P21" s="94"/>
      <c r="Q21" s="133"/>
      <c r="R21" s="133"/>
    </row>
    <row r="22" ht="20" customHeight="1" spans="1:16">
      <c r="A22" s="54"/>
      <c r="B22" s="55"/>
      <c r="C22" s="56"/>
      <c r="D22" s="57"/>
      <c r="E22" s="58"/>
      <c r="F22" s="57"/>
      <c r="G22" s="57"/>
      <c r="H22" s="59"/>
      <c r="I22" s="107"/>
      <c r="J22" s="54"/>
      <c r="K22" s="107"/>
      <c r="L22" s="57"/>
      <c r="M22" s="59"/>
      <c r="N22" s="59"/>
      <c r="O22" s="107"/>
      <c r="P22" s="94">
        <v>500</v>
      </c>
    </row>
    <row r="23" ht="20" customHeight="1" spans="1:16">
      <c r="A23" s="54"/>
      <c r="B23" s="55"/>
      <c r="C23" s="56"/>
      <c r="D23" s="57"/>
      <c r="E23" s="58"/>
      <c r="F23" s="57"/>
      <c r="G23" s="57"/>
      <c r="H23" s="59"/>
      <c r="I23" s="107"/>
      <c r="J23" s="54"/>
      <c r="K23" s="107"/>
      <c r="L23" s="57"/>
      <c r="M23" s="59"/>
      <c r="N23" s="59"/>
      <c r="O23" s="107"/>
      <c r="P23" s="94">
        <v>5100</v>
      </c>
    </row>
    <row r="24" s="1" customFormat="1" ht="27" customHeight="1" spans="1:22">
      <c r="A24" s="21" t="s">
        <v>38</v>
      </c>
      <c r="B24" s="21"/>
      <c r="C24" s="60" t="s">
        <v>39</v>
      </c>
      <c r="D24" s="61">
        <f t="shared" ref="D24:G24" si="0">SUM(D7:D23)</f>
        <v>552227.21</v>
      </c>
      <c r="E24" s="60" t="s">
        <v>39</v>
      </c>
      <c r="F24" s="61">
        <f t="shared" si="0"/>
        <v>552227.21</v>
      </c>
      <c r="G24" s="61">
        <f t="shared" si="0"/>
        <v>737274.4</v>
      </c>
      <c r="H24" s="60" t="s">
        <v>39</v>
      </c>
      <c r="I24" s="61">
        <f t="shared" ref="I24:L24" si="1">SUM(I7:I23)</f>
        <v>9099.0534</v>
      </c>
      <c r="J24" s="60" t="s">
        <v>39</v>
      </c>
      <c r="K24" s="61">
        <f t="shared" si="1"/>
        <v>0</v>
      </c>
      <c r="L24" s="61">
        <f t="shared" si="1"/>
        <v>9050</v>
      </c>
      <c r="M24" s="60" t="s">
        <v>39</v>
      </c>
      <c r="N24" s="60"/>
      <c r="O24" s="61">
        <f>SUM(O7:O23)</f>
        <v>534078.1566</v>
      </c>
      <c r="P24" s="115">
        <v>50</v>
      </c>
      <c r="Q24" s="134">
        <f>D25/C3</f>
        <v>0.113698002915336</v>
      </c>
      <c r="R24" s="4"/>
      <c r="S24" s="4"/>
      <c r="T24" s="4"/>
      <c r="U24" s="5"/>
      <c r="V24" s="5"/>
    </row>
    <row r="25" ht="26.1" customHeight="1" spans="1:17">
      <c r="A25" s="62" t="s">
        <v>40</v>
      </c>
      <c r="B25" s="62"/>
      <c r="C25" s="54" t="s">
        <v>41</v>
      </c>
      <c r="D25" s="63">
        <f>O16</f>
        <v>51727.21</v>
      </c>
      <c r="E25" s="63"/>
      <c r="F25" s="63"/>
      <c r="G25" s="63"/>
      <c r="H25" s="64" t="s">
        <v>42</v>
      </c>
      <c r="I25" s="64"/>
      <c r="J25" s="116" t="s">
        <v>65</v>
      </c>
      <c r="K25" s="116"/>
      <c r="L25" s="116"/>
      <c r="M25" s="116"/>
      <c r="N25" s="116"/>
      <c r="O25" s="116"/>
      <c r="P25" s="94"/>
      <c r="Q25" s="135" t="s">
        <v>44</v>
      </c>
    </row>
    <row r="26" ht="26.1" customHeight="1" spans="1:18">
      <c r="A26" s="62"/>
      <c r="B26" s="62"/>
      <c r="C26" s="65" t="s">
        <v>45</v>
      </c>
      <c r="D26" s="66">
        <f>D25</f>
        <v>51727.21</v>
      </c>
      <c r="E26" s="66"/>
      <c r="F26" s="66"/>
      <c r="G26" s="66"/>
      <c r="H26" s="67"/>
      <c r="I26" s="67"/>
      <c r="J26" s="117"/>
      <c r="K26" s="117"/>
      <c r="L26" s="117"/>
      <c r="M26" s="117"/>
      <c r="N26" s="117"/>
      <c r="O26" s="117"/>
      <c r="P26" s="94"/>
      <c r="R26" s="5"/>
    </row>
    <row r="27" ht="45" customHeight="1" spans="1:20">
      <c r="A27" s="68" t="s">
        <v>47</v>
      </c>
      <c r="B27" s="69"/>
      <c r="C27" s="70" t="s">
        <v>61</v>
      </c>
      <c r="D27" s="71"/>
      <c r="E27" s="71"/>
      <c r="F27" s="71"/>
      <c r="G27" s="71"/>
      <c r="H27" s="71"/>
      <c r="I27" s="71"/>
      <c r="J27" s="118"/>
      <c r="K27" s="118"/>
      <c r="L27" s="118"/>
      <c r="M27" s="118"/>
      <c r="N27" s="118"/>
      <c r="O27" s="119"/>
      <c r="P27" s="94"/>
      <c r="R27" s="136"/>
      <c r="S27" s="137"/>
      <c r="T27" s="137"/>
    </row>
    <row r="28" ht="45" customHeight="1" spans="1:16">
      <c r="A28" s="21" t="s">
        <v>50</v>
      </c>
      <c r="B28" s="21"/>
      <c r="C28" s="72" t="s">
        <v>51</v>
      </c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120"/>
      <c r="P28" s="94"/>
    </row>
    <row r="29" ht="45" customHeight="1" spans="1:16">
      <c r="A29" s="21" t="s">
        <v>52</v>
      </c>
      <c r="B29" s="21"/>
      <c r="C29" s="74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121"/>
      <c r="P29" s="94"/>
    </row>
    <row r="30" ht="45" customHeight="1" spans="1:20">
      <c r="A30" s="21" t="s">
        <v>53</v>
      </c>
      <c r="B30" s="21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122"/>
      <c r="P30" s="94"/>
      <c r="T30" s="136"/>
    </row>
    <row r="31" ht="42" customHeight="1" spans="1:16">
      <c r="A31" s="21" t="s">
        <v>55</v>
      </c>
      <c r="B31" s="21"/>
      <c r="C31" s="78"/>
      <c r="D31" s="79"/>
      <c r="E31" s="79"/>
      <c r="F31" s="79"/>
      <c r="G31" s="80"/>
      <c r="H31" s="21" t="s">
        <v>63</v>
      </c>
      <c r="I31" s="21"/>
      <c r="J31" s="78"/>
      <c r="K31" s="79"/>
      <c r="L31" s="79"/>
      <c r="M31" s="79"/>
      <c r="N31" s="79"/>
      <c r="O31" s="80"/>
      <c r="P31" s="94"/>
    </row>
    <row r="35" spans="17:22">
      <c r="Q35" s="4"/>
      <c r="U35" s="4"/>
      <c r="V35" s="4"/>
    </row>
    <row r="36" s="4" customFormat="1"/>
    <row r="37" s="4" customFormat="1" spans="2:2">
      <c r="B37"/>
    </row>
    <row r="38" s="4" customFormat="1" spans="2:22">
      <c r="B38"/>
      <c r="Q38" s="5"/>
      <c r="U38" s="5"/>
      <c r="V38" s="5"/>
    </row>
    <row r="39" spans="3:3">
      <c r="C39"/>
    </row>
    <row r="49" spans="5:5">
      <c r="E49"/>
    </row>
  </sheetData>
  <mergeCells count="48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4:B24"/>
    <mergeCell ref="D25:G25"/>
    <mergeCell ref="J25:O25"/>
    <mergeCell ref="D26:G26"/>
    <mergeCell ref="J26:O26"/>
    <mergeCell ref="A27:B27"/>
    <mergeCell ref="C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G31"/>
    <mergeCell ref="H31:I31"/>
    <mergeCell ref="J31:O31"/>
    <mergeCell ref="A5:A6"/>
    <mergeCell ref="A7:A10"/>
    <mergeCell ref="A12:A13"/>
    <mergeCell ref="B7:B10"/>
    <mergeCell ref="C7:C10"/>
    <mergeCell ref="H8:M10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3326  潜山县地质灾害</vt:lpstr>
      <vt:lpstr>3326  潜山县地质灾害 (2)</vt:lpstr>
      <vt:lpstr>3326  潜山县地质灾害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一览众山小</cp:lastModifiedBy>
  <dcterms:created xsi:type="dcterms:W3CDTF">2017-01-16T06:13:00Z</dcterms:created>
  <cp:lastPrinted>2017-06-27T00:45:00Z</cp:lastPrinted>
  <dcterms:modified xsi:type="dcterms:W3CDTF">2019-01-15T05:57:19Z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