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2"/>
  </bookViews>
  <sheets>
    <sheet name="第1次" sheetId="1" r:id="rId1"/>
    <sheet name="第2次 (2)" sheetId="2" r:id="rId2"/>
    <sheet name="第3次 " sheetId="3" r:id="rId3"/>
  </sheets>
  <calcPr calcId="144525"/>
</workbook>
</file>

<file path=xl/sharedStrings.xml><?xml version="1.0" encoding="utf-8"?>
<sst xmlns="http://schemas.openxmlformats.org/spreadsheetml/2006/main" count="369" uniqueCount="95">
  <si>
    <t xml:space="preserve">工程款支付证书 </t>
  </si>
  <si>
    <t>工程名称</t>
  </si>
  <si>
    <t>210国道镇巴县城过境公路改建工程施工</t>
  </si>
  <si>
    <t>建设单位</t>
  </si>
  <si>
    <t>镇巴县交通运输局</t>
  </si>
  <si>
    <t>ERP编号</t>
  </si>
  <si>
    <t>档案编号</t>
  </si>
  <si>
    <t>合同金额</t>
  </si>
  <si>
    <t>中标时间</t>
  </si>
  <si>
    <t>2016.11.3</t>
  </si>
  <si>
    <t>已提供工程资料</t>
  </si>
  <si>
    <t>中标通知书、施工合同</t>
  </si>
  <si>
    <t>保存地址</t>
  </si>
  <si>
    <t>合肥</t>
  </si>
  <si>
    <t>责任单位</t>
  </si>
  <si>
    <t>第七大区陕西省</t>
  </si>
  <si>
    <t>决算金额</t>
  </si>
  <si>
    <t>决算时间</t>
  </si>
  <si>
    <t>项目部印章</t>
  </si>
  <si>
    <t>施工人</t>
  </si>
  <si>
    <t>程开录13909166666</t>
  </si>
  <si>
    <t>区域责任人</t>
  </si>
  <si>
    <t>孙健</t>
  </si>
  <si>
    <t>省办负责人</t>
  </si>
  <si>
    <t>易冬明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</si>
  <si>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</si>
  <si>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</si>
  <si>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</si>
  <si>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</si>
  <si>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</si>
  <si>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</si>
  <si>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</si>
  <si>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</si>
  <si>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</si>
  <si>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</si>
  <si>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</si>
  <si>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</si>
  <si>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</si>
  <si>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</si>
  <si>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</si>
  <si>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</si>
  <si>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</si>
  <si>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</si>
  <si>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</si>
  <si>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</si>
  <si>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</si>
  <si>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</si>
  <si>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</si>
  <si>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</si>
  <si>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</si>
  <si>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</si>
  <si>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</si>
  <si>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徽行</t>
  </si>
  <si>
    <t>5206 8432 3131 0000 02</t>
  </si>
  <si>
    <t>手续费</t>
  </si>
  <si>
    <t>建行汉中中心广场支行</t>
  </si>
  <si>
    <t>6105 0165 5100 00000033</t>
  </si>
  <si>
    <t>陕西省汉中交通试验检测资信有限责任公司（试验费）</t>
  </si>
  <si>
    <t>中行</t>
  </si>
  <si>
    <t>合同价2%</t>
  </si>
  <si>
    <t>暂扣</t>
  </si>
  <si>
    <t>镇巴农村商业银行总行营业部</t>
  </si>
  <si>
    <t>2706 0801 0120 10000 45310</t>
  </si>
  <si>
    <t>汉中市浩博实业有限公司（砂石费）</t>
  </si>
  <si>
    <t>农行镇巴县支行</t>
  </si>
  <si>
    <t>2664 5401 0400 06802</t>
  </si>
  <si>
    <t>镇巴县荣鑫建筑劳务工程有限公司（劳务费）</t>
  </si>
  <si>
    <t>农行汉中分行营业部</t>
  </si>
  <si>
    <t>2665 0101 0400 14853</t>
  </si>
  <si>
    <t>汉中安源商贸有限公司（水泥）</t>
  </si>
  <si>
    <t>镇巴农商银行总行营业部</t>
  </si>
  <si>
    <t>6230 2706 0000 6338 310</t>
  </si>
  <si>
    <t>潘传丽（机械租赁费）</t>
  </si>
  <si>
    <t>农行陕西汉中分行营业部</t>
  </si>
  <si>
    <t>交通银行徐州分行营业部</t>
  </si>
  <si>
    <t>3236 0066 0018 0007 28690</t>
  </si>
  <si>
    <t>徐州亿丰工程机械有限公司（摊铺机租赁费）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</si>
  <si>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</si>
  <si>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</si>
  <si>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</si>
  <si>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</si>
  <si>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</si>
  <si>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</si>
  <si>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</si>
  <si>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2706 0801 0120 1000 084461</t>
  </si>
  <si>
    <t>汉中锐鑫运输服务有限公司（运输费）</t>
  </si>
  <si>
    <t>退</t>
  </si>
  <si>
    <t>暂扣企税</t>
  </si>
  <si>
    <t>扣印章使用费，合作人已交公司</t>
  </si>
  <si>
    <t>农行汉中西环路支行</t>
  </si>
  <si>
    <t>2665 0201 0400 05099</t>
  </si>
  <si>
    <t>陕西路友源工程建设有限公司（沥青封层）</t>
  </si>
  <si>
    <t>陕西镇巴农村商业银行营业部</t>
  </si>
  <si>
    <t>2706 0801 0120 10000 36745</t>
  </si>
  <si>
    <t>汉中市四通房地产开发有限责任公司（退项目启动资金）</t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</si>
</sst>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#,##0.00_ "/>
    <numFmt numFmtId="44" formatCode="_ &quot;￥&quot;* #,##0.00_ ;_ &quot;￥&quot;* \-#,##0.00_ ;_ &quot;￥&quot;* &quot;-&quot;??_ ;_ @_ "/>
    <numFmt numFmtId="178" formatCode="yy/m/d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9" formatCode="yyyy&quot;年&quot;m&quot;月&quot;d&quot;日&quot;;@"/>
    <numFmt numFmtId="180" formatCode="0_ "/>
  </numFmts>
  <fonts count="36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6"/>
      <name val="宋体"/>
      <charset val="134"/>
    </font>
    <font>
      <b/>
      <sz val="8"/>
      <name val="宋体"/>
      <charset val="134"/>
    </font>
    <font>
      <sz val="6"/>
      <color rgb="FFFF0000"/>
      <name val="宋体"/>
      <charset val="134"/>
    </font>
    <font>
      <sz val="9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8" borderId="1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0" borderId="16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7" fillId="0" borderId="0">
      <protection locked="0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19" borderId="20" applyNumberFormat="0" applyAlignment="0" applyProtection="0">
      <alignment vertical="center"/>
    </xf>
    <xf numFmtId="0" fontId="20" fillId="19" borderId="15" applyNumberFormat="0" applyAlignment="0" applyProtection="0">
      <alignment vertical="center"/>
    </xf>
    <xf numFmtId="0" fontId="23" fillId="21" borderId="17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5" fillId="0" borderId="0">
      <protection locked="0"/>
    </xf>
  </cellStyleXfs>
  <cellXfs count="107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8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9" fontId="4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8" fontId="4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8" fontId="1" fillId="3" borderId="7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180" fontId="6" fillId="3" borderId="2" xfId="50" applyNumberFormat="1" applyFont="1" applyFill="1" applyBorder="1" applyAlignment="1" applyProtection="1">
      <alignment horizontal="center" vertical="center" shrinkToFit="1"/>
    </xf>
    <xf numFmtId="0" fontId="1" fillId="3" borderId="8" xfId="50" applyFont="1" applyFill="1" applyBorder="1" applyAlignment="1" applyProtection="1">
      <alignment horizontal="center" vertical="center" wrapText="1"/>
    </xf>
    <xf numFmtId="180" fontId="4" fillId="2" borderId="4" xfId="50" applyNumberFormat="1" applyFont="1" applyFill="1" applyBorder="1" applyAlignment="1" applyProtection="1">
      <alignment horizontal="center" vertical="center"/>
    </xf>
    <xf numFmtId="0" fontId="1" fillId="3" borderId="6" xfId="50" applyFont="1" applyFill="1" applyBorder="1" applyAlignment="1" applyProtection="1">
      <alignment horizontal="center" vertical="center"/>
    </xf>
    <xf numFmtId="178" fontId="1" fillId="3" borderId="4" xfId="50" applyNumberFormat="1" applyFont="1" applyFill="1" applyBorder="1" applyAlignment="1" applyProtection="1">
      <alignment horizontal="center" vertical="center" shrinkToFit="1"/>
    </xf>
    <xf numFmtId="9" fontId="1" fillId="3" borderId="2" xfId="50" applyNumberFormat="1" applyFont="1" applyFill="1" applyBorder="1" applyAlignment="1" applyProtection="1">
      <alignment horizontal="center" vertical="center" shrinkToFit="1"/>
    </xf>
    <xf numFmtId="0" fontId="1" fillId="3" borderId="9" xfId="50" applyFont="1" applyFill="1" applyBorder="1" applyAlignment="1" applyProtection="1">
      <alignment horizontal="center" vertical="center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wrapText="1" shrinkToFit="1"/>
    </xf>
    <xf numFmtId="180" fontId="7" fillId="3" borderId="2" xfId="50" applyNumberFormat="1" applyFont="1" applyFill="1" applyBorder="1" applyAlignment="1" applyProtection="1">
      <alignment horizontal="center" vertical="center" wrapText="1" shrinkToFit="1"/>
    </xf>
    <xf numFmtId="0" fontId="1" fillId="3" borderId="2" xfId="50" applyFont="1" applyFill="1" applyBorder="1" applyAlignment="1" applyProtection="1">
      <alignment horizontal="center" vertical="center"/>
    </xf>
    <xf numFmtId="177" fontId="1" fillId="3" borderId="2" xfId="50" applyNumberFormat="1" applyFont="1" applyFill="1" applyBorder="1" applyAlignment="1" applyProtection="1">
      <alignment vertical="center" shrinkToFit="1"/>
    </xf>
    <xf numFmtId="177" fontId="1" fillId="3" borderId="2" xfId="50" applyNumberFormat="1" applyFont="1" applyFill="1" applyBorder="1" applyAlignment="1" applyProtection="1">
      <alignment horizontal="right" vertical="center" shrinkToFit="1"/>
    </xf>
    <xf numFmtId="180" fontId="8" fillId="2" borderId="4" xfId="50" applyNumberFormat="1" applyFont="1" applyFill="1" applyBorder="1" applyAlignment="1" applyProtection="1">
      <alignment horizontal="center" vertical="center"/>
    </xf>
    <xf numFmtId="0" fontId="1" fillId="3" borderId="9" xfId="50" applyFont="1" applyFill="1" applyBorder="1" applyAlignment="1" applyProtection="1">
      <alignment horizontal="center" vertical="center" wrapText="1"/>
    </xf>
    <xf numFmtId="0" fontId="1" fillId="0" borderId="2" xfId="50" applyFont="1" applyFill="1" applyBorder="1" applyAlignment="1" applyProtection="1">
      <alignment horizontal="center" vertical="center" wrapText="1"/>
    </xf>
    <xf numFmtId="0" fontId="1" fillId="3" borderId="8" xfId="50" applyFont="1" applyFill="1" applyBorder="1" applyAlignment="1" applyProtection="1">
      <alignment horizontal="center" vertical="center"/>
    </xf>
    <xf numFmtId="178" fontId="1" fillId="3" borderId="10" xfId="50" applyNumberFormat="1" applyFont="1" applyFill="1" applyBorder="1" applyAlignment="1" applyProtection="1">
      <alignment horizontal="center" vertical="center" shrinkToFit="1"/>
    </xf>
    <xf numFmtId="178" fontId="1" fillId="3" borderId="11" xfId="50" applyNumberFormat="1" applyFont="1" applyFill="1" applyBorder="1" applyAlignment="1" applyProtection="1">
      <alignment horizontal="center" vertical="center" shrinkToFit="1"/>
    </xf>
    <xf numFmtId="178" fontId="1" fillId="3" borderId="2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horizontal="center" vertical="center"/>
    </xf>
    <xf numFmtId="178" fontId="2" fillId="3" borderId="4" xfId="50" applyNumberFormat="1" applyFont="1" applyFill="1" applyBorder="1" applyAlignment="1" applyProtection="1">
      <alignment horizontal="center"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center" vertical="center" wrapText="1" shrinkToFit="1"/>
    </xf>
    <xf numFmtId="180" fontId="9" fillId="3" borderId="2" xfId="50" applyNumberFormat="1" applyFont="1" applyFill="1" applyBorder="1" applyAlignment="1" applyProtection="1">
      <alignment horizontal="center" vertical="center" wrapText="1" shrinkToFit="1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0" fontId="4" fillId="3" borderId="2" xfId="50" applyFont="1" applyFill="1" applyBorder="1" applyAlignment="1" applyProtection="1">
      <alignment horizontal="center" vertical="center" wrapText="1"/>
    </xf>
    <xf numFmtId="0" fontId="10" fillId="4" borderId="2" xfId="50" applyFont="1" applyFill="1" applyBorder="1" applyAlignment="1" applyProtection="1">
      <alignment horizontal="center" vertical="center" wrapText="1"/>
    </xf>
    <xf numFmtId="176" fontId="1" fillId="4" borderId="2" xfId="50" applyNumberFormat="1" applyFont="1" applyFill="1" applyBorder="1" applyAlignment="1" applyProtection="1">
      <alignment horizontal="center" vertical="center" shrinkToFit="1"/>
    </xf>
    <xf numFmtId="177" fontId="11" fillId="3" borderId="2" xfId="50" applyNumberFormat="1" applyFont="1" applyFill="1" applyBorder="1" applyAlignment="1" applyProtection="1">
      <alignment horizontal="right" vertical="center" shrinkToFit="1"/>
    </xf>
    <xf numFmtId="177" fontId="12" fillId="3" borderId="3" xfId="50" applyNumberFormat="1" applyFont="1" applyFill="1" applyBorder="1" applyAlignment="1" applyProtection="1">
      <alignment horizontal="center" vertical="center" shrinkToFit="1"/>
    </xf>
    <xf numFmtId="177" fontId="12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4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4" fillId="4" borderId="3" xfId="50" applyNumberFormat="1" applyFont="1" applyFill="1" applyBorder="1" applyAlignment="1" applyProtection="1">
      <alignment horizontal="center" vertical="center" wrapText="1"/>
    </xf>
    <xf numFmtId="177" fontId="4" fillId="2" borderId="3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177" fontId="4" fillId="3" borderId="2" xfId="50" applyNumberFormat="1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wrapText="1"/>
    </xf>
    <xf numFmtId="177" fontId="1" fillId="3" borderId="6" xfId="50" applyNumberFormat="1" applyFont="1" applyFill="1" applyBorder="1" applyAlignment="1" applyProtection="1">
      <alignment horizontal="center" vertical="center" shrinkToFit="1"/>
    </xf>
    <xf numFmtId="177" fontId="4" fillId="3" borderId="6" xfId="50" applyNumberFormat="1" applyFont="1" applyFill="1" applyBorder="1" applyAlignment="1" applyProtection="1">
      <alignment horizontal="center" vertical="center" wrapText="1"/>
    </xf>
    <xf numFmtId="177" fontId="1" fillId="3" borderId="8" xfId="50" applyNumberFormat="1" applyFont="1" applyFill="1" applyBorder="1" applyAlignment="1" applyProtection="1">
      <alignment horizontal="center" vertical="center" shrinkToFit="1"/>
    </xf>
    <xf numFmtId="177" fontId="4" fillId="3" borderId="9" xfId="50" applyNumberFormat="1" applyFont="1" applyFill="1" applyBorder="1" applyAlignment="1" applyProtection="1">
      <alignment horizontal="center" vertical="center" wrapText="1"/>
    </xf>
    <xf numFmtId="177" fontId="1" fillId="3" borderId="9" xfId="50" applyNumberFormat="1" applyFont="1" applyFill="1" applyBorder="1" applyAlignment="1" applyProtection="1">
      <alignment horizontal="center" vertical="center" shrinkToFit="1"/>
    </xf>
    <xf numFmtId="177" fontId="13" fillId="3" borderId="2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center" vertical="center" wrapText="1"/>
    </xf>
    <xf numFmtId="177" fontId="11" fillId="4" borderId="2" xfId="50" applyNumberFormat="1" applyFont="1" applyFill="1" applyBorder="1" applyAlignment="1" applyProtection="1">
      <alignment horizontal="center" vertical="center" shrinkToFit="1"/>
    </xf>
    <xf numFmtId="177" fontId="11" fillId="3" borderId="2" xfId="50" applyNumberFormat="1" applyFont="1" applyFill="1" applyBorder="1" applyAlignment="1" applyProtection="1">
      <alignment horizontal="center" vertical="center" shrinkToFit="1"/>
    </xf>
    <xf numFmtId="177" fontId="4" fillId="4" borderId="2" xfId="50" applyNumberFormat="1" applyFont="1" applyFill="1" applyBorder="1" applyAlignment="1" applyProtection="1">
      <alignment horizontal="center" vertical="center" wrapText="1"/>
    </xf>
    <xf numFmtId="177" fontId="12" fillId="3" borderId="4" xfId="50" applyNumberFormat="1" applyFont="1" applyFill="1" applyBorder="1" applyAlignment="1" applyProtection="1">
      <alignment horizontal="center" vertical="center" shrinkToFi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7" fontId="12" fillId="3" borderId="2" xfId="50" applyNumberFormat="1" applyFont="1" applyFill="1" applyBorder="1" applyAlignment="1" applyProtection="1">
      <alignment horizontal="center" vertical="center" shrinkToFit="1"/>
    </xf>
    <xf numFmtId="0" fontId="4" fillId="3" borderId="14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12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6" fillId="2" borderId="4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4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9" fontId="2" fillId="3" borderId="2" xfId="19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center" vertical="center"/>
    </xf>
    <xf numFmtId="177" fontId="11" fillId="4" borderId="6" xfId="50" applyNumberFormat="1" applyFont="1" applyFill="1" applyBorder="1" applyAlignment="1" applyProtection="1">
      <alignment horizontal="center" vertical="center" shrinkToFit="1"/>
    </xf>
    <xf numFmtId="177" fontId="11" fillId="3" borderId="6" xfId="50" applyNumberFormat="1" applyFont="1" applyFill="1" applyBorder="1" applyAlignment="1" applyProtection="1">
      <alignment horizontal="right" vertical="center" shrinkToFit="1"/>
    </xf>
    <xf numFmtId="0" fontId="2" fillId="3" borderId="6" xfId="50" applyFont="1" applyFill="1" applyBorder="1" applyAlignment="1" applyProtection="1">
      <alignment horizontal="center" vertical="center"/>
    </xf>
    <xf numFmtId="0" fontId="2" fillId="3" borderId="9" xfId="50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23495</xdr:colOff>
      <xdr:row>8</xdr:row>
      <xdr:rowOff>106045</xdr:rowOff>
    </xdr:from>
    <xdr:to>
      <xdr:col>32</xdr:col>
      <xdr:colOff>605155</xdr:colOff>
      <xdr:row>26</xdr:row>
      <xdr:rowOff>176530</xdr:rowOff>
    </xdr:to>
    <xdr:pic>
      <xdr:nvPicPr>
        <xdr:cNvPr id="2" name="图片 1" descr="%1Y788W@U)PTWYW]P6X3%_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01530" y="2840355"/>
          <a:ext cx="7988300" cy="5086985"/>
        </a:xfrm>
        <a:prstGeom prst="rect">
          <a:avLst/>
        </a:prstGeom>
      </xdr:spPr>
    </xdr:pic>
    <xdr:clientData/>
  </xdr:twoCellAnchor>
  <xdr:twoCellAnchor editAs="oneCell">
    <xdr:from>
      <xdr:col>20</xdr:col>
      <xdr:colOff>418465</xdr:colOff>
      <xdr:row>17</xdr:row>
      <xdr:rowOff>157480</xdr:rowOff>
    </xdr:from>
    <xdr:to>
      <xdr:col>29</xdr:col>
      <xdr:colOff>184785</xdr:colOff>
      <xdr:row>30</xdr:row>
      <xdr:rowOff>80010</xdr:rowOff>
    </xdr:to>
    <xdr:pic>
      <xdr:nvPicPr>
        <xdr:cNvPr id="3" name="图片 2" descr="~()$$K7R5WW[I1~Z50W8_%J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796500" y="5347970"/>
          <a:ext cx="5321300" cy="32753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23495</xdr:colOff>
      <xdr:row>8</xdr:row>
      <xdr:rowOff>106045</xdr:rowOff>
    </xdr:from>
    <xdr:to>
      <xdr:col>32</xdr:col>
      <xdr:colOff>605155</xdr:colOff>
      <xdr:row>27</xdr:row>
      <xdr:rowOff>172720</xdr:rowOff>
    </xdr:to>
    <xdr:pic>
      <xdr:nvPicPr>
        <xdr:cNvPr id="2" name="图片 1" descr="%1Y788W@U)PTWYW]P6X3%_T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01530" y="2840355"/>
          <a:ext cx="7988300" cy="5086985"/>
        </a:xfrm>
        <a:prstGeom prst="rect">
          <a:avLst/>
        </a:prstGeom>
      </xdr:spPr>
    </xdr:pic>
    <xdr:clientData/>
  </xdr:twoCellAnchor>
  <xdr:twoCellAnchor editAs="oneCell">
    <xdr:from>
      <xdr:col>20</xdr:col>
      <xdr:colOff>418465</xdr:colOff>
      <xdr:row>17</xdr:row>
      <xdr:rowOff>157480</xdr:rowOff>
    </xdr:from>
    <xdr:to>
      <xdr:col>29</xdr:col>
      <xdr:colOff>184785</xdr:colOff>
      <xdr:row>29</xdr:row>
      <xdr:rowOff>106680</xdr:rowOff>
    </xdr:to>
    <xdr:pic>
      <xdr:nvPicPr>
        <xdr:cNvPr id="3" name="图片 2" descr="~()$$K7R5WW[I1~Z50W8_%J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796500" y="5347970"/>
          <a:ext cx="5321300" cy="3275330"/>
        </a:xfrm>
        <a:prstGeom prst="rect">
          <a:avLst/>
        </a:prstGeom>
      </xdr:spPr>
    </xdr:pic>
    <xdr:clientData/>
  </xdr:twoCellAnchor>
  <xdr:twoCellAnchor editAs="oneCell">
    <xdr:from>
      <xdr:col>9</xdr:col>
      <xdr:colOff>619760</xdr:colOff>
      <xdr:row>22</xdr:row>
      <xdr:rowOff>97790</xdr:rowOff>
    </xdr:from>
    <xdr:to>
      <xdr:col>10</xdr:col>
      <xdr:colOff>829310</xdr:colOff>
      <xdr:row>24</xdr:row>
      <xdr:rowOff>147955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058400" y="6564630"/>
          <a:ext cx="1454785" cy="560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422275</xdr:colOff>
      <xdr:row>20</xdr:row>
      <xdr:rowOff>84455</xdr:rowOff>
    </xdr:from>
    <xdr:to>
      <xdr:col>9</xdr:col>
      <xdr:colOff>958215</xdr:colOff>
      <xdr:row>22</xdr:row>
      <xdr:rowOff>103505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87815" y="6040755"/>
          <a:ext cx="1369060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274320</xdr:colOff>
      <xdr:row>12</xdr:row>
      <xdr:rowOff>98425</xdr:rowOff>
    </xdr:from>
    <xdr:to>
      <xdr:col>30</xdr:col>
      <xdr:colOff>436880</xdr:colOff>
      <xdr:row>27</xdr:row>
      <xdr:rowOff>96520</xdr:rowOff>
    </xdr:to>
    <xdr:pic>
      <xdr:nvPicPr>
        <xdr:cNvPr id="5" name="图片 4" descr="HK1}}8@$6DJXI)O~D3R]B6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180675" y="3950335"/>
          <a:ext cx="6334760" cy="3889375"/>
        </a:xfrm>
        <a:prstGeom prst="rect">
          <a:avLst/>
        </a:prstGeom>
      </xdr:spPr>
    </xdr:pic>
    <xdr:clientData/>
  </xdr:twoCellAnchor>
  <xdr:twoCellAnchor editAs="oneCell">
    <xdr:from>
      <xdr:col>8</xdr:col>
      <xdr:colOff>628015</xdr:colOff>
      <xdr:row>22</xdr:row>
      <xdr:rowOff>156845</xdr:rowOff>
    </xdr:from>
    <xdr:to>
      <xdr:col>9</xdr:col>
      <xdr:colOff>1212215</xdr:colOff>
      <xdr:row>24</xdr:row>
      <xdr:rowOff>240030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93555" y="6623685"/>
          <a:ext cx="1417320" cy="593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2"/>
  <sheetViews>
    <sheetView workbookViewId="0">
      <pane ySplit="7" topLeftCell="A14" activePane="bottomLeft" state="frozen"/>
      <selection/>
      <selection pane="bottomLeft" activeCell="D22" sqref="D22"/>
    </sheetView>
  </sheetViews>
  <sheetFormatPr defaultColWidth="9" defaultRowHeight="10.8"/>
  <cols>
    <col min="1" max="1" width="3.25" style="2" customWidth="1"/>
    <col min="2" max="2" width="9.67592592592593" style="5" customWidth="1"/>
    <col min="3" max="3" width="10.75" style="2" customWidth="1"/>
    <col min="4" max="4" width="9.5462962962963" style="2" customWidth="1"/>
    <col min="5" max="5" width="26.787037037037" style="6" customWidth="1"/>
    <col min="6" max="6" width="29.537037037037" style="6" customWidth="1"/>
    <col min="7" max="7" width="28.75" style="6" customWidth="1"/>
    <col min="8" max="8" width="7.18518518518519" style="6" customWidth="1"/>
    <col min="9" max="9" width="12.1481481481481" style="6" customWidth="1"/>
    <col min="10" max="10" width="18.1574074074074" style="6" customWidth="1"/>
    <col min="11" max="11" width="12.8055555555556" style="6" customWidth="1"/>
    <col min="12" max="12" width="9.5" style="6" customWidth="1"/>
    <col min="13" max="13" width="20.7777777777778" style="6" customWidth="1"/>
    <col min="14" max="14" width="15.8148148148148" style="6" customWidth="1"/>
    <col min="15" max="15" width="15.0277777777778" style="5" customWidth="1"/>
    <col min="16" max="16" width="38.6851851851852" style="6" customWidth="1"/>
    <col min="17" max="17" width="15.0277777777778" style="2" customWidth="1"/>
    <col min="18" max="18" width="11" style="6" customWidth="1"/>
    <col min="19" max="19" width="16.0648148148148" style="6" customWidth="1"/>
    <col min="20" max="20" width="15.8148148148148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0"/>
      <c r="J2" s="60" t="s">
        <v>4</v>
      </c>
      <c r="K2" s="60"/>
      <c r="L2" s="60"/>
      <c r="M2" s="61"/>
      <c r="N2" s="62" t="s">
        <v>5</v>
      </c>
      <c r="O2" s="62"/>
      <c r="P2" s="63">
        <v>3107</v>
      </c>
      <c r="Q2" s="68" t="s">
        <v>6</v>
      </c>
      <c r="R2" s="68"/>
      <c r="S2" s="89"/>
      <c r="T2" s="89"/>
    </row>
    <row r="3" s="1" customFormat="1" ht="27.9" customHeight="1" spans="1:20">
      <c r="A3" s="8" t="s">
        <v>7</v>
      </c>
      <c r="B3" s="8"/>
      <c r="C3" s="11">
        <v>6960874</v>
      </c>
      <c r="D3" s="11"/>
      <c r="E3" s="11"/>
      <c r="F3" s="11" t="s">
        <v>8</v>
      </c>
      <c r="G3" s="12" t="s">
        <v>9</v>
      </c>
      <c r="H3" s="8" t="s">
        <v>10</v>
      </c>
      <c r="I3" s="8"/>
      <c r="J3" s="64" t="s">
        <v>11</v>
      </c>
      <c r="K3" s="64"/>
      <c r="L3" s="64"/>
      <c r="M3" s="64"/>
      <c r="N3" s="8" t="s">
        <v>12</v>
      </c>
      <c r="O3" s="8"/>
      <c r="P3" s="64" t="s">
        <v>13</v>
      </c>
      <c r="Q3" s="90" t="s">
        <v>14</v>
      </c>
      <c r="R3" s="91"/>
      <c r="S3" s="92" t="s">
        <v>15</v>
      </c>
      <c r="T3" s="93"/>
    </row>
    <row r="4" s="1" customFormat="1" ht="27.9" customHeight="1" spans="1:20">
      <c r="A4" s="8" t="s">
        <v>16</v>
      </c>
      <c r="B4" s="8"/>
      <c r="C4" s="13"/>
      <c r="D4" s="13"/>
      <c r="E4" s="13"/>
      <c r="F4" s="11" t="s">
        <v>17</v>
      </c>
      <c r="G4" s="14"/>
      <c r="H4" s="8" t="s">
        <v>18</v>
      </c>
      <c r="I4" s="8"/>
      <c r="J4" s="64"/>
      <c r="K4" s="64"/>
      <c r="L4" s="64"/>
      <c r="M4" s="64"/>
      <c r="N4" s="8" t="s">
        <v>19</v>
      </c>
      <c r="O4" s="8"/>
      <c r="P4" s="65" t="s">
        <v>20</v>
      </c>
      <c r="Q4" s="11" t="s">
        <v>21</v>
      </c>
      <c r="R4" s="65" t="s">
        <v>22</v>
      </c>
      <c r="S4" s="94" t="s">
        <v>23</v>
      </c>
      <c r="T4" s="95" t="s">
        <v>24</v>
      </c>
    </row>
    <row r="5" s="1" customFormat="1" ht="27.9" customHeight="1" spans="1:20">
      <c r="A5" s="8" t="s">
        <v>25</v>
      </c>
      <c r="B5" s="15" t="s">
        <v>26</v>
      </c>
      <c r="C5" s="16"/>
      <c r="D5" s="16"/>
      <c r="E5" s="16"/>
      <c r="F5" s="17"/>
      <c r="G5" s="18" t="s">
        <v>27</v>
      </c>
      <c r="H5" s="15" t="s">
        <v>26</v>
      </c>
      <c r="I5" s="16"/>
      <c r="J5" s="17"/>
      <c r="K5" s="18" t="s">
        <v>28</v>
      </c>
      <c r="L5" s="15" t="s">
        <v>29</v>
      </c>
      <c r="M5" s="17"/>
      <c r="N5" s="15" t="s">
        <v>30</v>
      </c>
      <c r="O5" s="17"/>
      <c r="P5" s="66" t="s">
        <v>31</v>
      </c>
      <c r="Q5" s="96"/>
      <c r="R5" s="96"/>
      <c r="S5" s="94" t="s">
        <v>32</v>
      </c>
      <c r="T5" s="97" t="s">
        <v>33</v>
      </c>
    </row>
    <row r="6" s="1" customFormat="1" ht="27.9" customHeight="1" spans="1:20">
      <c r="A6" s="8"/>
      <c r="B6" s="19" t="s">
        <v>34</v>
      </c>
      <c r="C6" s="20"/>
      <c r="D6" s="20"/>
      <c r="E6" s="20"/>
      <c r="F6" s="21"/>
      <c r="G6" s="8"/>
      <c r="H6" s="19" t="s">
        <v>35</v>
      </c>
      <c r="I6" s="20"/>
      <c r="J6" s="21"/>
      <c r="K6" s="8" t="s">
        <v>36</v>
      </c>
      <c r="L6" s="19" t="s">
        <v>37</v>
      </c>
      <c r="M6" s="21"/>
      <c r="N6" s="19" t="s">
        <v>38</v>
      </c>
      <c r="O6" s="21"/>
      <c r="P6" s="67" t="s">
        <v>39</v>
      </c>
      <c r="Q6" s="98"/>
      <c r="R6" s="98"/>
      <c r="S6" s="94"/>
      <c r="T6" s="97"/>
    </row>
    <row r="7" s="1" customFormat="1" ht="27.9" customHeight="1" spans="1:20">
      <c r="A7" s="8"/>
      <c r="B7" s="22" t="s">
        <v>40</v>
      </c>
      <c r="C7" s="8" t="s">
        <v>41</v>
      </c>
      <c r="D7" s="8" t="s">
        <v>42</v>
      </c>
      <c r="E7" s="11" t="s">
        <v>43</v>
      </c>
      <c r="F7" s="11" t="s">
        <v>44</v>
      </c>
      <c r="G7" s="22" t="s">
        <v>45</v>
      </c>
      <c r="H7" s="8" t="s">
        <v>46</v>
      </c>
      <c r="I7" s="11" t="s">
        <v>47</v>
      </c>
      <c r="J7" s="11" t="s">
        <v>48</v>
      </c>
      <c r="K7" s="68" t="s">
        <v>47</v>
      </c>
      <c r="L7" s="11" t="s">
        <v>47</v>
      </c>
      <c r="M7" s="8" t="s">
        <v>48</v>
      </c>
      <c r="N7" s="8" t="s">
        <v>47</v>
      </c>
      <c r="O7" s="8" t="s">
        <v>48</v>
      </c>
      <c r="P7" s="11" t="s">
        <v>49</v>
      </c>
      <c r="Q7" s="11" t="s">
        <v>50</v>
      </c>
      <c r="R7" s="11" t="s">
        <v>51</v>
      </c>
      <c r="S7" s="94"/>
      <c r="T7" s="97"/>
    </row>
    <row r="8" s="2" customFormat="1" ht="23" customHeight="1" spans="1:20">
      <c r="A8" s="23">
        <v>1</v>
      </c>
      <c r="B8" s="24">
        <v>44027</v>
      </c>
      <c r="C8" s="25"/>
      <c r="D8" s="26">
        <v>20350</v>
      </c>
      <c r="E8" s="26" t="s">
        <v>52</v>
      </c>
      <c r="F8" s="27" t="s">
        <v>53</v>
      </c>
      <c r="G8" s="26"/>
      <c r="H8" s="26"/>
      <c r="I8" s="26"/>
      <c r="J8" s="26"/>
      <c r="K8" s="26"/>
      <c r="L8" s="26">
        <v>50</v>
      </c>
      <c r="M8" s="26" t="s">
        <v>54</v>
      </c>
      <c r="N8" s="26"/>
      <c r="O8" s="26"/>
      <c r="P8" s="69"/>
      <c r="Q8" s="99"/>
      <c r="R8" s="26"/>
      <c r="S8" s="26"/>
      <c r="T8" s="26"/>
    </row>
    <row r="9" s="2" customFormat="1" ht="25" customHeight="1" spans="1:20">
      <c r="A9" s="28"/>
      <c r="B9" s="24">
        <v>44027</v>
      </c>
      <c r="C9" s="25"/>
      <c r="D9" s="26"/>
      <c r="E9" s="26" t="s">
        <v>55</v>
      </c>
      <c r="F9" s="29" t="s">
        <v>56</v>
      </c>
      <c r="G9" s="26"/>
      <c r="H9" s="26"/>
      <c r="I9" s="26"/>
      <c r="J9" s="26"/>
      <c r="K9" s="26"/>
      <c r="L9" s="26"/>
      <c r="M9" s="26"/>
      <c r="N9" s="69"/>
      <c r="O9" s="69"/>
      <c r="P9" s="69" t="s">
        <v>57</v>
      </c>
      <c r="Q9" s="99"/>
      <c r="R9" s="26"/>
      <c r="S9" s="26">
        <v>20300</v>
      </c>
      <c r="T9" s="26"/>
    </row>
    <row r="10" s="2" customFormat="1" ht="22" customHeight="1" spans="1:20">
      <c r="A10" s="30">
        <v>2</v>
      </c>
      <c r="B10" s="31">
        <v>44064</v>
      </c>
      <c r="C10" s="25">
        <v>5000000</v>
      </c>
      <c r="D10" s="26"/>
      <c r="E10" s="26" t="s">
        <v>58</v>
      </c>
      <c r="F10" s="27">
        <v>175257190682</v>
      </c>
      <c r="G10" s="26"/>
      <c r="H10" s="32">
        <v>0.02</v>
      </c>
      <c r="I10" s="26">
        <v>139217.5</v>
      </c>
      <c r="J10" s="26" t="s">
        <v>59</v>
      </c>
      <c r="K10" s="26"/>
      <c r="L10" s="26"/>
      <c r="M10" s="26"/>
      <c r="N10" s="69">
        <v>800000</v>
      </c>
      <c r="O10" s="69" t="s">
        <v>60</v>
      </c>
      <c r="P10" s="70"/>
      <c r="Q10" s="99"/>
      <c r="R10" s="26"/>
      <c r="S10" s="26"/>
      <c r="T10" s="26"/>
    </row>
    <row r="11" s="2" customFormat="1" ht="24" customHeight="1" spans="1:20">
      <c r="A11" s="33"/>
      <c r="B11" s="31">
        <v>44069</v>
      </c>
      <c r="C11" s="34"/>
      <c r="D11" s="34"/>
      <c r="E11" s="35" t="s">
        <v>61</v>
      </c>
      <c r="F11" s="36" t="s">
        <v>62</v>
      </c>
      <c r="G11" s="26"/>
      <c r="H11" s="26"/>
      <c r="I11" s="26"/>
      <c r="J11" s="26"/>
      <c r="K11" s="26"/>
      <c r="L11" s="26">
        <v>100</v>
      </c>
      <c r="M11" s="26" t="s">
        <v>54</v>
      </c>
      <c r="N11" s="69"/>
      <c r="O11" s="69"/>
      <c r="P11" s="70" t="s">
        <v>63</v>
      </c>
      <c r="Q11" s="99"/>
      <c r="R11" s="26"/>
      <c r="S11" s="26">
        <v>806430</v>
      </c>
      <c r="T11" s="26"/>
    </row>
    <row r="12" s="3" customFormat="1" ht="17" customHeight="1" spans="1:20">
      <c r="A12" s="37">
        <v>3</v>
      </c>
      <c r="B12" s="31">
        <v>44070</v>
      </c>
      <c r="C12" s="25"/>
      <c r="D12" s="34"/>
      <c r="E12" s="35" t="s">
        <v>64</v>
      </c>
      <c r="F12" s="36" t="s">
        <v>65</v>
      </c>
      <c r="G12" s="38"/>
      <c r="H12" s="38"/>
      <c r="I12" s="38"/>
      <c r="J12" s="38"/>
      <c r="K12" s="38"/>
      <c r="L12" s="26">
        <v>100</v>
      </c>
      <c r="M12" s="26" t="s">
        <v>54</v>
      </c>
      <c r="N12" s="69"/>
      <c r="O12" s="69"/>
      <c r="P12" s="70" t="s">
        <v>66</v>
      </c>
      <c r="Q12" s="99"/>
      <c r="R12" s="39"/>
      <c r="S12" s="26">
        <v>400000</v>
      </c>
      <c r="T12" s="39"/>
    </row>
    <row r="13" s="2" customFormat="1" ht="20.1" customHeight="1" spans="1:20">
      <c r="A13" s="37">
        <v>4</v>
      </c>
      <c r="B13" s="31">
        <v>44071</v>
      </c>
      <c r="C13" s="25"/>
      <c r="D13" s="39"/>
      <c r="E13" s="26" t="s">
        <v>67</v>
      </c>
      <c r="F13" s="27" t="s">
        <v>68</v>
      </c>
      <c r="G13" s="38"/>
      <c r="H13" s="32"/>
      <c r="I13" s="26"/>
      <c r="J13" s="26"/>
      <c r="K13" s="38"/>
      <c r="L13" s="26">
        <v>100</v>
      </c>
      <c r="M13" s="26" t="s">
        <v>54</v>
      </c>
      <c r="N13" s="26"/>
      <c r="O13" s="26"/>
      <c r="P13" s="69" t="s">
        <v>69</v>
      </c>
      <c r="Q13" s="99"/>
      <c r="R13" s="39"/>
      <c r="S13" s="26">
        <v>617000</v>
      </c>
      <c r="T13" s="39"/>
    </row>
    <row r="14" s="2" customFormat="1" ht="20.1" customHeight="1" spans="1:20">
      <c r="A14" s="37">
        <v>5</v>
      </c>
      <c r="B14" s="31">
        <v>44077</v>
      </c>
      <c r="C14" s="25"/>
      <c r="D14" s="26"/>
      <c r="E14" s="26" t="s">
        <v>70</v>
      </c>
      <c r="F14" s="40" t="s">
        <v>71</v>
      </c>
      <c r="G14" s="26"/>
      <c r="H14" s="26"/>
      <c r="I14" s="26"/>
      <c r="J14" s="26"/>
      <c r="K14" s="26"/>
      <c r="L14" s="26">
        <v>100</v>
      </c>
      <c r="M14" s="26" t="s">
        <v>54</v>
      </c>
      <c r="N14" s="69"/>
      <c r="O14" s="69"/>
      <c r="P14" s="69" t="s">
        <v>72</v>
      </c>
      <c r="Q14" s="99"/>
      <c r="R14" s="26"/>
      <c r="S14" s="26">
        <v>146000</v>
      </c>
      <c r="T14" s="26"/>
    </row>
    <row r="15" s="2" customFormat="1" ht="25" customHeight="1" spans="1:20">
      <c r="A15" s="28">
        <v>6</v>
      </c>
      <c r="B15" s="24">
        <v>44098</v>
      </c>
      <c r="C15" s="25"/>
      <c r="D15" s="26"/>
      <c r="E15" s="35" t="s">
        <v>64</v>
      </c>
      <c r="F15" s="36" t="s">
        <v>65</v>
      </c>
      <c r="G15" s="38"/>
      <c r="H15" s="38"/>
      <c r="I15" s="26"/>
      <c r="J15" s="26"/>
      <c r="K15" s="26"/>
      <c r="L15" s="26">
        <v>100</v>
      </c>
      <c r="M15" s="26" t="s">
        <v>54</v>
      </c>
      <c r="N15" s="69"/>
      <c r="O15" s="69"/>
      <c r="P15" s="70" t="s">
        <v>66</v>
      </c>
      <c r="Q15" s="99"/>
      <c r="R15" s="39"/>
      <c r="S15" s="26">
        <v>200000</v>
      </c>
      <c r="T15" s="39"/>
    </row>
    <row r="16" s="2" customFormat="1" ht="20.1" customHeight="1" spans="1:20">
      <c r="A16" s="41"/>
      <c r="B16" s="24">
        <v>44098</v>
      </c>
      <c r="C16" s="34"/>
      <c r="D16" s="34"/>
      <c r="E16" s="35" t="s">
        <v>61</v>
      </c>
      <c r="F16" s="36" t="s">
        <v>62</v>
      </c>
      <c r="G16" s="26"/>
      <c r="H16" s="26"/>
      <c r="I16" s="26"/>
      <c r="J16" s="26"/>
      <c r="K16" s="26"/>
      <c r="L16" s="26">
        <v>100</v>
      </c>
      <c r="M16" s="26" t="s">
        <v>54</v>
      </c>
      <c r="N16" s="69"/>
      <c r="O16" s="69"/>
      <c r="P16" s="70" t="s">
        <v>63</v>
      </c>
      <c r="Q16" s="99"/>
      <c r="R16" s="26"/>
      <c r="S16" s="26">
        <v>366300</v>
      </c>
      <c r="T16" s="26"/>
    </row>
    <row r="17" s="3" customFormat="1" ht="20.1" customHeight="1" spans="1:20">
      <c r="A17" s="28">
        <v>7</v>
      </c>
      <c r="B17" s="24">
        <v>44117</v>
      </c>
      <c r="C17" s="34"/>
      <c r="D17" s="34"/>
      <c r="E17" s="35" t="s">
        <v>73</v>
      </c>
      <c r="F17" s="36" t="s">
        <v>68</v>
      </c>
      <c r="G17" s="26"/>
      <c r="H17" s="26"/>
      <c r="I17" s="26"/>
      <c r="J17" s="26"/>
      <c r="K17" s="26"/>
      <c r="L17" s="26">
        <v>100</v>
      </c>
      <c r="M17" s="26" t="s">
        <v>54</v>
      </c>
      <c r="N17" s="69"/>
      <c r="O17" s="69"/>
      <c r="P17" s="69" t="s">
        <v>69</v>
      </c>
      <c r="Q17" s="99"/>
      <c r="R17" s="26"/>
      <c r="S17" s="26">
        <v>809500</v>
      </c>
      <c r="T17" s="26"/>
    </row>
    <row r="18" s="3" customFormat="1" ht="20.1" customHeight="1" spans="1:20">
      <c r="A18" s="41"/>
      <c r="B18" s="24">
        <v>44117</v>
      </c>
      <c r="C18" s="34"/>
      <c r="D18" s="34"/>
      <c r="E18" s="35" t="s">
        <v>74</v>
      </c>
      <c r="F18" s="36" t="s">
        <v>75</v>
      </c>
      <c r="G18" s="26"/>
      <c r="H18" s="26"/>
      <c r="I18" s="26"/>
      <c r="J18" s="26"/>
      <c r="K18" s="26"/>
      <c r="L18" s="26">
        <v>100</v>
      </c>
      <c r="M18" s="26" t="s">
        <v>54</v>
      </c>
      <c r="N18" s="69"/>
      <c r="O18" s="69"/>
      <c r="P18" s="70" t="s">
        <v>76</v>
      </c>
      <c r="Q18" s="99"/>
      <c r="R18" s="26"/>
      <c r="S18" s="26">
        <v>61500</v>
      </c>
      <c r="T18" s="26"/>
    </row>
    <row r="19" s="4" customFormat="1" ht="20.1" customHeight="1" spans="1:20">
      <c r="A19" s="47"/>
      <c r="B19" s="48"/>
      <c r="C19" s="49"/>
      <c r="D19" s="49"/>
      <c r="E19" s="50"/>
      <c r="F19" s="51"/>
      <c r="G19" s="52"/>
      <c r="H19" s="52"/>
      <c r="I19" s="52"/>
      <c r="J19" s="52"/>
      <c r="K19" s="52"/>
      <c r="L19" s="52"/>
      <c r="M19" s="52"/>
      <c r="N19" s="76"/>
      <c r="O19" s="76"/>
      <c r="P19" s="77"/>
      <c r="Q19" s="100"/>
      <c r="R19" s="52"/>
      <c r="S19" s="52"/>
      <c r="T19" s="52"/>
    </row>
    <row r="20" s="4" customFormat="1" ht="20.1" customHeight="1" spans="1:20">
      <c r="A20" s="47"/>
      <c r="B20" s="48"/>
      <c r="C20" s="49"/>
      <c r="D20" s="49"/>
      <c r="E20" s="50"/>
      <c r="F20" s="51"/>
      <c r="G20" s="52"/>
      <c r="H20" s="52"/>
      <c r="I20" s="52"/>
      <c r="J20" s="52"/>
      <c r="K20" s="52"/>
      <c r="L20" s="52"/>
      <c r="M20" s="52"/>
      <c r="N20" s="76"/>
      <c r="O20" s="76"/>
      <c r="P20" s="77"/>
      <c r="Q20" s="100"/>
      <c r="R20" s="52"/>
      <c r="S20" s="52"/>
      <c r="T20" s="52"/>
    </row>
    <row r="21" s="4" customFormat="1" ht="20.1" customHeight="1" spans="1:20">
      <c r="A21" s="47"/>
      <c r="B21" s="48"/>
      <c r="C21" s="49"/>
      <c r="D21" s="49"/>
      <c r="E21" s="50"/>
      <c r="F21" s="51"/>
      <c r="G21" s="52"/>
      <c r="H21" s="52"/>
      <c r="I21" s="52"/>
      <c r="J21" s="52"/>
      <c r="K21" s="52"/>
      <c r="L21" s="52"/>
      <c r="M21" s="52"/>
      <c r="N21" s="76"/>
      <c r="O21" s="76"/>
      <c r="P21" s="77"/>
      <c r="Q21" s="100"/>
      <c r="R21" s="52"/>
      <c r="S21" s="52"/>
      <c r="T21" s="52"/>
    </row>
    <row r="22" s="4" customFormat="1" ht="20.1" customHeight="1" spans="1:20">
      <c r="A22" s="47"/>
      <c r="B22" s="48"/>
      <c r="C22" s="49"/>
      <c r="D22" s="49"/>
      <c r="E22" s="50"/>
      <c r="F22" s="51"/>
      <c r="G22" s="52"/>
      <c r="H22" s="52"/>
      <c r="I22" s="52"/>
      <c r="J22" s="52"/>
      <c r="K22" s="52"/>
      <c r="L22" s="52"/>
      <c r="M22" s="52"/>
      <c r="N22" s="76"/>
      <c r="O22" s="76"/>
      <c r="P22" s="77"/>
      <c r="Q22" s="100"/>
      <c r="R22" s="52"/>
      <c r="S22" s="52"/>
      <c r="T22" s="52"/>
    </row>
    <row r="23" s="4" customFormat="1" ht="20.1" customHeight="1" spans="1:20">
      <c r="A23" s="47"/>
      <c r="B23" s="48"/>
      <c r="C23" s="49"/>
      <c r="D23" s="49"/>
      <c r="E23" s="50"/>
      <c r="F23" s="51"/>
      <c r="G23" s="52"/>
      <c r="H23" s="52"/>
      <c r="I23" s="52"/>
      <c r="J23" s="52"/>
      <c r="K23" s="52"/>
      <c r="L23" s="52"/>
      <c r="M23" s="52"/>
      <c r="N23" s="76"/>
      <c r="O23" s="76"/>
      <c r="P23" s="77"/>
      <c r="Q23" s="100"/>
      <c r="R23" s="52"/>
      <c r="S23" s="52"/>
      <c r="T23" s="52"/>
    </row>
    <row r="24" ht="21" customHeight="1" spans="1:20">
      <c r="A24" s="37"/>
      <c r="B24" s="31"/>
      <c r="C24" s="34"/>
      <c r="D24" s="34"/>
      <c r="E24" s="26"/>
      <c r="F24" s="26"/>
      <c r="G24" s="26"/>
      <c r="H24" s="26"/>
      <c r="I24" s="26"/>
      <c r="J24" s="26"/>
      <c r="K24" s="26"/>
      <c r="L24" s="26"/>
      <c r="M24" s="26"/>
      <c r="N24" s="69"/>
      <c r="O24" s="69"/>
      <c r="P24" s="69"/>
      <c r="Q24" s="99"/>
      <c r="R24" s="26"/>
      <c r="S24" s="52"/>
      <c r="T24" s="26"/>
    </row>
    <row r="25" ht="30" customHeight="1" spans="1:20">
      <c r="A25" s="53" t="s">
        <v>77</v>
      </c>
      <c r="B25" s="53"/>
      <c r="C25" s="54">
        <f>SUM(C8:C24)</f>
        <v>5000000</v>
      </c>
      <c r="D25" s="55">
        <f>SUM(D8:D24)</f>
        <v>20350</v>
      </c>
      <c r="E25" s="56"/>
      <c r="F25" s="56"/>
      <c r="G25" s="56"/>
      <c r="H25" s="56"/>
      <c r="I25" s="78">
        <f>SUM(I8:I24)</f>
        <v>139217.5</v>
      </c>
      <c r="J25" s="79"/>
      <c r="K25" s="78">
        <f>SUM(K8:K24)</f>
        <v>0</v>
      </c>
      <c r="L25" s="78">
        <f>SUM(L8:L24)</f>
        <v>850</v>
      </c>
      <c r="M25" s="79"/>
      <c r="N25" s="80">
        <f>SUM(N8:N24)</f>
        <v>800000</v>
      </c>
      <c r="O25" s="69"/>
      <c r="P25" s="72"/>
      <c r="Q25" s="101"/>
      <c r="R25" s="102"/>
      <c r="S25" s="103">
        <f>SUM(S8:S24)</f>
        <v>3427030</v>
      </c>
      <c r="T25" s="104">
        <f>C25+D25-I25-K25-L25-N25-S25</f>
        <v>653252.5</v>
      </c>
    </row>
    <row r="26" ht="30" customHeight="1" spans="1:20">
      <c r="A26" s="53" t="s">
        <v>78</v>
      </c>
      <c r="B26" s="53"/>
      <c r="C26" s="53" t="s">
        <v>79</v>
      </c>
      <c r="D26" s="53"/>
      <c r="E26" s="53"/>
      <c r="F26" s="57" t="e">
        <f>#REF!+#REF!</f>
        <v>#REF!</v>
      </c>
      <c r="G26" s="58"/>
      <c r="H26" s="58"/>
      <c r="I26" s="58"/>
      <c r="J26" s="58"/>
      <c r="K26" s="81"/>
      <c r="L26" s="82" t="s">
        <v>80</v>
      </c>
      <c r="M26" s="83"/>
      <c r="N26" s="83"/>
      <c r="O26" s="84" t="s">
        <v>81</v>
      </c>
      <c r="P26" s="85" t="e">
        <f>F26</f>
        <v>#REF!</v>
      </c>
      <c r="Q26" s="85"/>
      <c r="R26" s="85"/>
      <c r="S26" s="85"/>
      <c r="T26" s="85"/>
    </row>
    <row r="27" ht="30" customHeight="1" spans="1:20">
      <c r="A27" s="53"/>
      <c r="B27" s="53"/>
      <c r="C27" s="53" t="s">
        <v>82</v>
      </c>
      <c r="D27" s="53"/>
      <c r="E27" s="53"/>
      <c r="F27" s="57">
        <v>0</v>
      </c>
      <c r="G27" s="58"/>
      <c r="H27" s="58"/>
      <c r="I27" s="58"/>
      <c r="J27" s="58"/>
      <c r="K27" s="81"/>
      <c r="L27" s="86"/>
      <c r="M27" s="87"/>
      <c r="N27" s="87"/>
      <c r="O27" s="84" t="s">
        <v>83</v>
      </c>
      <c r="P27" s="88" t="e">
        <f>SUBSTITUTE(SUBSTITUTE(TEXT(INT(P26),"[DBNum2][$-804]G/通用格式元"&amp;IF(INT(F34)=F34,"整",""))&amp;TEXT(MID(F34,FIND(".",F34&amp;".0")+1,1),"[DBNum2][$-804]G/通用格式角")&amp;TEXT(MID(F34,FIND(".",F34&amp;".0")+2,1),"[DBNum2][$-804]G/通用格式分"),"零角","零"),"零分","")</f>
        <v>#REF!</v>
      </c>
      <c r="Q27" s="88"/>
      <c r="R27" s="88"/>
      <c r="S27" s="88"/>
      <c r="T27" s="88"/>
    </row>
    <row r="32" ht="14.4" spans="2:2">
      <c r="B32" s="59"/>
    </row>
  </sheetData>
  <mergeCells count="4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5:B25"/>
    <mergeCell ref="C26:E26"/>
    <mergeCell ref="F26:K26"/>
    <mergeCell ref="P26:T26"/>
    <mergeCell ref="C27:E27"/>
    <mergeCell ref="F27:K27"/>
    <mergeCell ref="P27:T27"/>
    <mergeCell ref="A5:A7"/>
    <mergeCell ref="A8:A9"/>
    <mergeCell ref="A10:A11"/>
    <mergeCell ref="A15:A16"/>
    <mergeCell ref="A17:A18"/>
    <mergeCell ref="S5:S7"/>
    <mergeCell ref="T5:T7"/>
    <mergeCell ref="A26:B27"/>
    <mergeCell ref="L26:N27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5"/>
  <sheetViews>
    <sheetView zoomScale="70" zoomScaleNormal="70" workbookViewId="0">
      <pane ySplit="7" topLeftCell="A8" activePane="bottomLeft" state="frozen"/>
      <selection/>
      <selection pane="bottomLeft" activeCell="F26" sqref="F26"/>
    </sheetView>
  </sheetViews>
  <sheetFormatPr defaultColWidth="9" defaultRowHeight="10.8"/>
  <cols>
    <col min="1" max="1" width="3.25" style="2" customWidth="1"/>
    <col min="2" max="2" width="9.67592592592593" style="5" customWidth="1"/>
    <col min="3" max="3" width="10.75" style="2" customWidth="1"/>
    <col min="4" max="4" width="9.5462962962963" style="2" customWidth="1"/>
    <col min="5" max="5" width="26.787037037037" style="6" customWidth="1"/>
    <col min="6" max="6" width="29.537037037037" style="6" customWidth="1"/>
    <col min="7" max="7" width="28.75" style="6" customWidth="1"/>
    <col min="8" max="8" width="7.18518518518519" style="6" customWidth="1"/>
    <col min="9" max="9" width="12.1481481481481" style="6" customWidth="1"/>
    <col min="10" max="10" width="18.1574074074074" style="6" customWidth="1"/>
    <col min="11" max="11" width="12.8055555555556" style="6" customWidth="1"/>
    <col min="12" max="12" width="9.5" style="6" customWidth="1"/>
    <col min="13" max="13" width="20.7777777777778" style="6" customWidth="1"/>
    <col min="14" max="14" width="15.8148148148148" style="6" customWidth="1"/>
    <col min="15" max="15" width="15.0277777777778" style="5" customWidth="1"/>
    <col min="16" max="16" width="38.6851851851852" style="6" customWidth="1"/>
    <col min="17" max="17" width="15.0277777777778" style="2" customWidth="1"/>
    <col min="18" max="18" width="11" style="6" customWidth="1"/>
    <col min="19" max="19" width="16.0648148148148" style="6" customWidth="1"/>
    <col min="20" max="20" width="15.8148148148148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0"/>
      <c r="J2" s="60" t="s">
        <v>4</v>
      </c>
      <c r="K2" s="60"/>
      <c r="L2" s="60"/>
      <c r="M2" s="61"/>
      <c r="N2" s="62" t="s">
        <v>5</v>
      </c>
      <c r="O2" s="62"/>
      <c r="P2" s="63">
        <v>3107</v>
      </c>
      <c r="Q2" s="68" t="s">
        <v>6</v>
      </c>
      <c r="R2" s="68"/>
      <c r="S2" s="89"/>
      <c r="T2" s="89"/>
    </row>
    <row r="3" s="1" customFormat="1" ht="27.9" customHeight="1" spans="1:20">
      <c r="A3" s="8" t="s">
        <v>7</v>
      </c>
      <c r="B3" s="8"/>
      <c r="C3" s="11">
        <v>6960874</v>
      </c>
      <c r="D3" s="11"/>
      <c r="E3" s="11"/>
      <c r="F3" s="11" t="s">
        <v>8</v>
      </c>
      <c r="G3" s="12" t="s">
        <v>9</v>
      </c>
      <c r="H3" s="8" t="s">
        <v>10</v>
      </c>
      <c r="I3" s="8"/>
      <c r="J3" s="64" t="s">
        <v>11</v>
      </c>
      <c r="K3" s="64"/>
      <c r="L3" s="64"/>
      <c r="M3" s="64"/>
      <c r="N3" s="8" t="s">
        <v>12</v>
      </c>
      <c r="O3" s="8"/>
      <c r="P3" s="64" t="s">
        <v>13</v>
      </c>
      <c r="Q3" s="90" t="s">
        <v>14</v>
      </c>
      <c r="R3" s="91"/>
      <c r="S3" s="92" t="s">
        <v>15</v>
      </c>
      <c r="T3" s="93"/>
    </row>
    <row r="4" s="1" customFormat="1" ht="27.9" customHeight="1" spans="1:20">
      <c r="A4" s="8" t="s">
        <v>16</v>
      </c>
      <c r="B4" s="8"/>
      <c r="C4" s="13"/>
      <c r="D4" s="13"/>
      <c r="E4" s="13"/>
      <c r="F4" s="11" t="s">
        <v>17</v>
      </c>
      <c r="G4" s="14"/>
      <c r="H4" s="8" t="s">
        <v>18</v>
      </c>
      <c r="I4" s="8"/>
      <c r="J4" s="64"/>
      <c r="K4" s="64"/>
      <c r="L4" s="64"/>
      <c r="M4" s="64"/>
      <c r="N4" s="8" t="s">
        <v>19</v>
      </c>
      <c r="O4" s="8"/>
      <c r="P4" s="65" t="s">
        <v>20</v>
      </c>
      <c r="Q4" s="11" t="s">
        <v>21</v>
      </c>
      <c r="R4" s="65" t="s">
        <v>22</v>
      </c>
      <c r="S4" s="94" t="s">
        <v>23</v>
      </c>
      <c r="T4" s="95" t="s">
        <v>24</v>
      </c>
    </row>
    <row r="5" s="1" customFormat="1" ht="27.9" customHeight="1" spans="1:20">
      <c r="A5" s="8" t="s">
        <v>25</v>
      </c>
      <c r="B5" s="15" t="s">
        <v>26</v>
      </c>
      <c r="C5" s="16"/>
      <c r="D5" s="16"/>
      <c r="E5" s="16"/>
      <c r="F5" s="17"/>
      <c r="G5" s="18" t="s">
        <v>27</v>
      </c>
      <c r="H5" s="15" t="s">
        <v>26</v>
      </c>
      <c r="I5" s="16"/>
      <c r="J5" s="17"/>
      <c r="K5" s="18" t="s">
        <v>28</v>
      </c>
      <c r="L5" s="15" t="s">
        <v>29</v>
      </c>
      <c r="M5" s="17"/>
      <c r="N5" s="15" t="s">
        <v>30</v>
      </c>
      <c r="O5" s="17"/>
      <c r="P5" s="66" t="s">
        <v>31</v>
      </c>
      <c r="Q5" s="96"/>
      <c r="R5" s="96"/>
      <c r="S5" s="94" t="s">
        <v>32</v>
      </c>
      <c r="T5" s="97" t="s">
        <v>33</v>
      </c>
    </row>
    <row r="6" s="1" customFormat="1" ht="27.9" customHeight="1" spans="1:20">
      <c r="A6" s="8"/>
      <c r="B6" s="19" t="s">
        <v>34</v>
      </c>
      <c r="C6" s="20"/>
      <c r="D6" s="20"/>
      <c r="E6" s="20"/>
      <c r="F6" s="21"/>
      <c r="G6" s="8"/>
      <c r="H6" s="19" t="s">
        <v>35</v>
      </c>
      <c r="I6" s="20"/>
      <c r="J6" s="21"/>
      <c r="K6" s="8" t="s">
        <v>36</v>
      </c>
      <c r="L6" s="19" t="s">
        <v>37</v>
      </c>
      <c r="M6" s="21"/>
      <c r="N6" s="19" t="s">
        <v>38</v>
      </c>
      <c r="O6" s="21"/>
      <c r="P6" s="67" t="s">
        <v>39</v>
      </c>
      <c r="Q6" s="98"/>
      <c r="R6" s="98"/>
      <c r="S6" s="94"/>
      <c r="T6" s="97"/>
    </row>
    <row r="7" s="1" customFormat="1" ht="27.9" customHeight="1" spans="1:20">
      <c r="A7" s="8"/>
      <c r="B7" s="22" t="s">
        <v>40</v>
      </c>
      <c r="C7" s="8" t="s">
        <v>41</v>
      </c>
      <c r="D7" s="8" t="s">
        <v>42</v>
      </c>
      <c r="E7" s="11" t="s">
        <v>43</v>
      </c>
      <c r="F7" s="11" t="s">
        <v>44</v>
      </c>
      <c r="G7" s="22" t="s">
        <v>45</v>
      </c>
      <c r="H7" s="8" t="s">
        <v>46</v>
      </c>
      <c r="I7" s="11" t="s">
        <v>47</v>
      </c>
      <c r="J7" s="11" t="s">
        <v>48</v>
      </c>
      <c r="K7" s="68" t="s">
        <v>47</v>
      </c>
      <c r="L7" s="11" t="s">
        <v>47</v>
      </c>
      <c r="M7" s="8" t="s">
        <v>48</v>
      </c>
      <c r="N7" s="8" t="s">
        <v>47</v>
      </c>
      <c r="O7" s="8" t="s">
        <v>48</v>
      </c>
      <c r="P7" s="11" t="s">
        <v>49</v>
      </c>
      <c r="Q7" s="11" t="s">
        <v>50</v>
      </c>
      <c r="R7" s="11" t="s">
        <v>51</v>
      </c>
      <c r="S7" s="94"/>
      <c r="T7" s="97"/>
    </row>
    <row r="8" s="2" customFormat="1" ht="23" customHeight="1" spans="1:20">
      <c r="A8" s="23">
        <v>1</v>
      </c>
      <c r="B8" s="24">
        <v>44027</v>
      </c>
      <c r="C8" s="25"/>
      <c r="D8" s="26">
        <v>20350</v>
      </c>
      <c r="E8" s="26" t="s">
        <v>52</v>
      </c>
      <c r="F8" s="27" t="s">
        <v>53</v>
      </c>
      <c r="G8" s="26"/>
      <c r="H8" s="26"/>
      <c r="I8" s="26"/>
      <c r="J8" s="26"/>
      <c r="K8" s="26"/>
      <c r="L8" s="26">
        <v>50</v>
      </c>
      <c r="M8" s="26" t="s">
        <v>54</v>
      </c>
      <c r="N8" s="26"/>
      <c r="O8" s="26"/>
      <c r="P8" s="69"/>
      <c r="Q8" s="99"/>
      <c r="R8" s="26"/>
      <c r="S8" s="26"/>
      <c r="T8" s="26"/>
    </row>
    <row r="9" s="2" customFormat="1" ht="25" customHeight="1" spans="1:20">
      <c r="A9" s="28"/>
      <c r="B9" s="24">
        <v>44027</v>
      </c>
      <c r="C9" s="25"/>
      <c r="D9" s="26"/>
      <c r="E9" s="26" t="s">
        <v>55</v>
      </c>
      <c r="F9" s="29" t="s">
        <v>56</v>
      </c>
      <c r="G9" s="26"/>
      <c r="H9" s="26"/>
      <c r="I9" s="26"/>
      <c r="J9" s="26"/>
      <c r="K9" s="26"/>
      <c r="L9" s="26"/>
      <c r="M9" s="26"/>
      <c r="N9" s="69"/>
      <c r="O9" s="69"/>
      <c r="P9" s="69" t="s">
        <v>57</v>
      </c>
      <c r="Q9" s="99"/>
      <c r="R9" s="26"/>
      <c r="S9" s="26">
        <v>20300</v>
      </c>
      <c r="T9" s="26"/>
    </row>
    <row r="10" s="2" customFormat="1" ht="22" customHeight="1" spans="1:20">
      <c r="A10" s="30">
        <v>2</v>
      </c>
      <c r="B10" s="31">
        <v>44064</v>
      </c>
      <c r="C10" s="25">
        <v>5000000</v>
      </c>
      <c r="D10" s="26"/>
      <c r="E10" s="26" t="s">
        <v>58</v>
      </c>
      <c r="F10" s="27">
        <v>175257190682</v>
      </c>
      <c r="G10" s="26"/>
      <c r="H10" s="32">
        <v>0.02</v>
      </c>
      <c r="I10" s="26">
        <v>139217.5</v>
      </c>
      <c r="J10" s="26" t="s">
        <v>59</v>
      </c>
      <c r="K10" s="26"/>
      <c r="L10" s="26"/>
      <c r="M10" s="26"/>
      <c r="N10" s="69">
        <v>800000</v>
      </c>
      <c r="O10" s="69" t="s">
        <v>60</v>
      </c>
      <c r="P10" s="70"/>
      <c r="Q10" s="99"/>
      <c r="R10" s="26"/>
      <c r="S10" s="26"/>
      <c r="T10" s="26"/>
    </row>
    <row r="11" s="2" customFormat="1" ht="24" customHeight="1" spans="1:20">
      <c r="A11" s="33"/>
      <c r="B11" s="31">
        <v>44069</v>
      </c>
      <c r="C11" s="34"/>
      <c r="D11" s="34"/>
      <c r="E11" s="35" t="s">
        <v>61</v>
      </c>
      <c r="F11" s="36" t="s">
        <v>62</v>
      </c>
      <c r="G11" s="26"/>
      <c r="H11" s="26"/>
      <c r="I11" s="26"/>
      <c r="J11" s="26"/>
      <c r="K11" s="26"/>
      <c r="L11" s="26">
        <v>100</v>
      </c>
      <c r="M11" s="26" t="s">
        <v>54</v>
      </c>
      <c r="N11" s="69"/>
      <c r="O11" s="69"/>
      <c r="P11" s="70" t="s">
        <v>63</v>
      </c>
      <c r="Q11" s="99"/>
      <c r="R11" s="26"/>
      <c r="S11" s="26">
        <v>806430</v>
      </c>
      <c r="T11" s="26"/>
    </row>
    <row r="12" s="3" customFormat="1" ht="17" customHeight="1" spans="1:20">
      <c r="A12" s="37">
        <v>3</v>
      </c>
      <c r="B12" s="31">
        <v>44070</v>
      </c>
      <c r="C12" s="25"/>
      <c r="D12" s="34"/>
      <c r="E12" s="35" t="s">
        <v>64</v>
      </c>
      <c r="F12" s="36" t="s">
        <v>65</v>
      </c>
      <c r="G12" s="38"/>
      <c r="H12" s="38"/>
      <c r="I12" s="38"/>
      <c r="J12" s="38"/>
      <c r="K12" s="38"/>
      <c r="L12" s="26">
        <v>100</v>
      </c>
      <c r="M12" s="26" t="s">
        <v>54</v>
      </c>
      <c r="N12" s="69"/>
      <c r="O12" s="69"/>
      <c r="P12" s="70" t="s">
        <v>66</v>
      </c>
      <c r="Q12" s="99"/>
      <c r="R12" s="39"/>
      <c r="S12" s="26">
        <v>400000</v>
      </c>
      <c r="T12" s="39"/>
    </row>
    <row r="13" s="2" customFormat="1" ht="20.1" customHeight="1" spans="1:20">
      <c r="A13" s="37">
        <v>4</v>
      </c>
      <c r="B13" s="31">
        <v>44071</v>
      </c>
      <c r="C13" s="25"/>
      <c r="D13" s="39"/>
      <c r="E13" s="26" t="s">
        <v>67</v>
      </c>
      <c r="F13" s="27" t="s">
        <v>68</v>
      </c>
      <c r="G13" s="38"/>
      <c r="H13" s="32"/>
      <c r="I13" s="26"/>
      <c r="J13" s="26"/>
      <c r="K13" s="38"/>
      <c r="L13" s="26">
        <v>100</v>
      </c>
      <c r="M13" s="26" t="s">
        <v>54</v>
      </c>
      <c r="N13" s="26"/>
      <c r="O13" s="26"/>
      <c r="P13" s="69" t="s">
        <v>69</v>
      </c>
      <c r="Q13" s="99"/>
      <c r="R13" s="39"/>
      <c r="S13" s="26">
        <v>617000</v>
      </c>
      <c r="T13" s="39"/>
    </row>
    <row r="14" s="2" customFormat="1" ht="20.1" customHeight="1" spans="1:20">
      <c r="A14" s="37">
        <v>5</v>
      </c>
      <c r="B14" s="31">
        <v>44077</v>
      </c>
      <c r="C14" s="25"/>
      <c r="D14" s="26"/>
      <c r="E14" s="26" t="s">
        <v>70</v>
      </c>
      <c r="F14" s="40" t="s">
        <v>71</v>
      </c>
      <c r="G14" s="26"/>
      <c r="H14" s="26"/>
      <c r="I14" s="26"/>
      <c r="J14" s="26"/>
      <c r="K14" s="26"/>
      <c r="L14" s="26">
        <v>100</v>
      </c>
      <c r="M14" s="26" t="s">
        <v>54</v>
      </c>
      <c r="N14" s="69"/>
      <c r="O14" s="69"/>
      <c r="P14" s="69" t="s">
        <v>72</v>
      </c>
      <c r="Q14" s="99"/>
      <c r="R14" s="26"/>
      <c r="S14" s="26">
        <v>146000</v>
      </c>
      <c r="T14" s="26"/>
    </row>
    <row r="15" s="2" customFormat="1" ht="25" customHeight="1" spans="1:20">
      <c r="A15" s="28">
        <v>6</v>
      </c>
      <c r="B15" s="24">
        <v>44098</v>
      </c>
      <c r="C15" s="25"/>
      <c r="D15" s="26"/>
      <c r="E15" s="35" t="s">
        <v>64</v>
      </c>
      <c r="F15" s="36" t="s">
        <v>65</v>
      </c>
      <c r="G15" s="38"/>
      <c r="H15" s="38"/>
      <c r="I15" s="26"/>
      <c r="J15" s="26"/>
      <c r="K15" s="26"/>
      <c r="L15" s="26">
        <v>100</v>
      </c>
      <c r="M15" s="26" t="s">
        <v>54</v>
      </c>
      <c r="N15" s="69"/>
      <c r="O15" s="69"/>
      <c r="P15" s="70" t="s">
        <v>66</v>
      </c>
      <c r="Q15" s="99"/>
      <c r="R15" s="39"/>
      <c r="S15" s="26">
        <v>200000</v>
      </c>
      <c r="T15" s="39"/>
    </row>
    <row r="16" s="2" customFormat="1" ht="20.1" customHeight="1" spans="1:20">
      <c r="A16" s="41"/>
      <c r="B16" s="24">
        <v>44098</v>
      </c>
      <c r="C16" s="34"/>
      <c r="D16" s="34"/>
      <c r="E16" s="35" t="s">
        <v>61</v>
      </c>
      <c r="F16" s="36" t="s">
        <v>62</v>
      </c>
      <c r="G16" s="26"/>
      <c r="H16" s="26"/>
      <c r="I16" s="26"/>
      <c r="J16" s="26"/>
      <c r="K16" s="26"/>
      <c r="L16" s="26">
        <v>100</v>
      </c>
      <c r="M16" s="26" t="s">
        <v>54</v>
      </c>
      <c r="N16" s="69"/>
      <c r="O16" s="69"/>
      <c r="P16" s="70" t="s">
        <v>63</v>
      </c>
      <c r="Q16" s="99"/>
      <c r="R16" s="26"/>
      <c r="S16" s="26">
        <v>366300</v>
      </c>
      <c r="T16" s="26"/>
    </row>
    <row r="17" s="3" customFormat="1" ht="20.1" customHeight="1" spans="1:20">
      <c r="A17" s="28">
        <v>7</v>
      </c>
      <c r="B17" s="24">
        <v>44117</v>
      </c>
      <c r="C17" s="34"/>
      <c r="D17" s="34"/>
      <c r="E17" s="35" t="s">
        <v>73</v>
      </c>
      <c r="F17" s="36" t="s">
        <v>68</v>
      </c>
      <c r="G17" s="26"/>
      <c r="H17" s="26"/>
      <c r="I17" s="26"/>
      <c r="J17" s="26"/>
      <c r="K17" s="26"/>
      <c r="L17" s="26">
        <v>100</v>
      </c>
      <c r="M17" s="26" t="s">
        <v>54</v>
      </c>
      <c r="N17" s="69"/>
      <c r="O17" s="69"/>
      <c r="P17" s="69" t="s">
        <v>69</v>
      </c>
      <c r="Q17" s="99"/>
      <c r="R17" s="26"/>
      <c r="S17" s="26">
        <v>809500</v>
      </c>
      <c r="T17" s="26"/>
    </row>
    <row r="18" s="3" customFormat="1" ht="20.1" customHeight="1" spans="1:20">
      <c r="A18" s="41"/>
      <c r="B18" s="24">
        <v>44117</v>
      </c>
      <c r="C18" s="34"/>
      <c r="D18" s="34"/>
      <c r="E18" s="35" t="s">
        <v>74</v>
      </c>
      <c r="F18" s="36" t="s">
        <v>75</v>
      </c>
      <c r="G18" s="26"/>
      <c r="H18" s="26"/>
      <c r="I18" s="26"/>
      <c r="J18" s="26"/>
      <c r="K18" s="26"/>
      <c r="L18" s="26">
        <v>100</v>
      </c>
      <c r="M18" s="26" t="s">
        <v>54</v>
      </c>
      <c r="N18" s="69"/>
      <c r="O18" s="69"/>
      <c r="P18" s="70" t="s">
        <v>76</v>
      </c>
      <c r="Q18" s="99"/>
      <c r="R18" s="26"/>
      <c r="S18" s="26">
        <v>61500</v>
      </c>
      <c r="T18" s="26"/>
    </row>
    <row r="19" s="2" customFormat="1" ht="20.1" customHeight="1" spans="1:20">
      <c r="A19" s="23">
        <v>8</v>
      </c>
      <c r="B19" s="31">
        <v>44131</v>
      </c>
      <c r="C19" s="42">
        <v>1000000</v>
      </c>
      <c r="D19" s="34"/>
      <c r="E19" s="26" t="s">
        <v>58</v>
      </c>
      <c r="F19" s="36">
        <v>175257190682</v>
      </c>
      <c r="G19" s="26"/>
      <c r="H19" s="26"/>
      <c r="I19" s="26"/>
      <c r="J19" s="26"/>
      <c r="K19" s="26"/>
      <c r="L19" s="26"/>
      <c r="M19" s="26"/>
      <c r="N19" s="69"/>
      <c r="O19" s="69"/>
      <c r="P19" s="69"/>
      <c r="Q19" s="99"/>
      <c r="R19" s="26"/>
      <c r="S19" s="26"/>
      <c r="T19" s="26"/>
    </row>
    <row r="20" s="3" customFormat="1" ht="20.1" customHeight="1" spans="1:20">
      <c r="A20" s="28"/>
      <c r="B20" s="24">
        <v>44138</v>
      </c>
      <c r="C20" s="25"/>
      <c r="D20" s="34"/>
      <c r="E20" s="35" t="s">
        <v>70</v>
      </c>
      <c r="F20" s="36" t="s">
        <v>84</v>
      </c>
      <c r="G20" s="26"/>
      <c r="H20" s="26"/>
      <c r="I20" s="26"/>
      <c r="J20" s="26"/>
      <c r="K20" s="26"/>
      <c r="L20" s="26">
        <v>100</v>
      </c>
      <c r="M20" s="26" t="s">
        <v>54</v>
      </c>
      <c r="N20" s="69"/>
      <c r="O20" s="69"/>
      <c r="P20" s="70" t="s">
        <v>85</v>
      </c>
      <c r="Q20" s="99"/>
      <c r="R20" s="26"/>
      <c r="S20" s="26">
        <v>515400</v>
      </c>
      <c r="T20" s="26"/>
    </row>
    <row r="21" s="2" customFormat="1" ht="20.1" customHeight="1" spans="1:20">
      <c r="A21" s="41"/>
      <c r="B21" s="31">
        <v>44138</v>
      </c>
      <c r="C21" s="34"/>
      <c r="D21" s="34"/>
      <c r="E21" s="35" t="s">
        <v>64</v>
      </c>
      <c r="F21" s="36" t="s">
        <v>65</v>
      </c>
      <c r="G21" s="26"/>
      <c r="H21" s="26"/>
      <c r="I21" s="26"/>
      <c r="J21" s="26"/>
      <c r="K21" s="26"/>
      <c r="L21" s="26">
        <v>200</v>
      </c>
      <c r="M21" s="26" t="s">
        <v>54</v>
      </c>
      <c r="N21" s="69"/>
      <c r="O21" s="69"/>
      <c r="P21" s="70" t="s">
        <v>66</v>
      </c>
      <c r="Q21" s="99"/>
      <c r="R21" s="26"/>
      <c r="S21" s="26">
        <v>1100000</v>
      </c>
      <c r="T21" s="26"/>
    </row>
    <row r="22" s="4" customFormat="1" ht="20.1" customHeight="1" spans="1:20">
      <c r="A22" s="105">
        <v>9</v>
      </c>
      <c r="B22" s="48">
        <v>44151</v>
      </c>
      <c r="C22" s="49"/>
      <c r="D22" s="49"/>
      <c r="E22" s="50"/>
      <c r="F22" s="51"/>
      <c r="G22" s="52"/>
      <c r="H22" s="52"/>
      <c r="I22" s="52"/>
      <c r="J22" s="52"/>
      <c r="K22" s="52">
        <v>259047.08</v>
      </c>
      <c r="L22" s="52"/>
      <c r="M22" s="52"/>
      <c r="N22" s="76">
        <v>-800000</v>
      </c>
      <c r="O22" s="76" t="s">
        <v>86</v>
      </c>
      <c r="P22" s="77"/>
      <c r="Q22" s="100"/>
      <c r="R22" s="52"/>
      <c r="S22" s="52"/>
      <c r="T22" s="52"/>
    </row>
    <row r="23" s="4" customFormat="1" ht="20.1" customHeight="1" spans="1:20">
      <c r="A23" s="106"/>
      <c r="B23" s="48">
        <v>44151</v>
      </c>
      <c r="C23" s="49"/>
      <c r="D23" s="49"/>
      <c r="E23" s="50" t="s">
        <v>61</v>
      </c>
      <c r="F23" s="51" t="s">
        <v>62</v>
      </c>
      <c r="G23" s="52"/>
      <c r="H23" s="52"/>
      <c r="I23" s="52"/>
      <c r="J23" s="52"/>
      <c r="K23" s="52"/>
      <c r="L23" s="52">
        <v>100</v>
      </c>
      <c r="M23" s="52" t="s">
        <v>54</v>
      </c>
      <c r="N23" s="76"/>
      <c r="O23" s="76"/>
      <c r="P23" s="77" t="s">
        <v>63</v>
      </c>
      <c r="Q23" s="100"/>
      <c r="R23" s="52"/>
      <c r="S23" s="52">
        <v>440130</v>
      </c>
      <c r="T23" s="52"/>
    </row>
    <row r="24" s="4" customFormat="1" ht="20.1" customHeight="1" spans="1:20">
      <c r="A24" s="47"/>
      <c r="B24" s="48"/>
      <c r="C24" s="49"/>
      <c r="D24" s="49"/>
      <c r="E24" s="50"/>
      <c r="F24" s="51"/>
      <c r="G24" s="52"/>
      <c r="H24" s="52"/>
      <c r="I24" s="52"/>
      <c r="J24" s="52"/>
      <c r="K24" s="52"/>
      <c r="L24" s="52"/>
      <c r="M24" s="52"/>
      <c r="N24" s="76"/>
      <c r="O24" s="76"/>
      <c r="P24" s="77"/>
      <c r="Q24" s="100"/>
      <c r="R24" s="52"/>
      <c r="S24" s="52"/>
      <c r="T24" s="52"/>
    </row>
    <row r="25" s="4" customFormat="1" ht="20.1" customHeight="1" spans="1:20">
      <c r="A25" s="47"/>
      <c r="B25" s="48"/>
      <c r="C25" s="49"/>
      <c r="D25" s="49"/>
      <c r="E25" s="50"/>
      <c r="F25" s="51"/>
      <c r="G25" s="52"/>
      <c r="H25" s="52"/>
      <c r="I25" s="52"/>
      <c r="J25" s="52"/>
      <c r="K25" s="52"/>
      <c r="L25" s="52"/>
      <c r="M25" s="52"/>
      <c r="N25" s="76"/>
      <c r="O25" s="76"/>
      <c r="P25" s="77"/>
      <c r="Q25" s="100"/>
      <c r="R25" s="52"/>
      <c r="S25" s="52"/>
      <c r="T25" s="52"/>
    </row>
    <row r="26" s="4" customFormat="1" ht="20.1" customHeight="1" spans="1:20">
      <c r="A26" s="47"/>
      <c r="B26" s="48"/>
      <c r="C26" s="49"/>
      <c r="D26" s="49"/>
      <c r="E26" s="50"/>
      <c r="F26" s="51"/>
      <c r="G26" s="52"/>
      <c r="H26" s="52"/>
      <c r="I26" s="52"/>
      <c r="J26" s="52"/>
      <c r="K26" s="52"/>
      <c r="L26" s="52"/>
      <c r="M26" s="52"/>
      <c r="N26" s="76"/>
      <c r="O26" s="76"/>
      <c r="P26" s="77"/>
      <c r="Q26" s="100"/>
      <c r="R26" s="52"/>
      <c r="S26" s="52"/>
      <c r="T26" s="52"/>
    </row>
    <row r="27" ht="21" customHeight="1" spans="1:20">
      <c r="A27" s="37"/>
      <c r="B27" s="31"/>
      <c r="C27" s="34"/>
      <c r="D27" s="34"/>
      <c r="E27" s="26"/>
      <c r="F27" s="26"/>
      <c r="G27" s="26"/>
      <c r="H27" s="26"/>
      <c r="I27" s="26"/>
      <c r="J27" s="26"/>
      <c r="K27" s="26"/>
      <c r="L27" s="26"/>
      <c r="M27" s="26"/>
      <c r="N27" s="69"/>
      <c r="O27" s="69"/>
      <c r="P27" s="69"/>
      <c r="Q27" s="99"/>
      <c r="R27" s="26"/>
      <c r="S27" s="52"/>
      <c r="T27" s="26"/>
    </row>
    <row r="28" ht="30" customHeight="1" spans="1:20">
      <c r="A28" s="53" t="s">
        <v>77</v>
      </c>
      <c r="B28" s="53"/>
      <c r="C28" s="54">
        <f>SUM(C8:C27)</f>
        <v>6000000</v>
      </c>
      <c r="D28" s="55">
        <f>SUM(D8:D27)</f>
        <v>20350</v>
      </c>
      <c r="E28" s="56"/>
      <c r="F28" s="56"/>
      <c r="G28" s="56"/>
      <c r="H28" s="56"/>
      <c r="I28" s="78">
        <f t="shared" ref="I28:L28" si="0">SUM(I8:I27)</f>
        <v>139217.5</v>
      </c>
      <c r="J28" s="79"/>
      <c r="K28" s="78">
        <f t="shared" si="0"/>
        <v>259047.08</v>
      </c>
      <c r="L28" s="78">
        <f t="shared" si="0"/>
        <v>1250</v>
      </c>
      <c r="M28" s="79"/>
      <c r="N28" s="80">
        <f>SUM(N8:N27)</f>
        <v>0</v>
      </c>
      <c r="O28" s="69"/>
      <c r="P28" s="72"/>
      <c r="Q28" s="101"/>
      <c r="R28" s="102"/>
      <c r="S28" s="103">
        <f>SUM(S8:S27)</f>
        <v>5482560</v>
      </c>
      <c r="T28" s="104">
        <f>C28+D28-I28-K28-L28-N28-S28</f>
        <v>138275.42</v>
      </c>
    </row>
    <row r="29" ht="30" customHeight="1" spans="1:20">
      <c r="A29" s="53" t="s">
        <v>78</v>
      </c>
      <c r="B29" s="53"/>
      <c r="C29" s="53" t="s">
        <v>79</v>
      </c>
      <c r="D29" s="53"/>
      <c r="E29" s="53"/>
      <c r="F29" s="57">
        <f>S23</f>
        <v>440130</v>
      </c>
      <c r="G29" s="58"/>
      <c r="H29" s="58"/>
      <c r="I29" s="58"/>
      <c r="J29" s="58"/>
      <c r="K29" s="81"/>
      <c r="L29" s="82" t="s">
        <v>80</v>
      </c>
      <c r="M29" s="83"/>
      <c r="N29" s="83"/>
      <c r="O29" s="84" t="s">
        <v>81</v>
      </c>
      <c r="P29" s="85">
        <f>F29</f>
        <v>440130</v>
      </c>
      <c r="Q29" s="85"/>
      <c r="R29" s="85"/>
      <c r="S29" s="85"/>
      <c r="T29" s="85"/>
    </row>
    <row r="30" ht="30" customHeight="1" spans="1:20">
      <c r="A30" s="53"/>
      <c r="B30" s="53"/>
      <c r="C30" s="53" t="s">
        <v>82</v>
      </c>
      <c r="D30" s="53"/>
      <c r="E30" s="53"/>
      <c r="F30" s="57">
        <v>0</v>
      </c>
      <c r="G30" s="58"/>
      <c r="H30" s="58"/>
      <c r="I30" s="58"/>
      <c r="J30" s="58"/>
      <c r="K30" s="81"/>
      <c r="L30" s="86"/>
      <c r="M30" s="87"/>
      <c r="N30" s="87"/>
      <c r="O30" s="84" t="s">
        <v>83</v>
      </c>
      <c r="P30" s="88" t="str">
        <f>SUBSTITUTE(SUBSTITUTE(TEXT(INT(P29),"[DBNum2][$-804]G/通用格式元"&amp;IF(INT(F37)=F37,"整",""))&amp;TEXT(MID(F37,FIND(".",F37&amp;".0")+1,1),"[DBNum2][$-804]G/通用格式角")&amp;TEXT(MID(F37,FIND(".",F37&amp;".0")+2,1),"[DBNum2][$-804]G/通用格式分"),"零角","零"),"零分","")</f>
        <v>肆拾肆万零壹佰叁拾元整</v>
      </c>
      <c r="Q30" s="88"/>
      <c r="R30" s="88"/>
      <c r="S30" s="88"/>
      <c r="T30" s="88"/>
    </row>
    <row r="35" ht="14.4" spans="2:2">
      <c r="B35" s="59"/>
    </row>
  </sheetData>
  <mergeCells count="48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8:B28"/>
    <mergeCell ref="C29:E29"/>
    <mergeCell ref="F29:K29"/>
    <mergeCell ref="P29:T29"/>
    <mergeCell ref="C30:E30"/>
    <mergeCell ref="F30:K30"/>
    <mergeCell ref="P30:T30"/>
    <mergeCell ref="A5:A7"/>
    <mergeCell ref="A8:A9"/>
    <mergeCell ref="A10:A11"/>
    <mergeCell ref="A15:A16"/>
    <mergeCell ref="A17:A18"/>
    <mergeCell ref="A19:A21"/>
    <mergeCell ref="A22:A23"/>
    <mergeCell ref="S5:S7"/>
    <mergeCell ref="T5:T7"/>
    <mergeCell ref="A29:B30"/>
    <mergeCell ref="L29:N3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0"/>
  <sheetViews>
    <sheetView tabSelected="1" zoomScale="86" zoomScaleNormal="86" workbookViewId="0">
      <pane ySplit="7" topLeftCell="A19" activePane="bottomLeft" state="frozen"/>
      <selection/>
      <selection pane="bottomLeft" activeCell="F32" sqref="F32"/>
    </sheetView>
  </sheetViews>
  <sheetFormatPr defaultColWidth="9" defaultRowHeight="10.8"/>
  <cols>
    <col min="1" max="1" width="3.25" style="2" customWidth="1"/>
    <col min="2" max="2" width="9.67592592592593" style="5" customWidth="1"/>
    <col min="3" max="3" width="10.75" style="2" customWidth="1"/>
    <col min="4" max="4" width="11.8796296296296" style="2" customWidth="1"/>
    <col min="5" max="5" width="26.787037037037" style="6" customWidth="1"/>
    <col min="6" max="6" width="29.537037037037" style="6" customWidth="1"/>
    <col min="7" max="7" width="28.75" style="6" customWidth="1"/>
    <col min="8" max="8" width="7.18518518518519" style="6" customWidth="1"/>
    <col min="9" max="9" width="12.1481481481481" style="6" customWidth="1"/>
    <col min="10" max="10" width="18.1574074074074" style="6" customWidth="1"/>
    <col min="11" max="11" width="12.8055555555556" style="6" customWidth="1"/>
    <col min="12" max="12" width="9.5" style="6" customWidth="1"/>
    <col min="13" max="13" width="20.7777777777778" style="6" customWidth="1"/>
    <col min="14" max="14" width="15.8148148148148" style="6" customWidth="1"/>
    <col min="15" max="15" width="15.0277777777778" style="5" customWidth="1"/>
    <col min="16" max="16" width="44.0555555555556" style="6" customWidth="1"/>
    <col min="17" max="17" width="15.0277777777778" style="2" customWidth="1"/>
    <col min="18" max="18" width="11" style="6" customWidth="1"/>
    <col min="19" max="19" width="16.0648148148148" style="6" customWidth="1"/>
    <col min="20" max="20" width="15.8148148148148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0"/>
      <c r="J2" s="60" t="s">
        <v>4</v>
      </c>
      <c r="K2" s="60"/>
      <c r="L2" s="60"/>
      <c r="M2" s="61"/>
      <c r="N2" s="62" t="s">
        <v>5</v>
      </c>
      <c r="O2" s="62"/>
      <c r="P2" s="63">
        <v>3107</v>
      </c>
      <c r="Q2" s="68" t="s">
        <v>6</v>
      </c>
      <c r="R2" s="68"/>
      <c r="S2" s="89"/>
      <c r="T2" s="89"/>
    </row>
    <row r="3" s="1" customFormat="1" ht="27.9" customHeight="1" spans="1:20">
      <c r="A3" s="8" t="s">
        <v>7</v>
      </c>
      <c r="B3" s="8"/>
      <c r="C3" s="11">
        <v>6960874</v>
      </c>
      <c r="D3" s="11"/>
      <c r="E3" s="11"/>
      <c r="F3" s="11" t="s">
        <v>8</v>
      </c>
      <c r="G3" s="12" t="s">
        <v>9</v>
      </c>
      <c r="H3" s="8" t="s">
        <v>10</v>
      </c>
      <c r="I3" s="8"/>
      <c r="J3" s="64" t="s">
        <v>11</v>
      </c>
      <c r="K3" s="64"/>
      <c r="L3" s="64"/>
      <c r="M3" s="64"/>
      <c r="N3" s="8" t="s">
        <v>12</v>
      </c>
      <c r="O3" s="8"/>
      <c r="P3" s="64" t="s">
        <v>13</v>
      </c>
      <c r="Q3" s="90" t="s">
        <v>14</v>
      </c>
      <c r="R3" s="91"/>
      <c r="S3" s="92" t="s">
        <v>15</v>
      </c>
      <c r="T3" s="93"/>
    </row>
    <row r="4" s="1" customFormat="1" ht="27.9" customHeight="1" spans="1:20">
      <c r="A4" s="8" t="s">
        <v>16</v>
      </c>
      <c r="B4" s="8"/>
      <c r="C4" s="13"/>
      <c r="D4" s="13"/>
      <c r="E4" s="13"/>
      <c r="F4" s="11" t="s">
        <v>17</v>
      </c>
      <c r="G4" s="14"/>
      <c r="H4" s="8" t="s">
        <v>18</v>
      </c>
      <c r="I4" s="8"/>
      <c r="J4" s="64"/>
      <c r="K4" s="64"/>
      <c r="L4" s="64"/>
      <c r="M4" s="64"/>
      <c r="N4" s="8" t="s">
        <v>19</v>
      </c>
      <c r="O4" s="8"/>
      <c r="P4" s="65" t="s">
        <v>20</v>
      </c>
      <c r="Q4" s="11" t="s">
        <v>21</v>
      </c>
      <c r="R4" s="65" t="s">
        <v>22</v>
      </c>
      <c r="S4" s="94" t="s">
        <v>23</v>
      </c>
      <c r="T4" s="95" t="s">
        <v>24</v>
      </c>
    </row>
    <row r="5" s="1" customFormat="1" ht="27.9" customHeight="1" spans="1:20">
      <c r="A5" s="8" t="s">
        <v>25</v>
      </c>
      <c r="B5" s="15" t="s">
        <v>26</v>
      </c>
      <c r="C5" s="16"/>
      <c r="D5" s="16"/>
      <c r="E5" s="16"/>
      <c r="F5" s="17"/>
      <c r="G5" s="18" t="s">
        <v>27</v>
      </c>
      <c r="H5" s="15" t="s">
        <v>26</v>
      </c>
      <c r="I5" s="16"/>
      <c r="J5" s="17"/>
      <c r="K5" s="18" t="s">
        <v>28</v>
      </c>
      <c r="L5" s="15" t="s">
        <v>29</v>
      </c>
      <c r="M5" s="17"/>
      <c r="N5" s="15" t="s">
        <v>30</v>
      </c>
      <c r="O5" s="17"/>
      <c r="P5" s="66" t="s">
        <v>31</v>
      </c>
      <c r="Q5" s="96"/>
      <c r="R5" s="96"/>
      <c r="S5" s="94" t="s">
        <v>32</v>
      </c>
      <c r="T5" s="97" t="s">
        <v>33</v>
      </c>
    </row>
    <row r="6" s="1" customFormat="1" ht="27.9" customHeight="1" spans="1:20">
      <c r="A6" s="8"/>
      <c r="B6" s="19" t="s">
        <v>34</v>
      </c>
      <c r="C6" s="20"/>
      <c r="D6" s="20"/>
      <c r="E6" s="20"/>
      <c r="F6" s="21"/>
      <c r="G6" s="8"/>
      <c r="H6" s="19" t="s">
        <v>35</v>
      </c>
      <c r="I6" s="20"/>
      <c r="J6" s="21"/>
      <c r="K6" s="8" t="s">
        <v>36</v>
      </c>
      <c r="L6" s="19" t="s">
        <v>37</v>
      </c>
      <c r="M6" s="21"/>
      <c r="N6" s="19" t="s">
        <v>38</v>
      </c>
      <c r="O6" s="21"/>
      <c r="P6" s="67" t="s">
        <v>39</v>
      </c>
      <c r="Q6" s="98"/>
      <c r="R6" s="98"/>
      <c r="S6" s="94"/>
      <c r="T6" s="97"/>
    </row>
    <row r="7" s="1" customFormat="1" ht="27.9" customHeight="1" spans="1:20">
      <c r="A7" s="8"/>
      <c r="B7" s="22" t="s">
        <v>40</v>
      </c>
      <c r="C7" s="8" t="s">
        <v>41</v>
      </c>
      <c r="D7" s="8" t="s">
        <v>42</v>
      </c>
      <c r="E7" s="11" t="s">
        <v>43</v>
      </c>
      <c r="F7" s="11" t="s">
        <v>44</v>
      </c>
      <c r="G7" s="22" t="s">
        <v>45</v>
      </c>
      <c r="H7" s="8" t="s">
        <v>46</v>
      </c>
      <c r="I7" s="11" t="s">
        <v>47</v>
      </c>
      <c r="J7" s="11" t="s">
        <v>48</v>
      </c>
      <c r="K7" s="68" t="s">
        <v>47</v>
      </c>
      <c r="L7" s="11" t="s">
        <v>47</v>
      </c>
      <c r="M7" s="8" t="s">
        <v>48</v>
      </c>
      <c r="N7" s="8" t="s">
        <v>47</v>
      </c>
      <c r="O7" s="8" t="s">
        <v>48</v>
      </c>
      <c r="P7" s="11" t="s">
        <v>49</v>
      </c>
      <c r="Q7" s="11" t="s">
        <v>50</v>
      </c>
      <c r="R7" s="11" t="s">
        <v>51</v>
      </c>
      <c r="S7" s="94"/>
      <c r="T7" s="97"/>
    </row>
    <row r="8" s="2" customFormat="1" ht="23" customHeight="1" spans="1:20">
      <c r="A8" s="23">
        <v>1</v>
      </c>
      <c r="B8" s="24">
        <v>44027</v>
      </c>
      <c r="C8" s="25"/>
      <c r="D8" s="26">
        <v>20350</v>
      </c>
      <c r="E8" s="26" t="s">
        <v>52</v>
      </c>
      <c r="F8" s="27" t="s">
        <v>53</v>
      </c>
      <c r="G8" s="26"/>
      <c r="H8" s="26"/>
      <c r="I8" s="26"/>
      <c r="J8" s="26"/>
      <c r="K8" s="26"/>
      <c r="L8" s="26">
        <v>50</v>
      </c>
      <c r="M8" s="26" t="s">
        <v>54</v>
      </c>
      <c r="N8" s="26"/>
      <c r="O8" s="26"/>
      <c r="P8" s="69"/>
      <c r="Q8" s="99"/>
      <c r="R8" s="26"/>
      <c r="S8" s="26"/>
      <c r="T8" s="26"/>
    </row>
    <row r="9" s="2" customFormat="1" ht="25" customHeight="1" spans="1:20">
      <c r="A9" s="28"/>
      <c r="B9" s="24">
        <v>44027</v>
      </c>
      <c r="C9" s="25"/>
      <c r="D9" s="26"/>
      <c r="E9" s="26" t="s">
        <v>55</v>
      </c>
      <c r="F9" s="29" t="s">
        <v>56</v>
      </c>
      <c r="G9" s="26"/>
      <c r="H9" s="26"/>
      <c r="I9" s="26"/>
      <c r="J9" s="26"/>
      <c r="K9" s="26"/>
      <c r="L9" s="26"/>
      <c r="M9" s="26"/>
      <c r="N9" s="69"/>
      <c r="O9" s="69"/>
      <c r="P9" s="69" t="s">
        <v>57</v>
      </c>
      <c r="Q9" s="99"/>
      <c r="R9" s="26"/>
      <c r="S9" s="26">
        <v>20300</v>
      </c>
      <c r="T9" s="26"/>
    </row>
    <row r="10" s="2" customFormat="1" ht="22" customHeight="1" spans="1:20">
      <c r="A10" s="30">
        <v>2</v>
      </c>
      <c r="B10" s="31">
        <v>44064</v>
      </c>
      <c r="C10" s="25">
        <v>5000000</v>
      </c>
      <c r="D10" s="26"/>
      <c r="E10" s="26" t="s">
        <v>58</v>
      </c>
      <c r="F10" s="27">
        <v>175257190682</v>
      </c>
      <c r="G10" s="26"/>
      <c r="H10" s="32">
        <v>0.02</v>
      </c>
      <c r="I10" s="26">
        <v>139217.5</v>
      </c>
      <c r="J10" s="26" t="s">
        <v>59</v>
      </c>
      <c r="K10" s="26"/>
      <c r="L10" s="26"/>
      <c r="M10" s="26"/>
      <c r="N10" s="69">
        <v>800000</v>
      </c>
      <c r="O10" s="69" t="s">
        <v>60</v>
      </c>
      <c r="P10" s="70"/>
      <c r="Q10" s="99"/>
      <c r="R10" s="26"/>
      <c r="S10" s="26"/>
      <c r="T10" s="26"/>
    </row>
    <row r="11" s="2" customFormat="1" ht="24" customHeight="1" spans="1:20">
      <c r="A11" s="33"/>
      <c r="B11" s="31">
        <v>44069</v>
      </c>
      <c r="C11" s="34"/>
      <c r="D11" s="34"/>
      <c r="E11" s="35" t="s">
        <v>61</v>
      </c>
      <c r="F11" s="36" t="s">
        <v>62</v>
      </c>
      <c r="G11" s="26"/>
      <c r="H11" s="26"/>
      <c r="I11" s="26"/>
      <c r="J11" s="26"/>
      <c r="K11" s="26"/>
      <c r="L11" s="26">
        <v>100</v>
      </c>
      <c r="M11" s="26" t="s">
        <v>54</v>
      </c>
      <c r="N11" s="69"/>
      <c r="O11" s="69"/>
      <c r="P11" s="70" t="s">
        <v>63</v>
      </c>
      <c r="Q11" s="99"/>
      <c r="R11" s="26"/>
      <c r="S11" s="26">
        <v>806430</v>
      </c>
      <c r="T11" s="26"/>
    </row>
    <row r="12" s="3" customFormat="1" ht="17" customHeight="1" spans="1:20">
      <c r="A12" s="37">
        <v>3</v>
      </c>
      <c r="B12" s="31">
        <v>44070</v>
      </c>
      <c r="C12" s="25"/>
      <c r="D12" s="34"/>
      <c r="E12" s="35" t="s">
        <v>64</v>
      </c>
      <c r="F12" s="36" t="s">
        <v>65</v>
      </c>
      <c r="G12" s="38"/>
      <c r="H12" s="38"/>
      <c r="I12" s="38"/>
      <c r="J12" s="38"/>
      <c r="K12" s="38"/>
      <c r="L12" s="26">
        <v>100</v>
      </c>
      <c r="M12" s="26" t="s">
        <v>54</v>
      </c>
      <c r="N12" s="69"/>
      <c r="O12" s="69"/>
      <c r="P12" s="70" t="s">
        <v>66</v>
      </c>
      <c r="Q12" s="99"/>
      <c r="R12" s="39"/>
      <c r="S12" s="26">
        <v>400000</v>
      </c>
      <c r="T12" s="39"/>
    </row>
    <row r="13" s="2" customFormat="1" ht="20.1" customHeight="1" spans="1:20">
      <c r="A13" s="37">
        <v>4</v>
      </c>
      <c r="B13" s="31">
        <v>44071</v>
      </c>
      <c r="C13" s="25"/>
      <c r="D13" s="39"/>
      <c r="E13" s="26" t="s">
        <v>67</v>
      </c>
      <c r="F13" s="27" t="s">
        <v>68</v>
      </c>
      <c r="G13" s="38"/>
      <c r="H13" s="32"/>
      <c r="I13" s="26"/>
      <c r="J13" s="26"/>
      <c r="K13" s="38"/>
      <c r="L13" s="26">
        <v>100</v>
      </c>
      <c r="M13" s="26" t="s">
        <v>54</v>
      </c>
      <c r="N13" s="26"/>
      <c r="O13" s="26"/>
      <c r="P13" s="69" t="s">
        <v>69</v>
      </c>
      <c r="Q13" s="99"/>
      <c r="R13" s="39"/>
      <c r="S13" s="26">
        <v>617000</v>
      </c>
      <c r="T13" s="39"/>
    </row>
    <row r="14" s="2" customFormat="1" ht="20.1" customHeight="1" spans="1:20">
      <c r="A14" s="37">
        <v>5</v>
      </c>
      <c r="B14" s="31">
        <v>44077</v>
      </c>
      <c r="C14" s="25"/>
      <c r="D14" s="26"/>
      <c r="E14" s="26" t="s">
        <v>70</v>
      </c>
      <c r="F14" s="40" t="s">
        <v>71</v>
      </c>
      <c r="G14" s="26"/>
      <c r="H14" s="26"/>
      <c r="I14" s="26"/>
      <c r="J14" s="26"/>
      <c r="K14" s="26"/>
      <c r="L14" s="26">
        <v>100</v>
      </c>
      <c r="M14" s="26" t="s">
        <v>54</v>
      </c>
      <c r="N14" s="69"/>
      <c r="O14" s="69"/>
      <c r="P14" s="69" t="s">
        <v>72</v>
      </c>
      <c r="Q14" s="99"/>
      <c r="R14" s="26"/>
      <c r="S14" s="26">
        <v>146000</v>
      </c>
      <c r="T14" s="26"/>
    </row>
    <row r="15" s="2" customFormat="1" ht="25" customHeight="1" spans="1:20">
      <c r="A15" s="28">
        <v>6</v>
      </c>
      <c r="B15" s="24">
        <v>44098</v>
      </c>
      <c r="C15" s="25"/>
      <c r="D15" s="26"/>
      <c r="E15" s="35" t="s">
        <v>64</v>
      </c>
      <c r="F15" s="36" t="s">
        <v>65</v>
      </c>
      <c r="G15" s="38"/>
      <c r="H15" s="38"/>
      <c r="I15" s="26"/>
      <c r="J15" s="26"/>
      <c r="K15" s="26"/>
      <c r="L15" s="26">
        <v>100</v>
      </c>
      <c r="M15" s="26" t="s">
        <v>54</v>
      </c>
      <c r="N15" s="69"/>
      <c r="O15" s="69"/>
      <c r="P15" s="70" t="s">
        <v>66</v>
      </c>
      <c r="Q15" s="99"/>
      <c r="R15" s="39"/>
      <c r="S15" s="26">
        <v>200000</v>
      </c>
      <c r="T15" s="39"/>
    </row>
    <row r="16" s="2" customFormat="1" ht="20.1" customHeight="1" spans="1:20">
      <c r="A16" s="41"/>
      <c r="B16" s="24">
        <v>44098</v>
      </c>
      <c r="C16" s="34"/>
      <c r="D16" s="34"/>
      <c r="E16" s="35" t="s">
        <v>61</v>
      </c>
      <c r="F16" s="36" t="s">
        <v>62</v>
      </c>
      <c r="G16" s="26"/>
      <c r="H16" s="26"/>
      <c r="I16" s="26"/>
      <c r="J16" s="26"/>
      <c r="K16" s="26"/>
      <c r="L16" s="26">
        <v>100</v>
      </c>
      <c r="M16" s="26" t="s">
        <v>54</v>
      </c>
      <c r="N16" s="69"/>
      <c r="O16" s="69"/>
      <c r="P16" s="70" t="s">
        <v>63</v>
      </c>
      <c r="Q16" s="99"/>
      <c r="R16" s="26"/>
      <c r="S16" s="26">
        <v>366300</v>
      </c>
      <c r="T16" s="26"/>
    </row>
    <row r="17" s="3" customFormat="1" ht="20.1" customHeight="1" spans="1:20">
      <c r="A17" s="28">
        <v>7</v>
      </c>
      <c r="B17" s="24">
        <v>44117</v>
      </c>
      <c r="C17" s="34"/>
      <c r="D17" s="34"/>
      <c r="E17" s="35" t="s">
        <v>73</v>
      </c>
      <c r="F17" s="36" t="s">
        <v>68</v>
      </c>
      <c r="G17" s="26"/>
      <c r="H17" s="26"/>
      <c r="I17" s="26"/>
      <c r="J17" s="26"/>
      <c r="K17" s="26"/>
      <c r="L17" s="26">
        <v>100</v>
      </c>
      <c r="M17" s="26" t="s">
        <v>54</v>
      </c>
      <c r="N17" s="69"/>
      <c r="O17" s="69"/>
      <c r="P17" s="69" t="s">
        <v>69</v>
      </c>
      <c r="Q17" s="99"/>
      <c r="R17" s="26"/>
      <c r="S17" s="26">
        <v>809500</v>
      </c>
      <c r="T17" s="26"/>
    </row>
    <row r="18" s="3" customFormat="1" ht="20.1" customHeight="1" spans="1:20">
      <c r="A18" s="41"/>
      <c r="B18" s="24">
        <v>44117</v>
      </c>
      <c r="C18" s="34"/>
      <c r="D18" s="34"/>
      <c r="E18" s="35" t="s">
        <v>74</v>
      </c>
      <c r="F18" s="36" t="s">
        <v>75</v>
      </c>
      <c r="G18" s="26"/>
      <c r="H18" s="26"/>
      <c r="I18" s="26"/>
      <c r="J18" s="26"/>
      <c r="K18" s="26"/>
      <c r="L18" s="26">
        <v>100</v>
      </c>
      <c r="M18" s="26" t="s">
        <v>54</v>
      </c>
      <c r="N18" s="69"/>
      <c r="O18" s="69"/>
      <c r="P18" s="70" t="s">
        <v>76</v>
      </c>
      <c r="Q18" s="99"/>
      <c r="R18" s="26"/>
      <c r="S18" s="26">
        <v>61500</v>
      </c>
      <c r="T18" s="26"/>
    </row>
    <row r="19" s="2" customFormat="1" ht="20.1" customHeight="1" spans="1:20">
      <c r="A19" s="23">
        <v>8</v>
      </c>
      <c r="B19" s="31">
        <v>44131</v>
      </c>
      <c r="C19" s="42">
        <v>1000000</v>
      </c>
      <c r="D19" s="34"/>
      <c r="E19" s="26" t="s">
        <v>58</v>
      </c>
      <c r="F19" s="36">
        <v>175257190682</v>
      </c>
      <c r="G19" s="26"/>
      <c r="H19" s="26"/>
      <c r="I19" s="26"/>
      <c r="J19" s="26"/>
      <c r="K19" s="26"/>
      <c r="L19" s="26"/>
      <c r="M19" s="26"/>
      <c r="N19" s="69"/>
      <c r="O19" s="69"/>
      <c r="P19" s="69"/>
      <c r="Q19" s="99"/>
      <c r="R19" s="26"/>
      <c r="S19" s="26"/>
      <c r="T19" s="26"/>
    </row>
    <row r="20" s="3" customFormat="1" ht="20.1" customHeight="1" spans="1:20">
      <c r="A20" s="28"/>
      <c r="B20" s="24">
        <v>44138</v>
      </c>
      <c r="C20" s="25"/>
      <c r="D20" s="34"/>
      <c r="E20" s="35" t="s">
        <v>70</v>
      </c>
      <c r="F20" s="36" t="s">
        <v>84</v>
      </c>
      <c r="G20" s="26"/>
      <c r="H20" s="26"/>
      <c r="I20" s="26"/>
      <c r="J20" s="26"/>
      <c r="K20" s="26"/>
      <c r="L20" s="26">
        <v>100</v>
      </c>
      <c r="M20" s="26" t="s">
        <v>54</v>
      </c>
      <c r="N20" s="69"/>
      <c r="O20" s="69"/>
      <c r="P20" s="70" t="s">
        <v>85</v>
      </c>
      <c r="Q20" s="99"/>
      <c r="R20" s="26"/>
      <c r="S20" s="26">
        <v>515400</v>
      </c>
      <c r="T20" s="26"/>
    </row>
    <row r="21" s="2" customFormat="1" ht="20.1" customHeight="1" spans="1:20">
      <c r="A21" s="41"/>
      <c r="B21" s="31">
        <v>44138</v>
      </c>
      <c r="C21" s="34"/>
      <c r="D21" s="34"/>
      <c r="E21" s="35" t="s">
        <v>64</v>
      </c>
      <c r="F21" s="36" t="s">
        <v>65</v>
      </c>
      <c r="G21" s="26"/>
      <c r="H21" s="26"/>
      <c r="I21" s="26"/>
      <c r="J21" s="26"/>
      <c r="K21" s="26"/>
      <c r="L21" s="26">
        <v>200</v>
      </c>
      <c r="M21" s="26" t="s">
        <v>54</v>
      </c>
      <c r="N21" s="69"/>
      <c r="O21" s="69"/>
      <c r="P21" s="70" t="s">
        <v>66</v>
      </c>
      <c r="Q21" s="99"/>
      <c r="R21" s="26"/>
      <c r="S21" s="26">
        <v>1100000</v>
      </c>
      <c r="T21" s="26"/>
    </row>
    <row r="22" s="3" customFormat="1" ht="20.1" customHeight="1" spans="1:20">
      <c r="A22" s="30">
        <v>9</v>
      </c>
      <c r="B22" s="31">
        <v>44151</v>
      </c>
      <c r="C22" s="34"/>
      <c r="D22" s="34"/>
      <c r="E22" s="35"/>
      <c r="F22" s="36"/>
      <c r="G22" s="26"/>
      <c r="H22" s="26"/>
      <c r="I22" s="26"/>
      <c r="J22" s="26"/>
      <c r="K22" s="26">
        <v>259047.08</v>
      </c>
      <c r="L22" s="26"/>
      <c r="M22" s="26"/>
      <c r="N22" s="69">
        <v>-800000</v>
      </c>
      <c r="O22" s="69" t="s">
        <v>86</v>
      </c>
      <c r="P22" s="70"/>
      <c r="Q22" s="99"/>
      <c r="R22" s="26"/>
      <c r="S22" s="26"/>
      <c r="T22" s="26"/>
    </row>
    <row r="23" s="3" customFormat="1" ht="20.1" customHeight="1" spans="1:20">
      <c r="A23" s="33"/>
      <c r="B23" s="31">
        <v>44151</v>
      </c>
      <c r="C23" s="34"/>
      <c r="D23" s="34"/>
      <c r="E23" s="35" t="s">
        <v>61</v>
      </c>
      <c r="F23" s="36" t="s">
        <v>62</v>
      </c>
      <c r="G23" s="26"/>
      <c r="H23" s="26"/>
      <c r="I23" s="26"/>
      <c r="J23" s="26"/>
      <c r="K23" s="26"/>
      <c r="L23" s="26">
        <v>100</v>
      </c>
      <c r="M23" s="26" t="s">
        <v>54</v>
      </c>
      <c r="N23" s="69"/>
      <c r="O23" s="69"/>
      <c r="P23" s="70" t="s">
        <v>63</v>
      </c>
      <c r="Q23" s="99"/>
      <c r="R23" s="26"/>
      <c r="S23" s="26">
        <v>440130</v>
      </c>
      <c r="T23" s="26"/>
    </row>
    <row r="24" s="3" customFormat="1" ht="20.1" customHeight="1" spans="1:20">
      <c r="A24" s="30">
        <v>10</v>
      </c>
      <c r="B24" s="24">
        <v>44229</v>
      </c>
      <c r="C24" s="42">
        <v>2000000</v>
      </c>
      <c r="D24" s="34"/>
      <c r="E24" s="26" t="s">
        <v>58</v>
      </c>
      <c r="F24" s="36">
        <v>175257190682</v>
      </c>
      <c r="G24" s="26"/>
      <c r="H24" s="26"/>
      <c r="I24" s="26"/>
      <c r="J24" s="26"/>
      <c r="K24" s="26">
        <v>163853.21</v>
      </c>
      <c r="L24" s="26"/>
      <c r="M24" s="26"/>
      <c r="N24" s="69">
        <v>305423.64</v>
      </c>
      <c r="O24" s="69" t="s">
        <v>87</v>
      </c>
      <c r="P24" s="37"/>
      <c r="Q24" s="37"/>
      <c r="R24" s="37"/>
      <c r="S24" s="37"/>
      <c r="T24" s="26"/>
    </row>
    <row r="25" s="3" customFormat="1" ht="20.1" customHeight="1" spans="1:20">
      <c r="A25" s="43"/>
      <c r="B25" s="44"/>
      <c r="C25" s="42"/>
      <c r="D25" s="34"/>
      <c r="E25" s="26" t="s">
        <v>64</v>
      </c>
      <c r="F25" s="36" t="s">
        <v>65</v>
      </c>
      <c r="G25" s="26"/>
      <c r="H25" s="26"/>
      <c r="I25" s="26"/>
      <c r="J25" s="26"/>
      <c r="K25" s="26"/>
      <c r="L25" s="26">
        <v>50</v>
      </c>
      <c r="M25" s="71" t="s">
        <v>54</v>
      </c>
      <c r="N25" s="69">
        <v>4000</v>
      </c>
      <c r="O25" s="72" t="s">
        <v>88</v>
      </c>
      <c r="P25" s="70" t="s">
        <v>66</v>
      </c>
      <c r="Q25" s="99"/>
      <c r="R25" s="26"/>
      <c r="S25" s="26">
        <v>15500</v>
      </c>
      <c r="T25" s="26"/>
    </row>
    <row r="26" s="3" customFormat="1" ht="20.1" customHeight="1" spans="1:20">
      <c r="A26" s="43"/>
      <c r="B26" s="44"/>
      <c r="C26" s="42"/>
      <c r="D26" s="34"/>
      <c r="E26" s="26" t="s">
        <v>64</v>
      </c>
      <c r="F26" s="36" t="s">
        <v>65</v>
      </c>
      <c r="G26" s="26"/>
      <c r="H26" s="26"/>
      <c r="I26" s="26"/>
      <c r="J26" s="26"/>
      <c r="K26" s="26"/>
      <c r="L26" s="26">
        <v>100</v>
      </c>
      <c r="M26" s="73"/>
      <c r="N26" s="69">
        <v>-4000</v>
      </c>
      <c r="O26" s="74"/>
      <c r="P26" s="70" t="s">
        <v>66</v>
      </c>
      <c r="Q26" s="99"/>
      <c r="R26" s="26"/>
      <c r="S26" s="26">
        <v>369686</v>
      </c>
      <c r="T26" s="26"/>
    </row>
    <row r="27" s="3" customFormat="1" ht="20.1" customHeight="1" spans="1:20">
      <c r="A27" s="33"/>
      <c r="B27" s="45"/>
      <c r="C27" s="42"/>
      <c r="D27" s="34"/>
      <c r="E27" s="26" t="s">
        <v>89</v>
      </c>
      <c r="F27" s="36" t="s">
        <v>90</v>
      </c>
      <c r="G27" s="26"/>
      <c r="H27" s="26"/>
      <c r="I27" s="26"/>
      <c r="J27" s="26"/>
      <c r="K27" s="26"/>
      <c r="L27" s="26">
        <v>100</v>
      </c>
      <c r="M27" s="75"/>
      <c r="N27" s="69"/>
      <c r="O27" s="69"/>
      <c r="P27" s="70" t="s">
        <v>91</v>
      </c>
      <c r="Q27" s="99"/>
      <c r="R27" s="26"/>
      <c r="S27" s="26">
        <v>255000</v>
      </c>
      <c r="T27" s="26"/>
    </row>
    <row r="28" s="3" customFormat="1" ht="20.1" customHeight="1" spans="1:20">
      <c r="A28" s="30">
        <v>11</v>
      </c>
      <c r="B28" s="46">
        <v>44001</v>
      </c>
      <c r="C28" s="42"/>
      <c r="D28" s="42">
        <v>3000000</v>
      </c>
      <c r="E28" s="26" t="s">
        <v>52</v>
      </c>
      <c r="F28" s="26" t="s">
        <v>53</v>
      </c>
      <c r="G28" s="26"/>
      <c r="H28" s="26"/>
      <c r="I28" s="26"/>
      <c r="J28" s="26"/>
      <c r="K28" s="26"/>
      <c r="L28" s="26"/>
      <c r="M28" s="26"/>
      <c r="N28" s="69"/>
      <c r="O28" s="69"/>
      <c r="P28" s="70"/>
      <c r="Q28" s="99"/>
      <c r="R28" s="26"/>
      <c r="S28" s="26"/>
      <c r="T28" s="26"/>
    </row>
    <row r="29" s="3" customFormat="1" ht="20.1" customHeight="1" spans="1:20">
      <c r="A29" s="33"/>
      <c r="B29" s="46">
        <v>44230</v>
      </c>
      <c r="C29" s="42"/>
      <c r="D29" s="42">
        <v>-2000000</v>
      </c>
      <c r="E29" s="26" t="s">
        <v>92</v>
      </c>
      <c r="F29" s="26" t="s">
        <v>93</v>
      </c>
      <c r="G29" s="26"/>
      <c r="H29" s="26"/>
      <c r="I29" s="26"/>
      <c r="J29" s="26"/>
      <c r="K29" s="26"/>
      <c r="L29" s="26">
        <v>200</v>
      </c>
      <c r="M29" s="26" t="s">
        <v>54</v>
      </c>
      <c r="N29" s="69"/>
      <c r="O29" s="69"/>
      <c r="P29" s="70" t="s">
        <v>94</v>
      </c>
      <c r="Q29" s="99"/>
      <c r="R29" s="26"/>
      <c r="S29" s="26"/>
      <c r="T29" s="26"/>
    </row>
    <row r="30" s="4" customFormat="1" ht="20.1" customHeight="1" spans="1:20">
      <c r="A30" s="47">
        <v>12</v>
      </c>
      <c r="B30" s="48">
        <v>44230</v>
      </c>
      <c r="C30" s="49"/>
      <c r="D30" s="49"/>
      <c r="E30" s="50" t="s">
        <v>70</v>
      </c>
      <c r="F30" s="51" t="s">
        <v>84</v>
      </c>
      <c r="G30" s="52"/>
      <c r="H30" s="52"/>
      <c r="I30" s="52"/>
      <c r="J30" s="52"/>
      <c r="K30" s="52"/>
      <c r="L30" s="52">
        <v>100</v>
      </c>
      <c r="M30" s="52" t="s">
        <v>54</v>
      </c>
      <c r="N30" s="76"/>
      <c r="O30" s="76"/>
      <c r="P30" s="77" t="s">
        <v>85</v>
      </c>
      <c r="Q30" s="100"/>
      <c r="R30" s="52"/>
      <c r="S30" s="52">
        <v>459000</v>
      </c>
      <c r="T30" s="52"/>
    </row>
    <row r="31" s="4" customFormat="1" ht="20.1" customHeight="1" spans="1:20">
      <c r="A31" s="47"/>
      <c r="B31" s="48"/>
      <c r="C31" s="49"/>
      <c r="D31" s="49"/>
      <c r="E31" s="50"/>
      <c r="F31" s="51"/>
      <c r="G31" s="52"/>
      <c r="H31" s="52"/>
      <c r="I31" s="52"/>
      <c r="J31" s="52"/>
      <c r="K31" s="52"/>
      <c r="L31" s="52"/>
      <c r="M31" s="52"/>
      <c r="N31" s="76"/>
      <c r="O31" s="76"/>
      <c r="P31" s="77"/>
      <c r="Q31" s="100"/>
      <c r="R31" s="52"/>
      <c r="S31" s="52"/>
      <c r="T31" s="52"/>
    </row>
    <row r="32" ht="21" customHeight="1" spans="1:20">
      <c r="A32" s="37"/>
      <c r="B32" s="31"/>
      <c r="C32" s="34"/>
      <c r="D32" s="34"/>
      <c r="E32" s="26"/>
      <c r="F32" s="26"/>
      <c r="G32" s="26"/>
      <c r="H32" s="26"/>
      <c r="I32" s="26"/>
      <c r="J32" s="26"/>
      <c r="K32" s="26"/>
      <c r="L32" s="26"/>
      <c r="M32" s="26"/>
      <c r="N32" s="69"/>
      <c r="O32" s="69"/>
      <c r="P32" s="69"/>
      <c r="Q32" s="99"/>
      <c r="R32" s="26"/>
      <c r="S32" s="52"/>
      <c r="T32" s="26"/>
    </row>
    <row r="33" ht="30" customHeight="1" spans="1:20">
      <c r="A33" s="53" t="s">
        <v>77</v>
      </c>
      <c r="B33" s="53"/>
      <c r="C33" s="54">
        <f>SUM(C8:C32)</f>
        <v>8000000</v>
      </c>
      <c r="D33" s="55">
        <f>SUM(D8:D32)</f>
        <v>1020350</v>
      </c>
      <c r="E33" s="56"/>
      <c r="F33" s="56"/>
      <c r="G33" s="56"/>
      <c r="H33" s="56"/>
      <c r="I33" s="78">
        <f>SUM(I8:I32)</f>
        <v>139217.5</v>
      </c>
      <c r="J33" s="79"/>
      <c r="K33" s="78">
        <f>SUM(K8:K32)</f>
        <v>422900.29</v>
      </c>
      <c r="L33" s="78">
        <f>SUM(L8:L32)</f>
        <v>1800</v>
      </c>
      <c r="M33" s="79"/>
      <c r="N33" s="80">
        <f>SUM(N8:N32)</f>
        <v>305423.64</v>
      </c>
      <c r="O33" s="69"/>
      <c r="P33" s="72"/>
      <c r="Q33" s="101"/>
      <c r="R33" s="102"/>
      <c r="S33" s="103">
        <f>SUM(S8:S32)</f>
        <v>6581746</v>
      </c>
      <c r="T33" s="104">
        <f>C33+D33-I33-K33-L33-N33-S33</f>
        <v>1569262.57</v>
      </c>
    </row>
    <row r="34" ht="30" customHeight="1" spans="1:20">
      <c r="A34" s="53" t="s">
        <v>78</v>
      </c>
      <c r="B34" s="53"/>
      <c r="C34" s="53" t="s">
        <v>79</v>
      </c>
      <c r="D34" s="53"/>
      <c r="E34" s="53"/>
      <c r="F34" s="57">
        <f>S30</f>
        <v>459000</v>
      </c>
      <c r="G34" s="58"/>
      <c r="H34" s="58"/>
      <c r="I34" s="58"/>
      <c r="J34" s="58"/>
      <c r="K34" s="81"/>
      <c r="L34" s="82" t="s">
        <v>80</v>
      </c>
      <c r="M34" s="83"/>
      <c r="N34" s="83"/>
      <c r="O34" s="84" t="s">
        <v>81</v>
      </c>
      <c r="P34" s="85">
        <f>F34</f>
        <v>459000</v>
      </c>
      <c r="Q34" s="85"/>
      <c r="R34" s="85"/>
      <c r="S34" s="85"/>
      <c r="T34" s="85"/>
    </row>
    <row r="35" ht="30" customHeight="1" spans="1:20">
      <c r="A35" s="53"/>
      <c r="B35" s="53"/>
      <c r="C35" s="53" t="s">
        <v>82</v>
      </c>
      <c r="D35" s="53"/>
      <c r="E35" s="53"/>
      <c r="F35" s="57">
        <v>0</v>
      </c>
      <c r="G35" s="58"/>
      <c r="H35" s="58"/>
      <c r="I35" s="58"/>
      <c r="J35" s="58"/>
      <c r="K35" s="81"/>
      <c r="L35" s="86"/>
      <c r="M35" s="87"/>
      <c r="N35" s="87"/>
      <c r="O35" s="84" t="s">
        <v>83</v>
      </c>
      <c r="P35" s="88" t="str">
        <f>SUBSTITUTE(SUBSTITUTE(TEXT(INT(P34),"[DBNum2][$-804]G/通用格式元"&amp;IF(INT(F42)=F42,"整",""))&amp;TEXT(MID(F42,FIND(".",F42&amp;".0")+1,1),"[DBNum2][$-804]G/通用格式角")&amp;TEXT(MID(F42,FIND(".",F42&amp;".0")+2,1),"[DBNum2][$-804]G/通用格式分"),"零角","零"),"零分","")</f>
        <v>肆拾伍万玖仟元整</v>
      </c>
      <c r="Q35" s="88"/>
      <c r="R35" s="88"/>
      <c r="S35" s="88"/>
      <c r="T35" s="88"/>
    </row>
    <row r="40" ht="14.4" spans="2:2">
      <c r="B40" s="59"/>
    </row>
  </sheetData>
  <mergeCells count="53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3:B33"/>
    <mergeCell ref="C34:E34"/>
    <mergeCell ref="F34:K34"/>
    <mergeCell ref="P34:T34"/>
    <mergeCell ref="C35:E35"/>
    <mergeCell ref="F35:K35"/>
    <mergeCell ref="P35:T35"/>
    <mergeCell ref="A5:A7"/>
    <mergeCell ref="A8:A9"/>
    <mergeCell ref="A10:A11"/>
    <mergeCell ref="A15:A16"/>
    <mergeCell ref="A17:A18"/>
    <mergeCell ref="A19:A21"/>
    <mergeCell ref="A22:A23"/>
    <mergeCell ref="A24:A27"/>
    <mergeCell ref="A28:A29"/>
    <mergeCell ref="B24:B27"/>
    <mergeCell ref="M25:M27"/>
    <mergeCell ref="O25:O26"/>
    <mergeCell ref="S5:S7"/>
    <mergeCell ref="T5:T7"/>
    <mergeCell ref="A34:B35"/>
    <mergeCell ref="L34:N35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第1次</vt:lpstr>
      <vt:lpstr>第2次 (2)</vt:lpstr>
      <vt:lpstr>第3次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666-666</cp:lastModifiedBy>
  <dcterms:created xsi:type="dcterms:W3CDTF">2017-01-14T12:48:00Z</dcterms:created>
  <dcterms:modified xsi:type="dcterms:W3CDTF">2021-02-08T03:22:55Z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2052-11.1.0.10337</vt:lpwstr>
  </property>
  <property fmtid="{D5CDD505-2E9C-101B-9397-08002B2CF9AE}" pid="3" name="ICV">
    <vt:lpwstr>04578FFB0CAA41BDAEB8FCF4DA8757E9</vt:lpwstr>
  </property>
</Properties>
</file>