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350" activeTab="3"/>
  </bookViews>
  <sheets>
    <sheet name="3073  怀宁" sheetId="1" r:id="rId1"/>
    <sheet name="3073  怀宁 (2)" sheetId="2" r:id="rId2"/>
    <sheet name="3073  怀宁 (3)" sheetId="3" r:id="rId3"/>
    <sheet name="3073  怀宁 (4)" sheetId="4" r:id="rId4"/>
  </sheets>
  <calcPr calcId="144525"/>
</workbook>
</file>

<file path=xl/sharedStrings.xml><?xml version="1.0" encoding="utf-8"?>
<sst xmlns="http://schemas.openxmlformats.org/spreadsheetml/2006/main" count="73">
  <si>
    <t xml:space="preserve"> 合作工程款支付证书</t>
  </si>
  <si>
    <t>未办理原因：</t>
  </si>
  <si>
    <t>工程名称</t>
  </si>
  <si>
    <t>怀宁县城区管网改造之盛祥花园小区雨污管网改造工程</t>
  </si>
  <si>
    <t>档案编号</t>
  </si>
  <si>
    <t>CD2016-023</t>
  </si>
  <si>
    <t>合同金额</t>
  </si>
  <si>
    <t>中标日期</t>
  </si>
  <si>
    <t>（2016-3-1中标）</t>
  </si>
  <si>
    <t>合作单位</t>
  </si>
  <si>
    <t>张友元13505560776</t>
  </si>
  <si>
    <t>决算金额</t>
  </si>
  <si>
    <t>竣工日期</t>
  </si>
  <si>
    <t>ERP编号</t>
  </si>
  <si>
    <t>序号</t>
  </si>
  <si>
    <t>工程款到账</t>
  </si>
  <si>
    <t>开票情况</t>
  </si>
  <si>
    <t>成本发票</t>
  </si>
  <si>
    <t>扣管理费</t>
  </si>
  <si>
    <t>代扣税金</t>
  </si>
  <si>
    <t>其他扣款</t>
  </si>
  <si>
    <t>支付金额(元)</t>
  </si>
  <si>
    <t>日期</t>
  </si>
  <si>
    <t>账户</t>
  </si>
  <si>
    <t>金额</t>
  </si>
  <si>
    <t>比例</t>
  </si>
  <si>
    <t>税率</t>
  </si>
  <si>
    <t>备注</t>
  </si>
  <si>
    <t>资料、借条</t>
  </si>
  <si>
    <t>徽</t>
  </si>
  <si>
    <t>全部管理费3%+2016.3.10张居田签合同出差费500</t>
  </si>
  <si>
    <t>成本票</t>
  </si>
  <si>
    <t>本次</t>
  </si>
  <si>
    <t>手续不全，暂扣42.2万。</t>
  </si>
  <si>
    <t>手续补全，退还上次暂扣的42.2万。</t>
  </si>
  <si>
    <t>个1%</t>
  </si>
  <si>
    <t>外经证</t>
  </si>
  <si>
    <t>1.中标通知书、合同、税票、借条原件提供否？</t>
  </si>
  <si>
    <t>合计</t>
  </si>
  <si>
    <t>-</t>
  </si>
  <si>
    <t>2、有无项目章？</t>
  </si>
  <si>
    <t>本次支付   金额</t>
  </si>
  <si>
    <t>小写</t>
  </si>
  <si>
    <t>支付账号</t>
  </si>
  <si>
    <t>张友元 工商银行怀宁支行</t>
  </si>
  <si>
    <t>3、有无以公司名义签定的材料采购合同及收据？</t>
  </si>
  <si>
    <t>大写</t>
  </si>
  <si>
    <t>6222 0813 0900 0665 951</t>
  </si>
  <si>
    <t>4、有无外经证？。</t>
  </si>
  <si>
    <t>申请部门
意见</t>
  </si>
  <si>
    <t>1.中标通知书、合同原件已提供（庐江）；              2.此次借条已供。</t>
  </si>
  <si>
    <t>1.议标无中标通知书</t>
  </si>
  <si>
    <t>1、中标通知书、合同、审计报告原件已提供；                                               2 、本次借条原件、成本发票已提供；税票财务自开。</t>
  </si>
  <si>
    <t>项目管理
意见</t>
  </si>
  <si>
    <t>何总、朱总已同意支付（附表背面截图）。</t>
  </si>
  <si>
    <t>合同、中标通知书和借条的原件都在庐江。(安文件志、钱会计)</t>
  </si>
  <si>
    <t>1.中标通知书、合同原件已提供（安文志）；2.借条、税票原件已提供（钱玉荣）；3、无项目章  4、无以公司名义签定的材料采购合同及收据。5、有外经证？。（此项目外经证已交***）</t>
  </si>
  <si>
    <t>财务审核
意见</t>
  </si>
  <si>
    <t>材料齐全（见第11次付款证书）。</t>
  </si>
  <si>
    <t>质安稽查
意见</t>
  </si>
  <si>
    <t>总经理审批</t>
  </si>
  <si>
    <t>全部3%</t>
  </si>
  <si>
    <t>中</t>
  </si>
  <si>
    <t>2016.6.12办理外经证500  +2016.9.20办理施工许可证1000  +2016.11.23办理外经证费用500</t>
  </si>
  <si>
    <t>张友元  工商银行怀宁支行</t>
  </si>
  <si>
    <r>
      <rPr>
        <sz val="9"/>
        <color rgb="FF00B050"/>
        <rFont val="宋体"/>
        <charset val="134"/>
      </rPr>
      <t xml:space="preserve">1.中标通知书、合同原件已提供（庐江）；    </t>
    </r>
    <r>
      <rPr>
        <sz val="9"/>
        <rFont val="宋体"/>
        <charset val="134"/>
      </rPr>
      <t xml:space="preserve">          2.此次借条已供。？</t>
    </r>
  </si>
  <si>
    <t xml:space="preserve"> 工程款支付证书</t>
  </si>
  <si>
    <t>已扣</t>
  </si>
  <si>
    <t>暂扣5%企业所得税</t>
  </si>
  <si>
    <t>暂扣</t>
  </si>
  <si>
    <t>2018.2.1办理涉税事项报告表费用500</t>
  </si>
  <si>
    <t xml:space="preserve">1.中标通知书、合同原件已提供（庐江）； 竣工验收报告、审计报告18.2.13已收；           </t>
  </si>
  <si>
    <t>董事长审批</t>
  </si>
</sst>
</file>

<file path=xl/styles.xml><?xml version="1.0" encoding="utf-8"?>
<styleSheet xmlns="http://schemas.openxmlformats.org/spreadsheetml/2006/main">
  <numFmts count="8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m/d;@"/>
    <numFmt numFmtId="177" formatCode="yy/m/d;@"/>
    <numFmt numFmtId="178" formatCode="#,##0.00_ "/>
    <numFmt numFmtId="179" formatCode="[DBNum2][$-804]General"/>
  </numFmts>
  <fonts count="50">
    <font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  <font>
      <b/>
      <sz val="12"/>
      <name val="宋体"/>
      <charset val="134"/>
    </font>
    <font>
      <b/>
      <sz val="12"/>
      <color rgb="FFFF0000"/>
      <name val="宋体"/>
      <charset val="134"/>
    </font>
    <font>
      <sz val="9"/>
      <color rgb="FFFF0000"/>
      <name val="宋体"/>
      <charset val="134"/>
    </font>
    <font>
      <sz val="9"/>
      <name val="Arial"/>
      <charset val="134"/>
    </font>
    <font>
      <sz val="12"/>
      <color rgb="FFFF0000"/>
      <name val="宋体"/>
      <charset val="134"/>
    </font>
    <font>
      <sz val="9"/>
      <color rgb="FF00B050"/>
      <name val="宋体"/>
      <charset val="134"/>
    </font>
    <font>
      <b/>
      <sz val="9"/>
      <name val="宋体"/>
      <charset val="134"/>
    </font>
    <font>
      <b/>
      <sz val="11"/>
      <name val="宋体"/>
      <charset val="134"/>
    </font>
    <font>
      <b/>
      <sz val="10"/>
      <color theme="1"/>
      <name val="宋体"/>
      <charset val="134"/>
    </font>
    <font>
      <b/>
      <sz val="11"/>
      <color theme="1"/>
      <name val="宋体"/>
      <charset val="134"/>
    </font>
    <font>
      <b/>
      <sz val="9"/>
      <color rgb="FF7030A0"/>
      <name val="宋体"/>
      <charset val="134"/>
    </font>
    <font>
      <b/>
      <sz val="12"/>
      <color indexed="8"/>
      <name val="宋体"/>
      <charset val="134"/>
    </font>
    <font>
      <b/>
      <sz val="20"/>
      <color indexed="8"/>
      <name val="宋体"/>
      <charset val="134"/>
    </font>
    <font>
      <b/>
      <u/>
      <sz val="12"/>
      <color theme="1"/>
      <name val="宋体"/>
      <charset val="134"/>
    </font>
    <font>
      <sz val="20"/>
      <color indexed="8"/>
      <name val="宋体"/>
      <charset val="134"/>
    </font>
    <font>
      <b/>
      <sz val="20"/>
      <name val="宋体"/>
      <charset val="134"/>
    </font>
    <font>
      <b/>
      <u/>
      <sz val="12"/>
      <name val="宋体"/>
      <charset val="134"/>
    </font>
    <font>
      <sz val="20"/>
      <name val="宋体"/>
      <charset val="134"/>
    </font>
    <font>
      <sz val="10"/>
      <color indexed="8"/>
      <name val="宋体"/>
      <charset val="134"/>
    </font>
    <font>
      <sz val="12"/>
      <color indexed="8"/>
      <name val="宋体"/>
      <charset val="134"/>
    </font>
    <font>
      <sz val="11"/>
      <color rgb="FFFF0000"/>
      <name val="宋体"/>
      <charset val="134"/>
    </font>
    <font>
      <b/>
      <sz val="20"/>
      <color rgb="FFFF0000"/>
      <name val="宋体"/>
      <charset val="134"/>
    </font>
    <font>
      <b/>
      <u/>
      <sz val="12"/>
      <color rgb="FFFF0000"/>
      <name val="宋体"/>
      <charset val="134"/>
    </font>
    <font>
      <sz val="20"/>
      <color rgb="FFFF0000"/>
      <name val="宋体"/>
      <charset val="134"/>
    </font>
    <font>
      <b/>
      <sz val="11"/>
      <color indexed="8"/>
      <name val="宋体"/>
      <charset val="134"/>
    </font>
    <font>
      <sz val="14"/>
      <color rgb="FFFF0000"/>
      <name val="宋体"/>
      <charset val="134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2"/>
      <name val="宋体"/>
      <charset val="134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37" fillId="10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6" borderId="12" applyNumberFormat="0" applyFont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9" fillId="0" borderId="13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46" fillId="18" borderId="19" applyNumberFormat="0" applyAlignment="0" applyProtection="0">
      <alignment vertical="center"/>
    </xf>
    <xf numFmtId="0" fontId="43" fillId="18" borderId="17" applyNumberFormat="0" applyAlignment="0" applyProtection="0">
      <alignment vertical="center"/>
    </xf>
    <xf numFmtId="0" fontId="38" fillId="11" borderId="18" applyNumberFormat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6" fillId="0" borderId="16" applyNumberFormat="0" applyFill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49" fillId="33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40" fillId="36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42" fillId="0" borderId="0"/>
    <xf numFmtId="0" fontId="40" fillId="21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</cellStyleXfs>
  <cellXfs count="127">
    <xf numFmtId="0" fontId="0" fillId="0" borderId="0" xfId="0">
      <alignment vertical="center"/>
    </xf>
    <xf numFmtId="0" fontId="1" fillId="0" borderId="0" xfId="52" applyFont="1">
      <alignment vertical="center"/>
    </xf>
    <xf numFmtId="0" fontId="2" fillId="0" borderId="0" xfId="52" applyFont="1">
      <alignment vertical="center"/>
    </xf>
    <xf numFmtId="0" fontId="3" fillId="0" borderId="0" xfId="52" applyFont="1" applyFill="1" applyBorder="1" applyAlignment="1">
      <alignment horizontal="center" vertical="center"/>
    </xf>
    <xf numFmtId="177" fontId="3" fillId="0" borderId="0" xfId="52" applyNumberFormat="1" applyFont="1" applyFill="1" applyBorder="1" applyAlignment="1">
      <alignment horizontal="center" vertical="center"/>
    </xf>
    <xf numFmtId="178" fontId="3" fillId="0" borderId="0" xfId="52" applyNumberFormat="1" applyFont="1" applyFill="1" applyBorder="1" applyAlignment="1">
      <alignment horizontal="center" vertical="center"/>
    </xf>
    <xf numFmtId="0" fontId="4" fillId="0" borderId="0" xfId="52" applyFont="1" applyFill="1" applyBorder="1" applyAlignment="1">
      <alignment horizontal="center" vertical="center"/>
    </xf>
    <xf numFmtId="0" fontId="3" fillId="0" borderId="1" xfId="52" applyFont="1" applyFill="1" applyBorder="1" applyAlignment="1">
      <alignment horizontal="center" vertical="center" wrapText="1"/>
    </xf>
    <xf numFmtId="0" fontId="4" fillId="0" borderId="2" xfId="52" applyFont="1" applyFill="1" applyBorder="1" applyAlignment="1">
      <alignment horizontal="center" vertical="center" wrapText="1"/>
    </xf>
    <xf numFmtId="0" fontId="4" fillId="0" borderId="3" xfId="52" applyFont="1" applyFill="1" applyBorder="1" applyAlignment="1">
      <alignment horizontal="center" vertical="center" wrapText="1"/>
    </xf>
    <xf numFmtId="178" fontId="4" fillId="0" borderId="2" xfId="52" applyNumberFormat="1" applyFont="1" applyFill="1" applyBorder="1" applyAlignment="1">
      <alignment horizontal="center" vertical="center" wrapText="1"/>
    </xf>
    <xf numFmtId="178" fontId="4" fillId="0" borderId="3" xfId="52" applyNumberFormat="1" applyFont="1" applyFill="1" applyBorder="1" applyAlignment="1">
      <alignment horizontal="center" vertical="center" wrapText="1"/>
    </xf>
    <xf numFmtId="178" fontId="4" fillId="0" borderId="4" xfId="52" applyNumberFormat="1" applyFont="1" applyFill="1" applyBorder="1" applyAlignment="1">
      <alignment horizontal="center" vertical="center" wrapText="1"/>
    </xf>
    <xf numFmtId="178" fontId="3" fillId="0" borderId="1" xfId="52" applyNumberFormat="1" applyFont="1" applyFill="1" applyBorder="1" applyAlignment="1">
      <alignment horizontal="center" vertical="center" shrinkToFit="1"/>
    </xf>
    <xf numFmtId="0" fontId="3" fillId="0" borderId="2" xfId="52" applyFont="1" applyFill="1" applyBorder="1" applyAlignment="1">
      <alignment horizontal="center" vertical="center"/>
    </xf>
    <xf numFmtId="178" fontId="5" fillId="0" borderId="2" xfId="52" applyNumberFormat="1" applyFont="1" applyFill="1" applyBorder="1" applyAlignment="1">
      <alignment horizontal="center" vertical="center" wrapText="1"/>
    </xf>
    <xf numFmtId="178" fontId="5" fillId="0" borderId="3" xfId="52" applyNumberFormat="1" applyFont="1" applyFill="1" applyBorder="1" applyAlignment="1">
      <alignment horizontal="center" vertical="center" wrapText="1"/>
    </xf>
    <xf numFmtId="178" fontId="5" fillId="0" borderId="4" xfId="52" applyNumberFormat="1" applyFont="1" applyFill="1" applyBorder="1" applyAlignment="1">
      <alignment horizontal="center" vertical="center" wrapText="1"/>
    </xf>
    <xf numFmtId="178" fontId="3" fillId="0" borderId="1" xfId="52" applyNumberFormat="1" applyFont="1" applyFill="1" applyBorder="1" applyAlignment="1">
      <alignment horizontal="center" vertical="center" wrapText="1"/>
    </xf>
    <xf numFmtId="177" fontId="3" fillId="0" borderId="1" xfId="52" applyNumberFormat="1" applyFont="1" applyFill="1" applyBorder="1" applyAlignment="1">
      <alignment horizontal="center" vertical="center" wrapText="1"/>
    </xf>
    <xf numFmtId="178" fontId="3" fillId="0" borderId="1" xfId="52" applyNumberFormat="1" applyFont="1" applyFill="1" applyBorder="1" applyAlignment="1">
      <alignment horizontal="right" vertical="center" wrapText="1"/>
    </xf>
    <xf numFmtId="176" fontId="3" fillId="0" borderId="1" xfId="52" applyNumberFormat="1" applyFont="1" applyFill="1" applyBorder="1" applyAlignment="1">
      <alignment horizontal="center" vertical="center" wrapText="1"/>
    </xf>
    <xf numFmtId="9" fontId="6" fillId="0" borderId="1" xfId="20" applyFont="1" applyFill="1" applyBorder="1" applyAlignment="1">
      <alignment horizontal="center" vertical="center" wrapText="1"/>
    </xf>
    <xf numFmtId="14" fontId="4" fillId="0" borderId="2" xfId="52" applyNumberFormat="1" applyFont="1" applyBorder="1" applyAlignment="1">
      <alignment horizontal="center" vertical="center" wrapText="1"/>
    </xf>
    <xf numFmtId="14" fontId="3" fillId="0" borderId="1" xfId="52" applyNumberFormat="1" applyFont="1" applyFill="1" applyBorder="1" applyAlignment="1">
      <alignment horizontal="center" vertical="center" wrapText="1"/>
    </xf>
    <xf numFmtId="9" fontId="3" fillId="0" borderId="1" xfId="20" applyFont="1" applyFill="1" applyBorder="1" applyAlignment="1">
      <alignment horizontal="center" vertical="center" wrapText="1"/>
    </xf>
    <xf numFmtId="0" fontId="6" fillId="0" borderId="1" xfId="52" applyFont="1" applyFill="1" applyBorder="1" applyAlignment="1">
      <alignment horizontal="center" vertical="center" wrapText="1"/>
    </xf>
    <xf numFmtId="14" fontId="5" fillId="0" borderId="2" xfId="52" applyNumberFormat="1" applyFont="1" applyBorder="1" applyAlignment="1">
      <alignment horizontal="center" vertical="center" wrapText="1"/>
    </xf>
    <xf numFmtId="14" fontId="6" fillId="0" borderId="1" xfId="52" applyNumberFormat="1" applyFont="1" applyFill="1" applyBorder="1" applyAlignment="1">
      <alignment horizontal="center" vertical="center" wrapText="1"/>
    </xf>
    <xf numFmtId="178" fontId="6" fillId="0" borderId="1" xfId="52" applyNumberFormat="1" applyFont="1" applyFill="1" applyBorder="1" applyAlignment="1">
      <alignment horizontal="right" vertical="center" wrapText="1"/>
    </xf>
    <xf numFmtId="176" fontId="6" fillId="0" borderId="1" xfId="52" applyNumberFormat="1" applyFont="1" applyFill="1" applyBorder="1" applyAlignment="1">
      <alignment horizontal="center" vertical="center" wrapText="1"/>
    </xf>
    <xf numFmtId="177" fontId="6" fillId="0" borderId="1" xfId="52" applyNumberFormat="1" applyFont="1" applyFill="1" applyBorder="1" applyAlignment="1">
      <alignment horizontal="center" vertical="center" wrapText="1"/>
    </xf>
    <xf numFmtId="0" fontId="3" fillId="2" borderId="1" xfId="52" applyFont="1" applyFill="1" applyBorder="1" applyAlignment="1">
      <alignment horizontal="center" vertical="center" wrapText="1"/>
    </xf>
    <xf numFmtId="178" fontId="7" fillId="2" borderId="1" xfId="52" applyNumberFormat="1" applyFont="1" applyFill="1" applyBorder="1" applyAlignment="1">
      <alignment horizontal="right" vertical="center" shrinkToFit="1"/>
    </xf>
    <xf numFmtId="0" fontId="3" fillId="2" borderId="1" xfId="52" applyFont="1" applyFill="1" applyBorder="1" applyAlignment="1">
      <alignment horizontal="center" vertical="center" shrinkToFit="1"/>
    </xf>
    <xf numFmtId="0" fontId="8" fillId="0" borderId="1" xfId="52" applyFont="1" applyFill="1" applyBorder="1" applyAlignment="1">
      <alignment horizontal="center" vertical="center" wrapText="1"/>
    </xf>
    <xf numFmtId="178" fontId="5" fillId="0" borderId="1" xfId="52" applyNumberFormat="1" applyFont="1" applyFill="1" applyBorder="1" applyAlignment="1">
      <alignment horizontal="center" vertical="center" wrapText="1"/>
    </xf>
    <xf numFmtId="179" fontId="5" fillId="0" borderId="1" xfId="52" applyNumberFormat="1" applyFont="1" applyFill="1" applyBorder="1" applyAlignment="1">
      <alignment horizontal="center" vertical="center" wrapText="1"/>
    </xf>
    <xf numFmtId="0" fontId="9" fillId="0" borderId="2" xfId="52" applyFont="1" applyFill="1" applyBorder="1" applyAlignment="1">
      <alignment horizontal="left" vertical="center" wrapText="1"/>
    </xf>
    <xf numFmtId="0" fontId="9" fillId="0" borderId="3" xfId="52" applyFont="1" applyFill="1" applyBorder="1" applyAlignment="1">
      <alignment horizontal="left" vertical="center" wrapText="1"/>
    </xf>
    <xf numFmtId="0" fontId="10" fillId="0" borderId="2" xfId="52" applyFont="1" applyFill="1" applyBorder="1" applyAlignment="1">
      <alignment horizontal="left" vertical="center" wrapText="1"/>
    </xf>
    <xf numFmtId="0" fontId="10" fillId="0" borderId="3" xfId="52" applyFont="1" applyFill="1" applyBorder="1" applyAlignment="1">
      <alignment horizontal="left" vertical="center" wrapText="1"/>
    </xf>
    <xf numFmtId="0" fontId="3" fillId="0" borderId="1" xfId="52" applyFont="1" applyFill="1" applyBorder="1" applyAlignment="1">
      <alignment horizontal="center" vertical="top" wrapText="1"/>
    </xf>
    <xf numFmtId="0" fontId="2" fillId="0" borderId="0" xfId="52">
      <alignment vertical="center"/>
    </xf>
    <xf numFmtId="0" fontId="4" fillId="0" borderId="4" xfId="52" applyFont="1" applyFill="1" applyBorder="1" applyAlignment="1">
      <alignment horizontal="center" vertical="center" wrapText="1"/>
    </xf>
    <xf numFmtId="178" fontId="11" fillId="0" borderId="1" xfId="52" applyNumberFormat="1" applyFont="1" applyFill="1" applyBorder="1" applyAlignment="1">
      <alignment horizontal="center" vertical="center" shrinkToFit="1"/>
    </xf>
    <xf numFmtId="0" fontId="3" fillId="0" borderId="0" xfId="52" applyFont="1" applyFill="1" applyBorder="1" applyAlignment="1">
      <alignment horizontal="center" vertical="center" shrinkToFit="1"/>
    </xf>
    <xf numFmtId="0" fontId="3" fillId="0" borderId="3" xfId="52" applyFont="1" applyFill="1" applyBorder="1" applyAlignment="1">
      <alignment horizontal="center" vertical="center"/>
    </xf>
    <xf numFmtId="0" fontId="3" fillId="0" borderId="4" xfId="52" applyFont="1" applyFill="1" applyBorder="1" applyAlignment="1">
      <alignment horizontal="center" vertical="center"/>
    </xf>
    <xf numFmtId="0" fontId="12" fillId="0" borderId="1" xfId="52" applyFont="1" applyBorder="1" applyAlignment="1">
      <alignment horizontal="center" vertical="center" wrapText="1" shrinkToFit="1"/>
    </xf>
    <xf numFmtId="0" fontId="3" fillId="0" borderId="0" xfId="52" applyFont="1" applyFill="1" applyBorder="1" applyAlignment="1">
      <alignment horizontal="center" vertical="center" wrapText="1"/>
    </xf>
    <xf numFmtId="0" fontId="13" fillId="0" borderId="1" xfId="52" applyFont="1" applyBorder="1" applyAlignment="1">
      <alignment horizontal="center" vertical="center" wrapText="1"/>
    </xf>
    <xf numFmtId="178" fontId="6" fillId="2" borderId="1" xfId="52" applyNumberFormat="1" applyFont="1" applyFill="1" applyBorder="1" applyAlignment="1">
      <alignment horizontal="right" vertical="center" wrapText="1"/>
    </xf>
    <xf numFmtId="178" fontId="3" fillId="2" borderId="1" xfId="52" applyNumberFormat="1" applyFont="1" applyFill="1" applyBorder="1" applyAlignment="1">
      <alignment horizontal="right" vertical="center" wrapText="1"/>
    </xf>
    <xf numFmtId="178" fontId="3" fillId="0" borderId="1" xfId="52" applyNumberFormat="1" applyFont="1" applyFill="1" applyBorder="1" applyAlignment="1">
      <alignment horizontal="left" vertical="top" wrapText="1"/>
    </xf>
    <xf numFmtId="178" fontId="3" fillId="0" borderId="1" xfId="52" applyNumberFormat="1" applyFont="1" applyFill="1" applyBorder="1" applyAlignment="1">
      <alignment horizontal="right" vertical="center"/>
    </xf>
    <xf numFmtId="178" fontId="6" fillId="0" borderId="1" xfId="52" applyNumberFormat="1" applyFont="1" applyFill="1" applyBorder="1" applyAlignment="1">
      <alignment horizontal="left" vertical="top" wrapText="1"/>
    </xf>
    <xf numFmtId="178" fontId="6" fillId="0" borderId="1" xfId="52" applyNumberFormat="1" applyFont="1" applyFill="1" applyBorder="1" applyAlignment="1">
      <alignment horizontal="right" vertical="center"/>
    </xf>
    <xf numFmtId="178" fontId="14" fillId="0" borderId="1" xfId="52" applyNumberFormat="1" applyFont="1" applyFill="1" applyBorder="1" applyAlignment="1">
      <alignment horizontal="right" vertical="center" wrapText="1"/>
    </xf>
    <xf numFmtId="178" fontId="14" fillId="0" borderId="1" xfId="52" applyNumberFormat="1" applyFont="1" applyFill="1" applyBorder="1" applyAlignment="1">
      <alignment horizontal="center" vertical="center" wrapText="1"/>
    </xf>
    <xf numFmtId="178" fontId="6" fillId="2" borderId="5" xfId="52" applyNumberFormat="1" applyFont="1" applyFill="1" applyBorder="1" applyAlignment="1">
      <alignment horizontal="right" vertical="center" wrapText="1"/>
    </xf>
    <xf numFmtId="178" fontId="6" fillId="2" borderId="6" xfId="52" applyNumberFormat="1" applyFont="1" applyFill="1" applyBorder="1" applyAlignment="1">
      <alignment horizontal="right" vertical="center" wrapText="1"/>
    </xf>
    <xf numFmtId="179" fontId="3" fillId="0" borderId="0" xfId="52" applyNumberFormat="1" applyFont="1" applyFill="1" applyBorder="1" applyAlignment="1">
      <alignment horizontal="center" vertical="center"/>
    </xf>
    <xf numFmtId="178" fontId="7" fillId="0" borderId="0" xfId="52" applyNumberFormat="1" applyFont="1" applyFill="1" applyBorder="1" applyAlignment="1">
      <alignment horizontal="center" vertical="center" wrapText="1"/>
    </xf>
    <xf numFmtId="0" fontId="11" fillId="3" borderId="7" xfId="52" applyFont="1" applyFill="1" applyBorder="1" applyAlignment="1">
      <alignment horizontal="center" vertical="center" wrapText="1"/>
    </xf>
    <xf numFmtId="0" fontId="11" fillId="3" borderId="8" xfId="52" applyFont="1" applyFill="1" applyBorder="1" applyAlignment="1">
      <alignment horizontal="center" vertical="center" wrapText="1"/>
    </xf>
    <xf numFmtId="0" fontId="11" fillId="3" borderId="9" xfId="52" applyFont="1" applyFill="1" applyBorder="1" applyAlignment="1">
      <alignment horizontal="center" vertical="center" wrapText="1"/>
    </xf>
    <xf numFmtId="0" fontId="11" fillId="3" borderId="2" xfId="52" applyFont="1" applyFill="1" applyBorder="1" applyAlignment="1">
      <alignment horizontal="center" vertical="center" wrapText="1"/>
    </xf>
    <xf numFmtId="0" fontId="11" fillId="3" borderId="3" xfId="52" applyFont="1" applyFill="1" applyBorder="1" applyAlignment="1">
      <alignment horizontal="center" vertical="center" wrapText="1"/>
    </xf>
    <xf numFmtId="0" fontId="11" fillId="3" borderId="4" xfId="52" applyFont="1" applyFill="1" applyBorder="1" applyAlignment="1">
      <alignment horizontal="center" vertical="center" wrapText="1"/>
    </xf>
    <xf numFmtId="0" fontId="9" fillId="0" borderId="4" xfId="52" applyFont="1" applyFill="1" applyBorder="1" applyAlignment="1">
      <alignment horizontal="left" vertical="center" wrapText="1"/>
    </xf>
    <xf numFmtId="0" fontId="10" fillId="0" borderId="4" xfId="52" applyFont="1" applyFill="1" applyBorder="1" applyAlignment="1">
      <alignment horizontal="left" vertical="center" wrapText="1"/>
    </xf>
    <xf numFmtId="0" fontId="3" fillId="0" borderId="2" xfId="52" applyFont="1" applyFill="1" applyBorder="1" applyAlignment="1">
      <alignment horizontal="center" vertical="top" wrapText="1"/>
    </xf>
    <xf numFmtId="0" fontId="3" fillId="0" borderId="3" xfId="52" applyFont="1" applyFill="1" applyBorder="1" applyAlignment="1">
      <alignment horizontal="center" vertical="top" wrapText="1"/>
    </xf>
    <xf numFmtId="0" fontId="3" fillId="0" borderId="4" xfId="52" applyFont="1" applyFill="1" applyBorder="1" applyAlignment="1">
      <alignment horizontal="center" vertical="top" wrapText="1"/>
    </xf>
    <xf numFmtId="0" fontId="15" fillId="4" borderId="0" xfId="52" applyFont="1" applyFill="1" applyBorder="1" applyAlignment="1">
      <alignment vertical="center"/>
    </xf>
    <xf numFmtId="0" fontId="16" fillId="0" borderId="0" xfId="52" applyFont="1" applyBorder="1" applyAlignment="1">
      <alignment vertical="center"/>
    </xf>
    <xf numFmtId="0" fontId="16" fillId="0" borderId="0" xfId="52" applyFont="1" applyBorder="1" applyAlignment="1">
      <alignment horizontal="center" vertical="center"/>
    </xf>
    <xf numFmtId="0" fontId="17" fillId="0" borderId="0" xfId="52" applyFont="1" applyBorder="1" applyAlignment="1">
      <alignment horizontal="left" vertical="center"/>
    </xf>
    <xf numFmtId="0" fontId="18" fillId="0" borderId="0" xfId="52" applyFont="1" applyBorder="1" applyAlignment="1">
      <alignment vertical="center"/>
    </xf>
    <xf numFmtId="0" fontId="5" fillId="0" borderId="0" xfId="52" applyFont="1" applyBorder="1" applyAlignment="1">
      <alignment horizontal="center" vertical="center" shrinkToFit="1"/>
    </xf>
    <xf numFmtId="0" fontId="5" fillId="0" borderId="0" xfId="52" applyFont="1" applyBorder="1" applyAlignment="1">
      <alignment horizontal="center" vertical="center" wrapText="1"/>
    </xf>
    <xf numFmtId="0" fontId="4" fillId="0" borderId="0" xfId="52" applyFont="1" applyBorder="1" applyAlignment="1">
      <alignment horizontal="center" vertical="center" wrapText="1"/>
    </xf>
    <xf numFmtId="0" fontId="19" fillId="0" borderId="0" xfId="52" applyFont="1" applyBorder="1" applyAlignment="1">
      <alignment vertical="center"/>
    </xf>
    <xf numFmtId="0" fontId="19" fillId="0" borderId="0" xfId="52" applyFont="1" applyBorder="1" applyAlignment="1">
      <alignment horizontal="center" vertical="center"/>
    </xf>
    <xf numFmtId="0" fontId="20" fillId="0" borderId="0" xfId="52" applyFont="1" applyBorder="1" applyAlignment="1">
      <alignment horizontal="left" vertical="center"/>
    </xf>
    <xf numFmtId="0" fontId="21" fillId="0" borderId="0" xfId="52" applyFont="1" applyBorder="1" applyAlignment="1">
      <alignment vertical="center"/>
    </xf>
    <xf numFmtId="178" fontId="22" fillId="0" borderId="0" xfId="52" applyNumberFormat="1" applyFont="1" applyBorder="1" applyAlignment="1">
      <alignment horizontal="center" vertical="center" wrapText="1"/>
    </xf>
    <xf numFmtId="0" fontId="23" fillId="0" borderId="0" xfId="52" applyFont="1" applyBorder="1" applyAlignment="1">
      <alignment horizontal="center" vertical="center" wrapText="1"/>
    </xf>
    <xf numFmtId="0" fontId="2" fillId="0" borderId="0" xfId="52" applyFont="1" applyAlignment="1">
      <alignment horizontal="left" vertical="center"/>
    </xf>
    <xf numFmtId="0" fontId="24" fillId="0" borderId="0" xfId="52" applyFont="1" applyBorder="1" applyAlignment="1">
      <alignment horizontal="left" vertical="center" wrapText="1"/>
    </xf>
    <xf numFmtId="0" fontId="2" fillId="0" borderId="0" xfId="52" applyFont="1" applyAlignment="1">
      <alignment horizontal="center" vertical="center"/>
    </xf>
    <xf numFmtId="0" fontId="2" fillId="0" borderId="0" xfId="52" applyFont="1" applyBorder="1" applyAlignment="1">
      <alignment horizontal="center" vertical="center" wrapText="1"/>
    </xf>
    <xf numFmtId="0" fontId="2" fillId="0" borderId="0" xfId="52" applyFont="1" applyBorder="1">
      <alignment vertical="center"/>
    </xf>
    <xf numFmtId="0" fontId="3" fillId="0" borderId="2" xfId="52" applyFont="1" applyFill="1" applyBorder="1" applyAlignment="1">
      <alignment horizontal="center" vertical="center" wrapText="1"/>
    </xf>
    <xf numFmtId="0" fontId="3" fillId="0" borderId="3" xfId="52" applyFont="1" applyFill="1" applyBorder="1" applyAlignment="1">
      <alignment horizontal="center" vertical="center" wrapText="1"/>
    </xf>
    <xf numFmtId="0" fontId="3" fillId="0" borderId="4" xfId="52" applyFont="1" applyFill="1" applyBorder="1" applyAlignment="1">
      <alignment horizontal="center" vertical="center" wrapText="1"/>
    </xf>
    <xf numFmtId="178" fontId="6" fillId="0" borderId="1" xfId="52" applyNumberFormat="1" applyFont="1" applyFill="1" applyBorder="1" applyAlignment="1">
      <alignment horizontal="center" vertical="center" wrapText="1"/>
    </xf>
    <xf numFmtId="178" fontId="7" fillId="2" borderId="1" xfId="52" applyNumberFormat="1" applyFont="1" applyFill="1" applyBorder="1" applyAlignment="1">
      <alignment horizontal="right" vertical="center" wrapText="1"/>
    </xf>
    <xf numFmtId="0" fontId="24" fillId="0" borderId="0" xfId="52" applyFont="1">
      <alignment vertical="center"/>
    </xf>
    <xf numFmtId="14" fontId="5" fillId="0" borderId="1" xfId="52" applyNumberFormat="1" applyFont="1" applyBorder="1" applyAlignment="1">
      <alignment horizontal="center" vertical="center" wrapText="1"/>
    </xf>
    <xf numFmtId="0" fontId="3" fillId="0" borderId="2" xfId="52" applyFont="1" applyFill="1" applyBorder="1" applyAlignment="1">
      <alignment horizontal="left" vertical="center" wrapText="1"/>
    </xf>
    <xf numFmtId="0" fontId="3" fillId="0" borderId="3" xfId="52" applyFont="1" applyFill="1" applyBorder="1" applyAlignment="1">
      <alignment horizontal="left" vertical="center" wrapText="1"/>
    </xf>
    <xf numFmtId="0" fontId="13" fillId="0" borderId="1" xfId="52" applyFont="1" applyBorder="1" applyAlignment="1">
      <alignment horizontal="center" vertical="center" wrapText="1" shrinkToFit="1"/>
    </xf>
    <xf numFmtId="0" fontId="6" fillId="0" borderId="0" xfId="52" applyFont="1" applyFill="1" applyBorder="1" applyAlignment="1">
      <alignment horizontal="center" vertical="center" wrapText="1"/>
    </xf>
    <xf numFmtId="0" fontId="6" fillId="0" borderId="0" xfId="52" applyFont="1" applyFill="1" applyBorder="1" applyAlignment="1">
      <alignment horizontal="center" vertical="center"/>
    </xf>
    <xf numFmtId="0" fontId="3" fillId="0" borderId="4" xfId="52" applyFont="1" applyFill="1" applyBorder="1" applyAlignment="1">
      <alignment horizontal="left" vertical="center" wrapText="1"/>
    </xf>
    <xf numFmtId="0" fontId="25" fillId="0" borderId="0" xfId="52" applyFont="1" applyBorder="1" applyAlignment="1">
      <alignment vertical="center"/>
    </xf>
    <xf numFmtId="0" fontId="25" fillId="0" borderId="0" xfId="52" applyFont="1" applyBorder="1" applyAlignment="1">
      <alignment horizontal="center" vertical="center"/>
    </xf>
    <xf numFmtId="0" fontId="26" fillId="0" borderId="0" xfId="52" applyFont="1" applyBorder="1" applyAlignment="1">
      <alignment horizontal="left" vertical="center"/>
    </xf>
    <xf numFmtId="0" fontId="27" fillId="0" borderId="0" xfId="52" applyFont="1" applyBorder="1" applyAlignment="1">
      <alignment vertical="center"/>
    </xf>
    <xf numFmtId="177" fontId="6" fillId="0" borderId="1" xfId="52" applyNumberFormat="1" applyFont="1" applyFill="1" applyBorder="1" applyAlignment="1">
      <alignment horizontal="left" vertical="center"/>
    </xf>
    <xf numFmtId="0" fontId="11" fillId="0" borderId="7" xfId="52" applyFont="1" applyBorder="1" applyAlignment="1">
      <alignment horizontal="center" vertical="center" wrapText="1"/>
    </xf>
    <xf numFmtId="0" fontId="11" fillId="0" borderId="8" xfId="52" applyFont="1" applyBorder="1" applyAlignment="1">
      <alignment horizontal="center" vertical="center" wrapText="1"/>
    </xf>
    <xf numFmtId="0" fontId="11" fillId="0" borderId="9" xfId="52" applyFont="1" applyBorder="1" applyAlignment="1">
      <alignment horizontal="center" vertical="center" wrapText="1"/>
    </xf>
    <xf numFmtId="0" fontId="11" fillId="0" borderId="2" xfId="52" applyFont="1" applyBorder="1" applyAlignment="1">
      <alignment horizontal="center" vertical="center" wrapText="1"/>
    </xf>
    <xf numFmtId="0" fontId="11" fillId="0" borderId="3" xfId="52" applyFont="1" applyBorder="1" applyAlignment="1">
      <alignment horizontal="center" vertical="center" wrapText="1"/>
    </xf>
    <xf numFmtId="0" fontId="11" fillId="0" borderId="4" xfId="52" applyFont="1" applyBorder="1" applyAlignment="1">
      <alignment horizontal="center" vertical="center" wrapText="1"/>
    </xf>
    <xf numFmtId="178" fontId="22" fillId="0" borderId="2" xfId="52" applyNumberFormat="1" applyFont="1" applyBorder="1" applyAlignment="1">
      <alignment horizontal="center" vertical="center" wrapText="1"/>
    </xf>
    <xf numFmtId="178" fontId="22" fillId="0" borderId="10" xfId="52" applyNumberFormat="1" applyFont="1" applyBorder="1" applyAlignment="1">
      <alignment horizontal="center" vertical="center" wrapText="1"/>
    </xf>
    <xf numFmtId="0" fontId="2" fillId="0" borderId="1" xfId="52" applyFont="1" applyBorder="1" applyAlignment="1">
      <alignment vertical="center" wrapText="1"/>
    </xf>
    <xf numFmtId="0" fontId="2" fillId="0" borderId="1" xfId="52" applyFont="1" applyBorder="1" applyAlignment="1">
      <alignment horizontal="left" vertical="center" wrapText="1"/>
    </xf>
    <xf numFmtId="0" fontId="2" fillId="5" borderId="0" xfId="52" applyFont="1" applyFill="1">
      <alignment vertical="center"/>
    </xf>
    <xf numFmtId="0" fontId="24" fillId="0" borderId="11" xfId="52" applyFont="1" applyBorder="1" applyAlignment="1">
      <alignment horizontal="left" vertical="center" wrapText="1"/>
    </xf>
    <xf numFmtId="0" fontId="24" fillId="0" borderId="0" xfId="52" applyFont="1" applyAlignment="1">
      <alignment horizontal="center" vertical="center"/>
    </xf>
    <xf numFmtId="0" fontId="28" fillId="0" borderId="0" xfId="52" applyFont="1">
      <alignment vertical="center"/>
    </xf>
    <xf numFmtId="0" fontId="29" fillId="0" borderId="0" xfId="52" applyFont="1" applyBorder="1" applyAlignment="1">
      <alignment horizontal="left" vertical="center" wrapText="1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百分比 2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百分比 2 2" xfId="20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常规 2 2" xfId="46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 2" xfId="52"/>
    <cellStyle name="常规 3" xfId="53"/>
    <cellStyle name="常规 4" xfId="54"/>
    <cellStyle name="常规 5" xfId="55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7" Type="http://schemas.openxmlformats.org/officeDocument/2006/relationships/image" Target="../media/image11.png"/><Relationship Id="rId6" Type="http://schemas.openxmlformats.org/officeDocument/2006/relationships/image" Target="../media/image10.png"/><Relationship Id="rId5" Type="http://schemas.openxmlformats.org/officeDocument/2006/relationships/image" Target="../media/image9.png"/><Relationship Id="rId4" Type="http://schemas.openxmlformats.org/officeDocument/2006/relationships/image" Target="../media/image8.png"/><Relationship Id="rId3" Type="http://schemas.openxmlformats.org/officeDocument/2006/relationships/image" Target="../media/image7.png"/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png"/><Relationship Id="rId2" Type="http://schemas.openxmlformats.org/officeDocument/2006/relationships/image" Target="../media/image12.png"/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</xdr:col>
      <xdr:colOff>0</xdr:colOff>
      <xdr:row>29</xdr:row>
      <xdr:rowOff>0</xdr:rowOff>
    </xdr:from>
    <xdr:ext cx="304800" cy="304800"/>
    <xdr:sp>
      <xdr:nvSpPr>
        <xdr:cNvPr id="2" name="AutoShape 1" descr="C:\Users\Administrator\AppData\Roaming\Tencent\Users\501232853\QQ\WinTemp\RichOle\R371HOJ7N]YT$EXN(`NPS.png"/>
        <xdr:cNvSpPr>
          <a:spLocks noChangeAspect="1" noChangeArrowheads="1"/>
        </xdr:cNvSpPr>
      </xdr:nvSpPr>
      <xdr:spPr>
        <a:xfrm>
          <a:off x="276225" y="1143762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304800"/>
    <xdr:sp>
      <xdr:nvSpPr>
        <xdr:cNvPr id="3" name="AutoShape 4" descr="C:\Users\Administrator\AppData\Roaming\Tencent\Users\501232853\QQ\WinTemp\RichOle\R371HOJ7N]YT$EXN(`NPS.png"/>
        <xdr:cNvSpPr>
          <a:spLocks noChangeAspect="1" noChangeArrowheads="1"/>
        </xdr:cNvSpPr>
      </xdr:nvSpPr>
      <xdr:spPr>
        <a:xfrm>
          <a:off x="276225" y="1143762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9525</xdr:colOff>
      <xdr:row>0</xdr:row>
      <xdr:rowOff>200025</xdr:rowOff>
    </xdr:from>
    <xdr:ext cx="7810500" cy="4476750"/>
    <xdr:pic>
      <xdr:nvPicPr>
        <xdr:cNvPr id="4" name="图片 3" descr="C:\Users\Administrator\Documents\Tencent Files\501232853\Image\C2C\){8MLAH@}%M[YOPQEDP}`$L.png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620375" y="200025"/>
          <a:ext cx="7810500" cy="447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257175</xdr:colOff>
      <xdr:row>29</xdr:row>
      <xdr:rowOff>0</xdr:rowOff>
    </xdr:from>
    <xdr:ext cx="6079490" cy="6972935"/>
    <xdr:pic>
      <xdr:nvPicPr>
        <xdr:cNvPr id="5" name="图片 4" descr="C:\Users\Administrator\AppData\Roaming\Tencent\Users\501232853\QQ\WinTemp\RichOle\}TNACHHIB{_P5`@~NCINSTW.png"/>
        <xdr:cNvPicPr/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57175" y="11437620"/>
          <a:ext cx="6079490" cy="697293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</xdr:col>
      <xdr:colOff>0</xdr:colOff>
      <xdr:row>34</xdr:row>
      <xdr:rowOff>0</xdr:rowOff>
    </xdr:from>
    <xdr:ext cx="304800" cy="304800"/>
    <xdr:sp>
      <xdr:nvSpPr>
        <xdr:cNvPr id="2" name="AutoShape 1" descr="C:\Users\Administrator\AppData\Roaming\Tencent\Users\501232853\QQ\WinTemp\RichOle\R371HOJ7N]YT$EXN(`NPS.png"/>
        <xdr:cNvSpPr>
          <a:spLocks noChangeAspect="1" noChangeArrowheads="1"/>
        </xdr:cNvSpPr>
      </xdr:nvSpPr>
      <xdr:spPr>
        <a:xfrm>
          <a:off x="276225" y="1115187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304800"/>
    <xdr:sp>
      <xdr:nvSpPr>
        <xdr:cNvPr id="3" name="AutoShape 4" descr="C:\Users\Administrator\AppData\Roaming\Tencent\Users\501232853\QQ\WinTemp\RichOle\R371HOJ7N]YT$EXN(`NPS.png"/>
        <xdr:cNvSpPr>
          <a:spLocks noChangeAspect="1" noChangeArrowheads="1"/>
        </xdr:cNvSpPr>
      </xdr:nvSpPr>
      <xdr:spPr>
        <a:xfrm>
          <a:off x="276225" y="1115187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15</xdr:col>
      <xdr:colOff>514350</xdr:colOff>
      <xdr:row>2</xdr:row>
      <xdr:rowOff>19050</xdr:rowOff>
    </xdr:from>
    <xdr:to>
      <xdr:col>21</xdr:col>
      <xdr:colOff>552450</xdr:colOff>
      <xdr:row>14</xdr:row>
      <xdr:rowOff>110021</xdr:rowOff>
    </xdr:to>
    <xdr:pic>
      <xdr:nvPicPr>
        <xdr:cNvPr id="8" name="图片 7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153525" y="721995"/>
          <a:ext cx="6286500" cy="38569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66675</xdr:colOff>
      <xdr:row>24</xdr:row>
      <xdr:rowOff>209550</xdr:rowOff>
    </xdr:from>
    <xdr:to>
      <xdr:col>19</xdr:col>
      <xdr:colOff>1038225</xdr:colOff>
      <xdr:row>27</xdr:row>
      <xdr:rowOff>466725</xdr:rowOff>
    </xdr:to>
    <xdr:pic>
      <xdr:nvPicPr>
        <xdr:cNvPr id="5" name="图片 4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372600" y="7231380"/>
          <a:ext cx="4314825" cy="12249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28</xdr:row>
      <xdr:rowOff>0</xdr:rowOff>
    </xdr:from>
    <xdr:to>
      <xdr:col>19</xdr:col>
      <xdr:colOff>352425</xdr:colOff>
      <xdr:row>31</xdr:row>
      <xdr:rowOff>495300</xdr:rowOff>
    </xdr:to>
    <xdr:pic>
      <xdr:nvPicPr>
        <xdr:cNvPr id="9" name="图片 8" descr="C:\Users\Administrator\AppData\Roaming\Tencent\Users\501232853\QQ\WinTemp\RichOle\3B9J)(JEU9}4DE9@XER52_C.png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305925" y="8561070"/>
          <a:ext cx="3695700" cy="2209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66675</xdr:colOff>
      <xdr:row>43</xdr:row>
      <xdr:rowOff>104775</xdr:rowOff>
    </xdr:from>
    <xdr:to>
      <xdr:col>13</xdr:col>
      <xdr:colOff>533400</xdr:colOff>
      <xdr:row>83</xdr:row>
      <xdr:rowOff>152400</xdr:rowOff>
    </xdr:to>
    <xdr:pic>
      <xdr:nvPicPr>
        <xdr:cNvPr id="10" name="图片 9" descr="C:\Users\Administrator\AppData\Roaming\Tencent\Users\501232853\QQ\WinTemp\RichOle\0$UD45%M)XY8W_N{I355)LW.png"/>
        <xdr:cNvPicPr>
          <a:picLocks noChangeAspect="1" noChangeArrowheads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2900" y="12799695"/>
          <a:ext cx="7486650" cy="6905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</xdr:col>
      <xdr:colOff>0</xdr:colOff>
      <xdr:row>33</xdr:row>
      <xdr:rowOff>0</xdr:rowOff>
    </xdr:from>
    <xdr:ext cx="304800" cy="304800"/>
    <xdr:sp>
      <xdr:nvSpPr>
        <xdr:cNvPr id="2" name="AutoShape 1" descr="C:\Users\Administrator\AppData\Roaming\Tencent\Users\501232853\QQ\WinTemp\RichOle\R371HOJ7N]YT$EXN(`NPS.png"/>
        <xdr:cNvSpPr>
          <a:spLocks noChangeAspect="1" noChangeArrowheads="1"/>
        </xdr:cNvSpPr>
      </xdr:nvSpPr>
      <xdr:spPr>
        <a:xfrm>
          <a:off x="276225" y="108127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304800"/>
    <xdr:sp>
      <xdr:nvSpPr>
        <xdr:cNvPr id="3" name="AutoShape 4" descr="C:\Users\Administrator\AppData\Roaming\Tencent\Users\501232853\QQ\WinTemp\RichOle\R371HOJ7N]YT$EXN(`NPS.png"/>
        <xdr:cNvSpPr>
          <a:spLocks noChangeAspect="1" noChangeArrowheads="1"/>
        </xdr:cNvSpPr>
      </xdr:nvSpPr>
      <xdr:spPr>
        <a:xfrm>
          <a:off x="276225" y="108127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16</xdr:col>
      <xdr:colOff>66675</xdr:colOff>
      <xdr:row>23</xdr:row>
      <xdr:rowOff>209550</xdr:rowOff>
    </xdr:from>
    <xdr:to>
      <xdr:col>19</xdr:col>
      <xdr:colOff>1038225</xdr:colOff>
      <xdr:row>26</xdr:row>
      <xdr:rowOff>466725</xdr:rowOff>
    </xdr:to>
    <xdr:pic>
      <xdr:nvPicPr>
        <xdr:cNvPr id="5" name="图片 4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715500" y="6892290"/>
          <a:ext cx="4314825" cy="12249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27</xdr:row>
      <xdr:rowOff>0</xdr:rowOff>
    </xdr:from>
    <xdr:to>
      <xdr:col>19</xdr:col>
      <xdr:colOff>352425</xdr:colOff>
      <xdr:row>30</xdr:row>
      <xdr:rowOff>495300</xdr:rowOff>
    </xdr:to>
    <xdr:pic>
      <xdr:nvPicPr>
        <xdr:cNvPr id="6" name="图片 5" descr="C:\Users\Administrator\AppData\Roaming\Tencent\Users\501232853\QQ\WinTemp\RichOle\3B9J)(JEU9}4DE9@XER52_C.png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648825" y="8221980"/>
          <a:ext cx="3695700" cy="2209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295275</xdr:colOff>
      <xdr:row>2</xdr:row>
      <xdr:rowOff>209550</xdr:rowOff>
    </xdr:from>
    <xdr:to>
      <xdr:col>22</xdr:col>
      <xdr:colOff>1076325</xdr:colOff>
      <xdr:row>19</xdr:row>
      <xdr:rowOff>19050</xdr:rowOff>
    </xdr:to>
    <xdr:pic>
      <xdr:nvPicPr>
        <xdr:cNvPr id="11" name="图片 10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277350" y="817245"/>
          <a:ext cx="7715250" cy="48634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219075</xdr:colOff>
      <xdr:row>10</xdr:row>
      <xdr:rowOff>152400</xdr:rowOff>
    </xdr:from>
    <xdr:to>
      <xdr:col>20</xdr:col>
      <xdr:colOff>76200</xdr:colOff>
      <xdr:row>13</xdr:row>
      <xdr:rowOff>114300</xdr:rowOff>
    </xdr:to>
    <xdr:pic>
      <xdr:nvPicPr>
        <xdr:cNvPr id="8" name="图片 7"/>
        <xdr:cNvPicPr>
          <a:picLocks noChangeAspect="1" noChangeArrowheads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867900" y="3438525"/>
          <a:ext cx="4581525" cy="8058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447675</xdr:colOff>
      <xdr:row>0</xdr:row>
      <xdr:rowOff>228600</xdr:rowOff>
    </xdr:from>
    <xdr:to>
      <xdr:col>21</xdr:col>
      <xdr:colOff>59690</xdr:colOff>
      <xdr:row>10</xdr:row>
      <xdr:rowOff>184785</xdr:rowOff>
    </xdr:to>
    <xdr:pic>
      <xdr:nvPicPr>
        <xdr:cNvPr id="10" name="图片 9" descr="C:\Users\Administrator\AppData\Roaming\Tencent\Users\501232853\QQ\WinTemp\RichOle\@~9ZSZ]ENSA20IP]]PHWF$6.png"/>
        <xdr:cNvPicPr/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429750" y="228600"/>
          <a:ext cx="5860415" cy="324231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15</xdr:col>
      <xdr:colOff>66675</xdr:colOff>
      <xdr:row>12</xdr:row>
      <xdr:rowOff>66675</xdr:rowOff>
    </xdr:from>
    <xdr:to>
      <xdr:col>17</xdr:col>
      <xdr:colOff>857250</xdr:colOff>
      <xdr:row>17</xdr:row>
      <xdr:rowOff>123825</xdr:rowOff>
    </xdr:to>
    <xdr:pic>
      <xdr:nvPicPr>
        <xdr:cNvPr id="12" name="图片 11" descr="C:\Users\Administrator\AppData\Roaming\Tencent\Users\501232853\QQ\WinTemp\RichOle\~]`C6H89E]B@V{SUTK%Q(U5.png"/>
        <xdr:cNvPicPr>
          <a:picLocks noChangeAspect="1" noChangeArrowheads="1"/>
        </xdr:cNvPicPr>
      </xdr:nvPicPr>
      <xdr:blipFill>
        <a:blip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048750" y="3941445"/>
          <a:ext cx="2762250" cy="1333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12</xdr:row>
      <xdr:rowOff>0</xdr:rowOff>
    </xdr:from>
    <xdr:to>
      <xdr:col>15</xdr:col>
      <xdr:colOff>304800</xdr:colOff>
      <xdr:row>13</xdr:row>
      <xdr:rowOff>57150</xdr:rowOff>
    </xdr:to>
    <xdr:sp>
      <xdr:nvSpPr>
        <xdr:cNvPr id="3075" name="AutoShape 3" descr="C:\Users\Administrator\AppData\Roaming\Tencent\Users\501232853\QQ\WinTemp\RichOle\84DQ{%S0`KYL`(`J~X]6.png"/>
        <xdr:cNvSpPr>
          <a:spLocks noChangeAspect="1" noChangeArrowheads="1"/>
        </xdr:cNvSpPr>
      </xdr:nvSpPr>
      <xdr:spPr>
        <a:xfrm>
          <a:off x="8982075" y="387477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171450</xdr:colOff>
      <xdr:row>38</xdr:row>
      <xdr:rowOff>19050</xdr:rowOff>
    </xdr:from>
    <xdr:to>
      <xdr:col>13</xdr:col>
      <xdr:colOff>742950</xdr:colOff>
      <xdr:row>78</xdr:row>
      <xdr:rowOff>123825</xdr:rowOff>
    </xdr:to>
    <xdr:pic>
      <xdr:nvPicPr>
        <xdr:cNvPr id="14" name="图片 13" descr="C:\Users\Administrator\AppData\Roaming\Tencent\Users\501232853\QQ\WinTemp\RichOle\KBJE$Z4VEGZDD1V9L(JM1]H.png"/>
        <xdr:cNvPicPr>
          <a:picLocks noChangeAspect="1" noChangeArrowheads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71450" y="11689080"/>
          <a:ext cx="8210550" cy="6962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</xdr:col>
      <xdr:colOff>0</xdr:colOff>
      <xdr:row>33</xdr:row>
      <xdr:rowOff>0</xdr:rowOff>
    </xdr:from>
    <xdr:ext cx="304800" cy="304800"/>
    <xdr:sp>
      <xdr:nvSpPr>
        <xdr:cNvPr id="2" name="AutoShape 1" descr="C:\Users\Administrator\AppData\Roaming\Tencent\Users\501232853\QQ\WinTemp\RichOle\R371HOJ7N]YT$EXN(`NPS.png"/>
        <xdr:cNvSpPr>
          <a:spLocks noChangeAspect="1" noChangeArrowheads="1"/>
        </xdr:cNvSpPr>
      </xdr:nvSpPr>
      <xdr:spPr>
        <a:xfrm>
          <a:off x="276225" y="110794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304800"/>
    <xdr:sp>
      <xdr:nvSpPr>
        <xdr:cNvPr id="3" name="AutoShape 4" descr="C:\Users\Administrator\AppData\Roaming\Tencent\Users\501232853\QQ\WinTemp\RichOle\R371HOJ7N]YT$EXN(`NPS.png"/>
        <xdr:cNvSpPr>
          <a:spLocks noChangeAspect="1" noChangeArrowheads="1"/>
        </xdr:cNvSpPr>
      </xdr:nvSpPr>
      <xdr:spPr>
        <a:xfrm>
          <a:off x="276225" y="110794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16</xdr:col>
      <xdr:colOff>0</xdr:colOff>
      <xdr:row>27</xdr:row>
      <xdr:rowOff>0</xdr:rowOff>
    </xdr:from>
    <xdr:to>
      <xdr:col>19</xdr:col>
      <xdr:colOff>352425</xdr:colOff>
      <xdr:row>30</xdr:row>
      <xdr:rowOff>495300</xdr:rowOff>
    </xdr:to>
    <xdr:pic>
      <xdr:nvPicPr>
        <xdr:cNvPr id="5" name="图片 4" descr="C:\Users\Administrator\AppData\Roaming\Tencent\Users\501232853\QQ\WinTemp\RichOle\3B9J)(JEU9}4DE9@XER52_C.png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63100" y="8488680"/>
          <a:ext cx="3695700" cy="2209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12</xdr:row>
      <xdr:rowOff>0</xdr:rowOff>
    </xdr:from>
    <xdr:to>
      <xdr:col>15</xdr:col>
      <xdr:colOff>304800</xdr:colOff>
      <xdr:row>13</xdr:row>
      <xdr:rowOff>57150</xdr:rowOff>
    </xdr:to>
    <xdr:sp>
      <xdr:nvSpPr>
        <xdr:cNvPr id="10" name="AutoShape 3" descr="C:\Users\Administrator\AppData\Roaming\Tencent\Users\501232853\QQ\WinTemp\RichOle\84DQ{%S0`KYL`(`J~X]6.png"/>
        <xdr:cNvSpPr>
          <a:spLocks noChangeAspect="1" noChangeArrowheads="1"/>
        </xdr:cNvSpPr>
      </xdr:nvSpPr>
      <xdr:spPr>
        <a:xfrm>
          <a:off x="8896350" y="387477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15</xdr:col>
      <xdr:colOff>238125</xdr:colOff>
      <xdr:row>5</xdr:row>
      <xdr:rowOff>85725</xdr:rowOff>
    </xdr:from>
    <xdr:to>
      <xdr:col>22</xdr:col>
      <xdr:colOff>161290</xdr:colOff>
      <xdr:row>20</xdr:row>
      <xdr:rowOff>132715</xdr:rowOff>
    </xdr:to>
    <xdr:pic>
      <xdr:nvPicPr>
        <xdr:cNvPr id="12" name="图片 11" descr="B28X8XCD7S`MY3%WPPL]4SM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34475" y="1682115"/>
          <a:ext cx="6857365" cy="459994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</xdr:colOff>
      <xdr:row>37</xdr:row>
      <xdr:rowOff>38100</xdr:rowOff>
    </xdr:from>
    <xdr:to>
      <xdr:col>13</xdr:col>
      <xdr:colOff>227965</xdr:colOff>
      <xdr:row>73</xdr:row>
      <xdr:rowOff>8890</xdr:rowOff>
    </xdr:to>
    <xdr:pic>
      <xdr:nvPicPr>
        <xdr:cNvPr id="13" name="图片 12" descr="0~ZZ6%@7[2CITO`O{CN8NTN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85750" y="11803380"/>
          <a:ext cx="7495540" cy="61429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AE45"/>
  <sheetViews>
    <sheetView workbookViewId="0">
      <selection activeCell="A9" sqref="$A9:$XFD18"/>
    </sheetView>
  </sheetViews>
  <sheetFormatPr defaultColWidth="9" defaultRowHeight="13.5"/>
  <cols>
    <col min="1" max="1" width="3.625" style="3" customWidth="1"/>
    <col min="2" max="2" width="6.5" style="4" customWidth="1"/>
    <col min="3" max="3" width="3.625" style="3" customWidth="1"/>
    <col min="4" max="4" width="11.375" style="5" customWidth="1"/>
    <col min="5" max="5" width="5.25" style="4" customWidth="1"/>
    <col min="6" max="7" width="11.375" style="5" customWidth="1"/>
    <col min="8" max="8" width="3.625" style="3" customWidth="1"/>
    <col min="9" max="9" width="10.125" style="5" customWidth="1"/>
    <col min="10" max="10" width="3.625" style="3" customWidth="1"/>
    <col min="11" max="11" width="7.125" style="5" customWidth="1"/>
    <col min="12" max="12" width="8.625" style="5" customWidth="1"/>
    <col min="13" max="13" width="9.5" style="3" customWidth="1"/>
    <col min="14" max="14" width="11.875" style="5" customWidth="1"/>
    <col min="15" max="15" width="5.75" style="3" customWidth="1"/>
    <col min="16" max="16" width="8.75" style="3" customWidth="1"/>
    <col min="17" max="17" width="17.125" style="2" customWidth="1"/>
    <col min="18" max="18" width="16.75" style="2" customWidth="1"/>
    <col min="19" max="19" width="10" style="2" customWidth="1"/>
    <col min="20" max="20" width="18.125" style="2" customWidth="1"/>
    <col min="21" max="21" width="11.25" style="2" customWidth="1"/>
    <col min="22" max="22" width="9" style="3"/>
    <col min="23" max="23" width="15.125" style="3" customWidth="1"/>
    <col min="24" max="24" width="14.875" style="3" customWidth="1"/>
    <col min="25" max="16384" width="9" style="3"/>
  </cols>
  <sheetData>
    <row r="1" ht="29.25" customHeight="1" spans="1:24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Q1" s="75" t="s">
        <v>1</v>
      </c>
      <c r="R1" s="76"/>
      <c r="S1" s="76"/>
      <c r="T1" s="76"/>
      <c r="U1" s="76"/>
      <c r="V1" s="77"/>
      <c r="W1" s="78"/>
      <c r="X1" s="79"/>
    </row>
    <row r="2" ht="26.1" customHeight="1" spans="1:24">
      <c r="A2" s="7" t="s">
        <v>2</v>
      </c>
      <c r="B2" s="7"/>
      <c r="C2" s="8" t="s">
        <v>3</v>
      </c>
      <c r="D2" s="9"/>
      <c r="E2" s="9"/>
      <c r="F2" s="9"/>
      <c r="G2" s="9"/>
      <c r="H2" s="9"/>
      <c r="I2" s="9"/>
      <c r="J2" s="9"/>
      <c r="K2" s="44"/>
      <c r="L2" s="7" t="s">
        <v>4</v>
      </c>
      <c r="M2" s="7"/>
      <c r="N2" s="45" t="s">
        <v>5</v>
      </c>
      <c r="O2" s="46"/>
      <c r="Q2" s="80"/>
      <c r="R2" s="76"/>
      <c r="S2" s="76"/>
      <c r="T2" s="76"/>
      <c r="U2" s="76"/>
      <c r="V2" s="77"/>
      <c r="W2" s="78"/>
      <c r="X2" s="79"/>
    </row>
    <row r="3" ht="26.1" customHeight="1" spans="1:24">
      <c r="A3" s="7" t="s">
        <v>6</v>
      </c>
      <c r="B3" s="7"/>
      <c r="C3" s="10">
        <v>2509754</v>
      </c>
      <c r="D3" s="11"/>
      <c r="E3" s="11"/>
      <c r="F3" s="12"/>
      <c r="G3" s="13" t="s">
        <v>7</v>
      </c>
      <c r="H3" s="14" t="s">
        <v>8</v>
      </c>
      <c r="I3" s="47"/>
      <c r="J3" s="47"/>
      <c r="K3" s="48"/>
      <c r="L3" s="7" t="s">
        <v>9</v>
      </c>
      <c r="M3" s="7"/>
      <c r="N3" s="103" t="s">
        <v>10</v>
      </c>
      <c r="O3" s="50"/>
      <c r="Q3" s="81"/>
      <c r="R3" s="76"/>
      <c r="S3" s="76"/>
      <c r="T3" s="76"/>
      <c r="U3" s="76"/>
      <c r="V3" s="77"/>
      <c r="W3" s="78"/>
      <c r="X3" s="79"/>
    </row>
    <row r="4" ht="23.25" customHeight="1" spans="1:24">
      <c r="A4" s="7" t="s">
        <v>11</v>
      </c>
      <c r="B4" s="7"/>
      <c r="C4" s="94"/>
      <c r="D4" s="95"/>
      <c r="E4" s="95"/>
      <c r="F4" s="96"/>
      <c r="G4" s="13" t="s">
        <v>12</v>
      </c>
      <c r="H4" s="14"/>
      <c r="I4" s="47"/>
      <c r="J4" s="47"/>
      <c r="K4" s="48"/>
      <c r="L4" s="7" t="s">
        <v>13</v>
      </c>
      <c r="M4" s="7"/>
      <c r="N4" s="51">
        <v>3073</v>
      </c>
      <c r="O4" s="50"/>
      <c r="Q4" s="80"/>
      <c r="R4" s="76"/>
      <c r="S4" s="76"/>
      <c r="T4" s="76"/>
      <c r="U4" s="76"/>
      <c r="V4" s="77"/>
      <c r="W4" s="78"/>
      <c r="X4" s="79"/>
    </row>
    <row r="5" ht="26.1" customHeight="1" spans="1:24">
      <c r="A5" s="7" t="s">
        <v>14</v>
      </c>
      <c r="B5" s="7" t="s">
        <v>15</v>
      </c>
      <c r="C5" s="7"/>
      <c r="D5" s="7"/>
      <c r="E5" s="7" t="s">
        <v>16</v>
      </c>
      <c r="F5" s="7"/>
      <c r="G5" s="18" t="s">
        <v>17</v>
      </c>
      <c r="H5" s="7" t="s">
        <v>18</v>
      </c>
      <c r="I5" s="7"/>
      <c r="J5" s="7" t="s">
        <v>19</v>
      </c>
      <c r="K5" s="7"/>
      <c r="L5" s="7" t="s">
        <v>20</v>
      </c>
      <c r="M5" s="7"/>
      <c r="N5" s="18" t="s">
        <v>21</v>
      </c>
      <c r="O5" s="50"/>
      <c r="Q5" s="81"/>
      <c r="R5" s="76"/>
      <c r="S5" s="76"/>
      <c r="T5" s="76"/>
      <c r="U5" s="76"/>
      <c r="V5" s="77"/>
      <c r="W5" s="78"/>
      <c r="X5" s="79"/>
    </row>
    <row r="6" ht="26.1" customHeight="1" spans="1:24">
      <c r="A6" s="7"/>
      <c r="B6" s="19" t="s">
        <v>22</v>
      </c>
      <c r="C6" s="7" t="s">
        <v>23</v>
      </c>
      <c r="D6" s="18" t="s">
        <v>24</v>
      </c>
      <c r="E6" s="19" t="s">
        <v>22</v>
      </c>
      <c r="F6" s="18" t="s">
        <v>24</v>
      </c>
      <c r="G6" s="18" t="s">
        <v>24</v>
      </c>
      <c r="H6" s="7" t="s">
        <v>25</v>
      </c>
      <c r="I6" s="18" t="s">
        <v>24</v>
      </c>
      <c r="J6" s="7" t="s">
        <v>26</v>
      </c>
      <c r="K6" s="18" t="s">
        <v>24</v>
      </c>
      <c r="L6" s="18" t="s">
        <v>24</v>
      </c>
      <c r="M6" s="7" t="s">
        <v>27</v>
      </c>
      <c r="N6" s="18"/>
      <c r="O6" s="50"/>
      <c r="Q6" s="80" t="s">
        <v>28</v>
      </c>
      <c r="R6" s="76"/>
      <c r="S6" s="76"/>
      <c r="T6" s="76"/>
      <c r="U6" s="76"/>
      <c r="V6" s="77"/>
      <c r="W6" s="78"/>
      <c r="X6" s="79"/>
    </row>
    <row r="7" s="99" customFormat="1" ht="52.5" customHeight="1" spans="1:31">
      <c r="A7" s="26">
        <v>1</v>
      </c>
      <c r="B7" s="31">
        <v>42535</v>
      </c>
      <c r="C7" s="97" t="s">
        <v>29</v>
      </c>
      <c r="D7" s="29">
        <v>750000</v>
      </c>
      <c r="E7" s="31">
        <v>42529</v>
      </c>
      <c r="F7" s="29">
        <v>750000</v>
      </c>
      <c r="G7" s="29">
        <v>750000</v>
      </c>
      <c r="H7" s="22">
        <v>0.03</v>
      </c>
      <c r="I7" s="52">
        <f>ROUNDUP(H7*C3,2)</f>
        <v>75292.62</v>
      </c>
      <c r="J7" s="26"/>
      <c r="K7" s="52"/>
      <c r="L7" s="29">
        <v>500</v>
      </c>
      <c r="M7" s="56" t="s">
        <v>30</v>
      </c>
      <c r="N7" s="52">
        <f>ROUNDUP(D7-I7-K7-L7,2)</f>
        <v>674207.38</v>
      </c>
      <c r="O7" s="104"/>
      <c r="P7" s="105"/>
      <c r="Q7" s="81" t="s">
        <v>31</v>
      </c>
      <c r="R7" s="107"/>
      <c r="S7" s="107"/>
      <c r="T7" s="107"/>
      <c r="U7" s="107"/>
      <c r="V7" s="108"/>
      <c r="W7" s="109"/>
      <c r="X7" s="110"/>
      <c r="Y7" s="105"/>
      <c r="Z7" s="105"/>
      <c r="AA7" s="105"/>
      <c r="AB7" s="105"/>
      <c r="AC7" s="105"/>
      <c r="AD7" s="105"/>
      <c r="AE7" s="105"/>
    </row>
    <row r="8" s="2" customFormat="1" ht="30" customHeight="1" spans="1:31">
      <c r="A8" s="7"/>
      <c r="B8" s="100"/>
      <c r="C8" s="24"/>
      <c r="D8" s="20"/>
      <c r="E8" s="19"/>
      <c r="F8" s="20"/>
      <c r="G8" s="20"/>
      <c r="H8" s="18"/>
      <c r="I8" s="53"/>
      <c r="J8" s="7"/>
      <c r="K8" s="53"/>
      <c r="L8" s="20"/>
      <c r="M8" s="18"/>
      <c r="N8" s="53"/>
      <c r="O8" s="50"/>
      <c r="P8" s="3"/>
      <c r="Q8" s="27" t="s">
        <v>32</v>
      </c>
      <c r="R8" s="76"/>
      <c r="S8" s="76"/>
      <c r="T8" s="76"/>
      <c r="U8" s="76"/>
      <c r="V8" s="77"/>
      <c r="W8" s="78"/>
      <c r="X8" s="79"/>
      <c r="Y8" s="3"/>
      <c r="Z8" s="3"/>
      <c r="AA8" s="3"/>
      <c r="AB8" s="3"/>
      <c r="AC8" s="3"/>
      <c r="AD8" s="3"/>
      <c r="AE8" s="3"/>
    </row>
    <row r="9" s="99" customFormat="1" ht="30" customHeight="1" spans="1:31">
      <c r="A9" s="26"/>
      <c r="B9" s="111"/>
      <c r="C9" s="28"/>
      <c r="D9" s="29"/>
      <c r="E9" s="31"/>
      <c r="F9" s="29"/>
      <c r="G9" s="29"/>
      <c r="H9" s="22"/>
      <c r="I9" s="53"/>
      <c r="J9" s="7"/>
      <c r="K9" s="53"/>
      <c r="L9" s="29"/>
      <c r="M9" s="56"/>
      <c r="N9" s="53"/>
      <c r="O9" s="104"/>
      <c r="P9" s="105"/>
      <c r="Q9" s="54" t="s">
        <v>33</v>
      </c>
      <c r="R9" s="76"/>
      <c r="S9" s="76"/>
      <c r="T9" s="76"/>
      <c r="U9" s="76"/>
      <c r="V9" s="77"/>
      <c r="W9" s="78"/>
      <c r="X9" s="79"/>
      <c r="Y9" s="3"/>
      <c r="Z9" s="3"/>
      <c r="AA9" s="3"/>
      <c r="AB9" s="3"/>
      <c r="AC9" s="3"/>
      <c r="AD9" s="3"/>
      <c r="AE9" s="3"/>
    </row>
    <row r="10" s="2" customFormat="1" ht="30" customHeight="1" spans="1:31">
      <c r="A10" s="7"/>
      <c r="B10" s="19"/>
      <c r="C10" s="24"/>
      <c r="D10" s="20"/>
      <c r="E10" s="19"/>
      <c r="F10" s="20"/>
      <c r="G10" s="20"/>
      <c r="H10" s="18"/>
      <c r="I10" s="53"/>
      <c r="J10" s="7"/>
      <c r="K10" s="53"/>
      <c r="L10" s="20"/>
      <c r="M10" s="18"/>
      <c r="N10" s="53"/>
      <c r="O10" s="50"/>
      <c r="P10" s="3"/>
      <c r="Q10" s="111" t="s">
        <v>34</v>
      </c>
      <c r="R10" s="76"/>
      <c r="S10" s="76"/>
      <c r="T10" s="76"/>
      <c r="U10" s="76"/>
      <c r="V10" s="77"/>
      <c r="W10" s="78"/>
      <c r="X10" s="79"/>
      <c r="Y10" s="3"/>
      <c r="Z10" s="3"/>
      <c r="AA10" s="3"/>
      <c r="AB10" s="3"/>
      <c r="AC10" s="3"/>
      <c r="AD10" s="3"/>
      <c r="AE10" s="3"/>
    </row>
    <row r="11" s="2" customFormat="1" ht="30" customHeight="1" spans="1:31">
      <c r="A11" s="7"/>
      <c r="B11" s="19"/>
      <c r="C11" s="24"/>
      <c r="D11" s="20"/>
      <c r="E11" s="19"/>
      <c r="F11" s="20"/>
      <c r="G11" s="20"/>
      <c r="H11" s="18"/>
      <c r="I11" s="53"/>
      <c r="J11" s="7"/>
      <c r="K11" s="53"/>
      <c r="L11" s="20"/>
      <c r="M11" s="18"/>
      <c r="N11" s="53"/>
      <c r="O11" s="50"/>
      <c r="P11" s="3"/>
      <c r="Q11" s="118" t="s">
        <v>35</v>
      </c>
      <c r="R11" s="76"/>
      <c r="S11" s="76"/>
      <c r="T11" s="76"/>
      <c r="U11" s="76"/>
      <c r="V11" s="77"/>
      <c r="W11" s="78"/>
      <c r="X11" s="79"/>
      <c r="Y11" s="3"/>
      <c r="Z11" s="3"/>
      <c r="AA11" s="3"/>
      <c r="AB11" s="3"/>
      <c r="AC11" s="3"/>
      <c r="AD11" s="3"/>
      <c r="AE11" s="3"/>
    </row>
    <row r="12" s="2" customFormat="1" ht="30" customHeight="1" spans="1:31">
      <c r="A12" s="7"/>
      <c r="B12" s="19"/>
      <c r="C12" s="24"/>
      <c r="D12" s="20"/>
      <c r="E12" s="19"/>
      <c r="F12" s="20"/>
      <c r="G12" s="20"/>
      <c r="H12" s="18"/>
      <c r="I12" s="53"/>
      <c r="J12" s="7"/>
      <c r="K12" s="53"/>
      <c r="L12" s="20"/>
      <c r="M12" s="18"/>
      <c r="N12" s="53"/>
      <c r="O12" s="50"/>
      <c r="P12" s="3"/>
      <c r="Q12" s="119" t="s">
        <v>36</v>
      </c>
      <c r="R12" s="76"/>
      <c r="S12" s="76"/>
      <c r="T12" s="76"/>
      <c r="U12" s="76"/>
      <c r="V12" s="77"/>
      <c r="W12" s="78"/>
      <c r="X12" s="79"/>
      <c r="Y12" s="3"/>
      <c r="Z12" s="3"/>
      <c r="AA12" s="3"/>
      <c r="AB12" s="3"/>
      <c r="AC12" s="3"/>
      <c r="AD12" s="3"/>
      <c r="AE12" s="3"/>
    </row>
    <row r="13" s="2" customFormat="1" ht="30" customHeight="1" spans="1:24">
      <c r="A13" s="7"/>
      <c r="B13" s="19"/>
      <c r="C13" s="24"/>
      <c r="D13" s="20"/>
      <c r="E13" s="19"/>
      <c r="F13" s="20"/>
      <c r="G13" s="20"/>
      <c r="H13" s="18"/>
      <c r="I13" s="53"/>
      <c r="J13" s="7"/>
      <c r="K13" s="53"/>
      <c r="L13" s="20"/>
      <c r="M13" s="18"/>
      <c r="N13" s="53"/>
      <c r="O13" s="50"/>
      <c r="P13" s="3"/>
      <c r="V13" s="3"/>
      <c r="W13" s="3"/>
      <c r="X13" s="3"/>
    </row>
    <row r="14" s="2" customFormat="1" ht="30" customHeight="1" spans="1:24">
      <c r="A14" s="7"/>
      <c r="B14" s="19"/>
      <c r="C14" s="24"/>
      <c r="D14" s="20"/>
      <c r="E14" s="19"/>
      <c r="F14" s="20"/>
      <c r="G14" s="20"/>
      <c r="H14" s="18"/>
      <c r="I14" s="53"/>
      <c r="J14" s="7"/>
      <c r="K14" s="53"/>
      <c r="L14" s="20"/>
      <c r="M14" s="18"/>
      <c r="N14" s="53"/>
      <c r="O14" s="50"/>
      <c r="P14" s="3"/>
      <c r="Q14" s="87"/>
      <c r="V14" s="3"/>
      <c r="W14" s="3"/>
      <c r="X14" s="3"/>
    </row>
    <row r="15" s="2" customFormat="1" ht="30" customHeight="1" spans="1:24">
      <c r="A15" s="7"/>
      <c r="B15" s="19"/>
      <c r="C15" s="24"/>
      <c r="D15" s="20"/>
      <c r="E15" s="19"/>
      <c r="F15" s="20"/>
      <c r="G15" s="20"/>
      <c r="H15" s="18"/>
      <c r="I15" s="53"/>
      <c r="J15" s="7"/>
      <c r="K15" s="53"/>
      <c r="L15" s="20"/>
      <c r="M15" s="18"/>
      <c r="N15" s="53"/>
      <c r="O15" s="50"/>
      <c r="P15" s="3"/>
      <c r="Q15" s="88"/>
      <c r="V15" s="3"/>
      <c r="W15" s="3"/>
      <c r="X15" s="3"/>
    </row>
    <row r="16" s="2" customFormat="1" ht="30" customHeight="1" spans="1:24">
      <c r="A16" s="7"/>
      <c r="B16" s="19"/>
      <c r="C16" s="24"/>
      <c r="D16" s="20"/>
      <c r="E16" s="19"/>
      <c r="F16" s="20"/>
      <c r="G16" s="20"/>
      <c r="H16" s="18"/>
      <c r="I16" s="53"/>
      <c r="J16" s="7"/>
      <c r="K16" s="53"/>
      <c r="L16" s="20"/>
      <c r="M16" s="18"/>
      <c r="N16" s="53"/>
      <c r="O16" s="50"/>
      <c r="P16" s="3"/>
      <c r="Q16" s="88"/>
      <c r="R16" s="89"/>
      <c r="V16" s="3"/>
      <c r="W16" s="3"/>
      <c r="X16" s="3"/>
    </row>
    <row r="17" s="2" customFormat="1" ht="30" customHeight="1" spans="1:24">
      <c r="A17" s="7"/>
      <c r="B17" s="19"/>
      <c r="C17" s="24"/>
      <c r="D17" s="20"/>
      <c r="E17" s="19"/>
      <c r="F17" s="20"/>
      <c r="G17" s="20"/>
      <c r="H17" s="18"/>
      <c r="I17" s="53"/>
      <c r="J17" s="7"/>
      <c r="K17" s="53"/>
      <c r="L17" s="20"/>
      <c r="M17" s="18"/>
      <c r="N17" s="53"/>
      <c r="O17" s="50"/>
      <c r="P17" s="3"/>
      <c r="Q17" s="100" t="s">
        <v>32</v>
      </c>
      <c r="V17" s="3"/>
      <c r="W17" s="3"/>
      <c r="X17" s="3"/>
    </row>
    <row r="18" s="2" customFormat="1" ht="30" customHeight="1" spans="1:24">
      <c r="A18" s="7"/>
      <c r="B18" s="19"/>
      <c r="C18" s="24"/>
      <c r="D18" s="20"/>
      <c r="E18" s="19"/>
      <c r="F18" s="20"/>
      <c r="G18" s="20"/>
      <c r="H18" s="18"/>
      <c r="I18" s="53"/>
      <c r="J18" s="7"/>
      <c r="K18" s="53"/>
      <c r="L18" s="20"/>
      <c r="M18" s="18"/>
      <c r="N18" s="53"/>
      <c r="O18" s="50"/>
      <c r="P18" s="62"/>
      <c r="Q18" s="89"/>
      <c r="R18" s="120" t="s">
        <v>37</v>
      </c>
      <c r="V18" s="3"/>
      <c r="W18" s="3"/>
      <c r="X18" s="3"/>
    </row>
    <row r="19" s="2" customFormat="1" ht="30" customHeight="1" spans="1:24">
      <c r="A19" s="7"/>
      <c r="B19" s="19"/>
      <c r="C19" s="24"/>
      <c r="D19" s="20"/>
      <c r="E19" s="19"/>
      <c r="F19" s="20"/>
      <c r="G19" s="20"/>
      <c r="H19" s="18"/>
      <c r="I19" s="53"/>
      <c r="J19" s="7"/>
      <c r="K19" s="53"/>
      <c r="L19" s="20"/>
      <c r="M19" s="18"/>
      <c r="N19" s="53"/>
      <c r="O19" s="50"/>
      <c r="P19" s="3"/>
      <c r="Q19" s="89"/>
      <c r="R19" s="120"/>
      <c r="V19" s="3"/>
      <c r="W19" s="3"/>
      <c r="X19" s="3"/>
    </row>
    <row r="20" ht="30" customHeight="1" spans="1:18">
      <c r="A20" s="7" t="s">
        <v>38</v>
      </c>
      <c r="B20" s="7"/>
      <c r="C20" s="32" t="s">
        <v>39</v>
      </c>
      <c r="D20" s="98">
        <f>SUM(D7:D19)</f>
        <v>750000</v>
      </c>
      <c r="E20" s="32" t="s">
        <v>39</v>
      </c>
      <c r="F20" s="98">
        <f>SUM(F7:F19)</f>
        <v>750000</v>
      </c>
      <c r="G20" s="98">
        <f>SUM(G7:G19)</f>
        <v>750000</v>
      </c>
      <c r="H20" s="32" t="s">
        <v>39</v>
      </c>
      <c r="I20" s="98">
        <f>SUM(I7:I19)</f>
        <v>75292.62</v>
      </c>
      <c r="J20" s="32" t="s">
        <v>39</v>
      </c>
      <c r="K20" s="98">
        <f>SUM(K7:K19)</f>
        <v>0</v>
      </c>
      <c r="L20" s="98">
        <f>SUM(L7:L19)</f>
        <v>500</v>
      </c>
      <c r="M20" s="32" t="s">
        <v>39</v>
      </c>
      <c r="N20" s="98">
        <f>SUM(N7:N19)</f>
        <v>674207.38</v>
      </c>
      <c r="O20" s="63"/>
      <c r="Q20" s="89"/>
      <c r="R20" s="120" t="s">
        <v>40</v>
      </c>
    </row>
    <row r="21" ht="26.1" customHeight="1" spans="1:18">
      <c r="A21" s="35" t="s">
        <v>41</v>
      </c>
      <c r="B21" s="35"/>
      <c r="C21" s="26" t="s">
        <v>42</v>
      </c>
      <c r="D21" s="36">
        <f>N7</f>
        <v>674207.38</v>
      </c>
      <c r="E21" s="36"/>
      <c r="F21" s="36"/>
      <c r="G21" s="36"/>
      <c r="H21" s="18" t="s">
        <v>43</v>
      </c>
      <c r="I21" s="18"/>
      <c r="J21" s="112" t="s">
        <v>44</v>
      </c>
      <c r="K21" s="113"/>
      <c r="L21" s="113"/>
      <c r="M21" s="113"/>
      <c r="N21" s="114"/>
      <c r="O21" s="50"/>
      <c r="Q21" s="89"/>
      <c r="R21" s="120" t="s">
        <v>45</v>
      </c>
    </row>
    <row r="22" ht="26.1" customHeight="1" spans="1:18">
      <c r="A22" s="35"/>
      <c r="B22" s="35"/>
      <c r="C22" s="26" t="s">
        <v>46</v>
      </c>
      <c r="D22" s="37">
        <f>D21</f>
        <v>674207.38</v>
      </c>
      <c r="E22" s="37"/>
      <c r="F22" s="37"/>
      <c r="G22" s="37"/>
      <c r="H22" s="18"/>
      <c r="I22" s="18"/>
      <c r="J22" s="115" t="s">
        <v>47</v>
      </c>
      <c r="K22" s="116"/>
      <c r="L22" s="116"/>
      <c r="M22" s="116"/>
      <c r="N22" s="117"/>
      <c r="O22" s="50"/>
      <c r="P22" s="62"/>
      <c r="Q22" s="89"/>
      <c r="R22" s="121" t="s">
        <v>48</v>
      </c>
    </row>
    <row r="23" ht="45" customHeight="1" spans="1:18">
      <c r="A23" s="7" t="s">
        <v>49</v>
      </c>
      <c r="B23" s="7"/>
      <c r="C23" s="101" t="s">
        <v>50</v>
      </c>
      <c r="D23" s="102"/>
      <c r="E23" s="102"/>
      <c r="F23" s="102"/>
      <c r="G23" s="102"/>
      <c r="H23" s="102"/>
      <c r="I23" s="102"/>
      <c r="J23" s="102"/>
      <c r="K23" s="102"/>
      <c r="L23" s="102"/>
      <c r="M23" s="102"/>
      <c r="N23" s="106"/>
      <c r="O23" s="50"/>
      <c r="Q23" s="122" t="s">
        <v>51</v>
      </c>
      <c r="R23" s="99" t="s">
        <v>52</v>
      </c>
    </row>
    <row r="24" ht="45" customHeight="1" spans="1:21">
      <c r="A24" s="7" t="s">
        <v>53</v>
      </c>
      <c r="B24" s="7"/>
      <c r="C24" s="40" t="s">
        <v>54</v>
      </c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71"/>
      <c r="O24" s="50"/>
      <c r="Q24" s="123" t="s">
        <v>55</v>
      </c>
      <c r="R24" s="99" t="s">
        <v>56</v>
      </c>
      <c r="S24" s="124"/>
      <c r="T24" s="89"/>
      <c r="U24" s="89"/>
    </row>
    <row r="25" ht="45" customHeight="1" spans="1:19">
      <c r="A25" s="7" t="s">
        <v>57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50"/>
      <c r="Q25" s="125" t="s">
        <v>54</v>
      </c>
      <c r="S25" s="2" t="s">
        <v>58</v>
      </c>
    </row>
    <row r="26" ht="45" customHeight="1" spans="1:17">
      <c r="A26" s="7" t="s">
        <v>59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50"/>
      <c r="Q26" s="126"/>
    </row>
    <row r="27" ht="42" customHeight="1" spans="1:21">
      <c r="A27" s="7" t="s">
        <v>60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50"/>
      <c r="Q27" s="90"/>
      <c r="U27" s="91"/>
    </row>
    <row r="28" spans="17:17">
      <c r="Q28" s="92"/>
    </row>
    <row r="29" spans="17:17">
      <c r="Q29" s="92"/>
    </row>
    <row r="30" spans="2:17">
      <c r="B30" s="43"/>
      <c r="Q30" s="92"/>
    </row>
    <row r="31" spans="17:17">
      <c r="Q31" s="92"/>
    </row>
    <row r="32" spans="2:17">
      <c r="B32" s="43"/>
      <c r="Q32" s="93"/>
    </row>
    <row r="33" spans="17:17">
      <c r="Q33" s="92"/>
    </row>
    <row r="34" spans="17:17">
      <c r="Q34" s="93"/>
    </row>
    <row r="35" spans="17:17">
      <c r="Q35" s="92"/>
    </row>
    <row r="36" spans="17:17">
      <c r="Q36" s="93"/>
    </row>
    <row r="37" spans="17:17">
      <c r="Q37" s="92"/>
    </row>
    <row r="38" spans="17:17">
      <c r="Q38" s="93"/>
    </row>
    <row r="39" spans="17:17">
      <c r="Q39" s="92"/>
    </row>
    <row r="40" spans="17:17">
      <c r="Q40" s="93"/>
    </row>
    <row r="41" spans="17:17">
      <c r="Q41" s="92"/>
    </row>
    <row r="42" spans="17:17">
      <c r="Q42" s="93"/>
    </row>
    <row r="43" spans="17:17">
      <c r="Q43" s="92"/>
    </row>
    <row r="44" spans="17:17">
      <c r="Q44" s="93"/>
    </row>
    <row r="45" spans="17:17">
      <c r="Q45" s="92"/>
    </row>
  </sheetData>
  <mergeCells count="36">
    <mergeCell ref="A1:N1"/>
    <mergeCell ref="A2:B2"/>
    <mergeCell ref="C2:K2"/>
    <mergeCell ref="L2:M2"/>
    <mergeCell ref="A3:B3"/>
    <mergeCell ref="C3:F3"/>
    <mergeCell ref="H3:K3"/>
    <mergeCell ref="L3:M3"/>
    <mergeCell ref="A4:B4"/>
    <mergeCell ref="C4:F4"/>
    <mergeCell ref="H4:K4"/>
    <mergeCell ref="L4:M4"/>
    <mergeCell ref="B5:D5"/>
    <mergeCell ref="E5:F5"/>
    <mergeCell ref="H5:I5"/>
    <mergeCell ref="J5:K5"/>
    <mergeCell ref="L5:M5"/>
    <mergeCell ref="A20:B20"/>
    <mergeCell ref="D21:G21"/>
    <mergeCell ref="J21:N21"/>
    <mergeCell ref="D22:G22"/>
    <mergeCell ref="J22:N22"/>
    <mergeCell ref="A23:B23"/>
    <mergeCell ref="C23:N23"/>
    <mergeCell ref="A24:B24"/>
    <mergeCell ref="C24:N24"/>
    <mergeCell ref="A25:B25"/>
    <mergeCell ref="C25:N25"/>
    <mergeCell ref="A26:B26"/>
    <mergeCell ref="C26:N26"/>
    <mergeCell ref="A27:B27"/>
    <mergeCell ref="C27:N27"/>
    <mergeCell ref="A5:A6"/>
    <mergeCell ref="N5:N6"/>
    <mergeCell ref="A21:B22"/>
    <mergeCell ref="H21:I22"/>
  </mergeCells>
  <printOptions horizontalCentered="1"/>
  <pageMargins left="0.0388888888888889" right="0.0388888888888889" top="0.15625" bottom="0.354166666666667" header="0" footer="0"/>
  <pageSetup paperSize="9" scale="90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AE50"/>
  <sheetViews>
    <sheetView workbookViewId="0">
      <selection activeCell="N10" sqref="N10"/>
    </sheetView>
  </sheetViews>
  <sheetFormatPr defaultColWidth="9" defaultRowHeight="13.5"/>
  <cols>
    <col min="1" max="1" width="3.625" style="3" customWidth="1"/>
    <col min="2" max="2" width="7.625" style="4" customWidth="1"/>
    <col min="3" max="3" width="3.625" style="3" customWidth="1"/>
    <col min="4" max="4" width="11.375" style="5" customWidth="1"/>
    <col min="5" max="5" width="5.25" style="4" customWidth="1"/>
    <col min="6" max="7" width="11.375" style="5" customWidth="1"/>
    <col min="8" max="8" width="3.625" style="3" customWidth="1"/>
    <col min="9" max="9" width="10.125" style="5" customWidth="1"/>
    <col min="10" max="10" width="3.625" style="3" customWidth="1"/>
    <col min="11" max="11" width="6" style="5" customWidth="1"/>
    <col min="12" max="12" width="8.625" style="5" customWidth="1"/>
    <col min="13" max="13" width="9.5" style="3" customWidth="1"/>
    <col min="14" max="14" width="11.875" style="5" customWidth="1"/>
    <col min="15" max="15" width="5.75" style="3" customWidth="1"/>
    <col min="16" max="16" width="8.75" style="3" customWidth="1"/>
    <col min="17" max="17" width="17.125" style="2" customWidth="1"/>
    <col min="18" max="18" width="16.75" style="2" customWidth="1"/>
    <col min="19" max="19" width="10" style="2" customWidth="1"/>
    <col min="20" max="20" width="18.125" style="2" customWidth="1"/>
    <col min="21" max="21" width="11.25" style="2" customWidth="1"/>
    <col min="22" max="22" width="9" style="3"/>
    <col min="23" max="23" width="15.125" style="3" customWidth="1"/>
    <col min="24" max="24" width="14.875" style="3" customWidth="1"/>
    <col min="25" max="16384" width="9" style="3"/>
  </cols>
  <sheetData>
    <row r="1" ht="29.25" customHeight="1" spans="1:24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Q1" s="75" t="s">
        <v>1</v>
      </c>
      <c r="R1" s="76"/>
      <c r="S1" s="76"/>
      <c r="T1" s="76"/>
      <c r="U1" s="76"/>
      <c r="V1" s="77"/>
      <c r="W1" s="78"/>
      <c r="X1" s="79"/>
    </row>
    <row r="2" ht="26.1" customHeight="1" spans="1:24">
      <c r="A2" s="7" t="s">
        <v>2</v>
      </c>
      <c r="B2" s="7"/>
      <c r="C2" s="8" t="s">
        <v>3</v>
      </c>
      <c r="D2" s="9"/>
      <c r="E2" s="9"/>
      <c r="F2" s="9"/>
      <c r="G2" s="9"/>
      <c r="H2" s="9"/>
      <c r="I2" s="9"/>
      <c r="J2" s="9"/>
      <c r="K2" s="44"/>
      <c r="L2" s="7" t="s">
        <v>4</v>
      </c>
      <c r="M2" s="7"/>
      <c r="N2" s="45" t="s">
        <v>5</v>
      </c>
      <c r="O2" s="46"/>
      <c r="Q2" s="80"/>
      <c r="R2" s="76"/>
      <c r="S2" s="76"/>
      <c r="T2" s="76"/>
      <c r="U2" s="76"/>
      <c r="V2" s="77"/>
      <c r="W2" s="78"/>
      <c r="X2" s="79"/>
    </row>
    <row r="3" ht="26.1" customHeight="1" spans="1:24">
      <c r="A3" s="7" t="s">
        <v>6</v>
      </c>
      <c r="B3" s="7"/>
      <c r="C3" s="10">
        <v>2509754</v>
      </c>
      <c r="D3" s="11"/>
      <c r="E3" s="11"/>
      <c r="F3" s="12"/>
      <c r="G3" s="13" t="s">
        <v>7</v>
      </c>
      <c r="H3" s="14" t="s">
        <v>8</v>
      </c>
      <c r="I3" s="47"/>
      <c r="J3" s="47"/>
      <c r="K3" s="48"/>
      <c r="L3" s="7" t="s">
        <v>9</v>
      </c>
      <c r="M3" s="7"/>
      <c r="N3" s="103" t="s">
        <v>10</v>
      </c>
      <c r="O3" s="50"/>
      <c r="Q3" s="81"/>
      <c r="R3" s="76"/>
      <c r="S3" s="76"/>
      <c r="T3" s="76"/>
      <c r="U3" s="76"/>
      <c r="V3" s="77"/>
      <c r="W3" s="78"/>
      <c r="X3" s="79"/>
    </row>
    <row r="4" ht="23.25" customHeight="1" spans="1:24">
      <c r="A4" s="7" t="s">
        <v>11</v>
      </c>
      <c r="B4" s="7"/>
      <c r="C4" s="94"/>
      <c r="D4" s="95"/>
      <c r="E4" s="95"/>
      <c r="F4" s="96"/>
      <c r="G4" s="13" t="s">
        <v>12</v>
      </c>
      <c r="H4" s="14"/>
      <c r="I4" s="47"/>
      <c r="J4" s="47"/>
      <c r="K4" s="48"/>
      <c r="L4" s="7" t="s">
        <v>13</v>
      </c>
      <c r="M4" s="7"/>
      <c r="N4" s="51">
        <v>3073</v>
      </c>
      <c r="O4" s="50"/>
      <c r="Q4" s="80"/>
      <c r="R4" s="76"/>
      <c r="S4" s="76"/>
      <c r="T4" s="76"/>
      <c r="U4" s="76"/>
      <c r="V4" s="77"/>
      <c r="W4" s="78"/>
      <c r="X4" s="79"/>
    </row>
    <row r="5" ht="26.1" customHeight="1" spans="1:24">
      <c r="A5" s="7" t="s">
        <v>14</v>
      </c>
      <c r="B5" s="7" t="s">
        <v>15</v>
      </c>
      <c r="C5" s="7"/>
      <c r="D5" s="7"/>
      <c r="E5" s="7" t="s">
        <v>16</v>
      </c>
      <c r="F5" s="7"/>
      <c r="G5" s="18" t="s">
        <v>17</v>
      </c>
      <c r="H5" s="7" t="s">
        <v>18</v>
      </c>
      <c r="I5" s="7"/>
      <c r="J5" s="7" t="s">
        <v>19</v>
      </c>
      <c r="K5" s="7"/>
      <c r="L5" s="7" t="s">
        <v>20</v>
      </c>
      <c r="M5" s="7"/>
      <c r="N5" s="18" t="s">
        <v>21</v>
      </c>
      <c r="O5" s="50"/>
      <c r="Q5" s="81"/>
      <c r="R5" s="76"/>
      <c r="S5" s="76"/>
      <c r="T5" s="76"/>
      <c r="U5" s="76"/>
      <c r="V5" s="77"/>
      <c r="W5" s="78"/>
      <c r="X5" s="79"/>
    </row>
    <row r="6" ht="26.1" customHeight="1" spans="1:24">
      <c r="A6" s="7"/>
      <c r="B6" s="19" t="s">
        <v>22</v>
      </c>
      <c r="C6" s="7" t="s">
        <v>23</v>
      </c>
      <c r="D6" s="18" t="s">
        <v>24</v>
      </c>
      <c r="E6" s="19" t="s">
        <v>22</v>
      </c>
      <c r="F6" s="18" t="s">
        <v>24</v>
      </c>
      <c r="G6" s="18" t="s">
        <v>24</v>
      </c>
      <c r="H6" s="7" t="s">
        <v>25</v>
      </c>
      <c r="I6" s="18" t="s">
        <v>24</v>
      </c>
      <c r="J6" s="7" t="s">
        <v>26</v>
      </c>
      <c r="K6" s="18" t="s">
        <v>24</v>
      </c>
      <c r="L6" s="18" t="s">
        <v>24</v>
      </c>
      <c r="M6" s="7" t="s">
        <v>27</v>
      </c>
      <c r="N6" s="18"/>
      <c r="O6" s="50"/>
      <c r="Q6" s="81"/>
      <c r="R6" s="76"/>
      <c r="S6" s="76"/>
      <c r="T6" s="76"/>
      <c r="U6" s="76"/>
      <c r="V6" s="77"/>
      <c r="W6" s="78"/>
      <c r="X6" s="79"/>
    </row>
    <row r="7" s="1" customFormat="1" ht="51.75" customHeight="1" spans="1:31">
      <c r="A7" s="7">
        <v>1</v>
      </c>
      <c r="B7" s="19">
        <v>42535</v>
      </c>
      <c r="C7" s="18" t="s">
        <v>29</v>
      </c>
      <c r="D7" s="20">
        <v>750000</v>
      </c>
      <c r="E7" s="21">
        <v>42529</v>
      </c>
      <c r="F7" s="20">
        <v>750000</v>
      </c>
      <c r="G7" s="20">
        <v>750000</v>
      </c>
      <c r="H7" s="22" t="s">
        <v>61</v>
      </c>
      <c r="I7" s="52">
        <v>75292.62</v>
      </c>
      <c r="J7" s="7"/>
      <c r="K7" s="53"/>
      <c r="L7" s="20">
        <v>500</v>
      </c>
      <c r="M7" s="54" t="s">
        <v>30</v>
      </c>
      <c r="N7" s="53">
        <f>ROUNDUP(D7-I7-K7-L7,2)</f>
        <v>674207.38</v>
      </c>
      <c r="O7" s="50"/>
      <c r="P7" s="3"/>
      <c r="Q7" s="82"/>
      <c r="R7" s="83"/>
      <c r="S7" s="83"/>
      <c r="T7" s="83"/>
      <c r="U7" s="83"/>
      <c r="V7" s="84"/>
      <c r="W7" s="85"/>
      <c r="X7" s="86"/>
      <c r="Y7" s="3"/>
      <c r="Z7" s="3"/>
      <c r="AA7" s="3"/>
      <c r="AB7" s="3"/>
      <c r="AC7" s="3"/>
      <c r="AD7" s="3"/>
      <c r="AE7" s="3"/>
    </row>
    <row r="8" s="2" customFormat="1" ht="15.75" customHeight="1" spans="1:31">
      <c r="A8" s="7"/>
      <c r="B8" s="100"/>
      <c r="C8" s="24"/>
      <c r="D8" s="20"/>
      <c r="E8" s="21"/>
      <c r="F8" s="20"/>
      <c r="G8" s="20"/>
      <c r="H8" s="18"/>
      <c r="I8" s="53"/>
      <c r="J8" s="7"/>
      <c r="K8" s="53"/>
      <c r="L8" s="20"/>
      <c r="M8" s="18"/>
      <c r="N8" s="53"/>
      <c r="O8" s="50"/>
      <c r="P8" s="3"/>
      <c r="Q8" s="81"/>
      <c r="R8" s="76"/>
      <c r="S8" s="76"/>
      <c r="T8" s="76"/>
      <c r="U8" s="76"/>
      <c r="V8" s="77"/>
      <c r="W8" s="78"/>
      <c r="X8" s="79"/>
      <c r="Y8" s="3"/>
      <c r="Z8" s="3"/>
      <c r="AA8" s="3"/>
      <c r="AB8" s="3"/>
      <c r="AC8" s="3"/>
      <c r="AD8" s="3"/>
      <c r="AE8" s="3"/>
    </row>
    <row r="9" s="99" customFormat="1" ht="27" customHeight="1" spans="1:31">
      <c r="A9" s="26"/>
      <c r="B9" s="27" t="s">
        <v>32</v>
      </c>
      <c r="C9" s="28"/>
      <c r="D9" s="29"/>
      <c r="E9" s="30"/>
      <c r="F9" s="29"/>
      <c r="G9" s="29"/>
      <c r="H9" s="22"/>
      <c r="I9" s="53"/>
      <c r="J9" s="7"/>
      <c r="K9" s="53"/>
      <c r="L9" s="29"/>
      <c r="M9" s="56"/>
      <c r="N9" s="53"/>
      <c r="O9" s="104"/>
      <c r="P9" s="105"/>
      <c r="Q9" s="81"/>
      <c r="R9" s="76"/>
      <c r="S9" s="76"/>
      <c r="T9" s="76"/>
      <c r="U9" s="76"/>
      <c r="V9" s="77"/>
      <c r="W9" s="78"/>
      <c r="X9" s="79"/>
      <c r="Y9" s="3"/>
      <c r="Z9" s="3"/>
      <c r="AA9" s="3"/>
      <c r="AB9" s="3"/>
      <c r="AC9" s="3"/>
      <c r="AD9" s="3"/>
      <c r="AE9" s="3"/>
    </row>
    <row r="10" s="99" customFormat="1" ht="20.1" customHeight="1" spans="1:31">
      <c r="A10" s="26">
        <v>2</v>
      </c>
      <c r="B10" s="31">
        <v>42725</v>
      </c>
      <c r="C10" s="28" t="s">
        <v>62</v>
      </c>
      <c r="D10" s="29">
        <v>750000</v>
      </c>
      <c r="E10" s="30">
        <v>42711</v>
      </c>
      <c r="F10" s="29">
        <v>750000</v>
      </c>
      <c r="G10" s="29">
        <v>750000</v>
      </c>
      <c r="H10" s="22"/>
      <c r="I10" s="52"/>
      <c r="J10" s="26"/>
      <c r="K10" s="52">
        <v>0</v>
      </c>
      <c r="L10" s="29">
        <v>2000</v>
      </c>
      <c r="M10" s="97"/>
      <c r="N10" s="52">
        <f>ROUNDUP(D10-I10-K10-L10,2)</f>
        <v>748000</v>
      </c>
      <c r="O10" s="104"/>
      <c r="P10" s="105"/>
      <c r="Q10" s="81"/>
      <c r="R10" s="107"/>
      <c r="S10" s="107"/>
      <c r="T10" s="107"/>
      <c r="U10" s="107"/>
      <c r="V10" s="108"/>
      <c r="W10" s="109"/>
      <c r="X10" s="110"/>
      <c r="Y10" s="105"/>
      <c r="Z10" s="105"/>
      <c r="AA10" s="105"/>
      <c r="AB10" s="105"/>
      <c r="AC10" s="105"/>
      <c r="AD10" s="105"/>
      <c r="AE10" s="105"/>
    </row>
    <row r="11" s="99" customFormat="1" ht="20.1" customHeight="1" spans="1:31">
      <c r="A11" s="26"/>
      <c r="B11" s="31"/>
      <c r="C11" s="28"/>
      <c r="D11" s="29"/>
      <c r="E11" s="31"/>
      <c r="F11" s="29"/>
      <c r="G11" s="29"/>
      <c r="H11" s="97"/>
      <c r="I11" s="52"/>
      <c r="J11" s="26"/>
      <c r="K11" s="52"/>
      <c r="L11" s="29"/>
      <c r="M11" s="57" t="s">
        <v>63</v>
      </c>
      <c r="N11" s="52"/>
      <c r="O11" s="104"/>
      <c r="P11" s="105"/>
      <c r="Q11" s="81"/>
      <c r="R11" s="107"/>
      <c r="S11" s="107"/>
      <c r="T11" s="107"/>
      <c r="U11" s="107"/>
      <c r="V11" s="108"/>
      <c r="W11" s="109"/>
      <c r="X11" s="110"/>
      <c r="Y11" s="105"/>
      <c r="Z11" s="105"/>
      <c r="AA11" s="105"/>
      <c r="AB11" s="105"/>
      <c r="AC11" s="105"/>
      <c r="AD11" s="105"/>
      <c r="AE11" s="105"/>
    </row>
    <row r="12" s="2" customFormat="1" ht="20.1" customHeight="1" spans="1:31">
      <c r="A12" s="7"/>
      <c r="B12" s="19"/>
      <c r="C12" s="24"/>
      <c r="D12" s="20"/>
      <c r="E12" s="19"/>
      <c r="F12" s="20"/>
      <c r="G12" s="20"/>
      <c r="H12" s="18"/>
      <c r="I12" s="53"/>
      <c r="J12" s="7"/>
      <c r="K12" s="53"/>
      <c r="L12" s="20"/>
      <c r="M12" s="18"/>
      <c r="N12" s="53"/>
      <c r="O12" s="50"/>
      <c r="P12" s="3"/>
      <c r="Q12" s="81"/>
      <c r="R12" s="76"/>
      <c r="S12" s="76"/>
      <c r="T12" s="76"/>
      <c r="U12" s="76"/>
      <c r="V12" s="77"/>
      <c r="W12" s="78"/>
      <c r="X12" s="79"/>
      <c r="Y12" s="3"/>
      <c r="Z12" s="3"/>
      <c r="AA12" s="3"/>
      <c r="AB12" s="3"/>
      <c r="AC12" s="3"/>
      <c r="AD12" s="3"/>
      <c r="AE12" s="3"/>
    </row>
    <row r="13" s="2" customFormat="1" ht="20.1" customHeight="1" spans="1:24">
      <c r="A13" s="7"/>
      <c r="B13" s="19"/>
      <c r="C13" s="24"/>
      <c r="D13" s="20"/>
      <c r="E13" s="19"/>
      <c r="F13" s="20"/>
      <c r="G13" s="20"/>
      <c r="H13" s="18"/>
      <c r="I13" s="53"/>
      <c r="J13" s="7"/>
      <c r="K13" s="53"/>
      <c r="L13" s="20"/>
      <c r="M13" s="18"/>
      <c r="N13" s="53"/>
      <c r="O13" s="50"/>
      <c r="P13" s="3"/>
      <c r="V13" s="3"/>
      <c r="W13" s="3"/>
      <c r="X13" s="3"/>
    </row>
    <row r="14" s="2" customFormat="1" ht="20.1" customHeight="1" spans="1:24">
      <c r="A14" s="7"/>
      <c r="B14" s="19"/>
      <c r="C14" s="24"/>
      <c r="D14" s="20"/>
      <c r="E14" s="19"/>
      <c r="F14" s="20"/>
      <c r="G14" s="20"/>
      <c r="H14" s="18"/>
      <c r="I14" s="53"/>
      <c r="J14" s="7"/>
      <c r="K14" s="53"/>
      <c r="L14" s="20"/>
      <c r="M14" s="18"/>
      <c r="N14" s="53"/>
      <c r="O14" s="50"/>
      <c r="P14" s="3"/>
      <c r="Q14" s="87"/>
      <c r="V14" s="3"/>
      <c r="W14" s="3"/>
      <c r="X14" s="3"/>
    </row>
    <row r="15" s="2" customFormat="1" ht="20.1" customHeight="1" spans="1:24">
      <c r="A15" s="7"/>
      <c r="B15" s="19"/>
      <c r="C15" s="24"/>
      <c r="D15" s="20"/>
      <c r="E15" s="19"/>
      <c r="F15" s="20"/>
      <c r="G15" s="20"/>
      <c r="H15" s="18"/>
      <c r="I15" s="53"/>
      <c r="J15" s="7"/>
      <c r="K15" s="53"/>
      <c r="L15" s="20"/>
      <c r="M15" s="18"/>
      <c r="N15" s="53"/>
      <c r="O15" s="50"/>
      <c r="P15" s="3"/>
      <c r="Q15" s="87"/>
      <c r="V15" s="3"/>
      <c r="W15" s="3"/>
      <c r="X15" s="3"/>
    </row>
    <row r="16" s="2" customFormat="1" ht="20.1" customHeight="1" spans="1:24">
      <c r="A16" s="7"/>
      <c r="B16" s="19"/>
      <c r="C16" s="24"/>
      <c r="D16" s="20"/>
      <c r="E16" s="19"/>
      <c r="F16" s="20"/>
      <c r="G16" s="20"/>
      <c r="H16" s="18"/>
      <c r="I16" s="53"/>
      <c r="J16" s="7"/>
      <c r="K16" s="53"/>
      <c r="L16" s="20"/>
      <c r="M16" s="18"/>
      <c r="N16" s="53"/>
      <c r="O16" s="50"/>
      <c r="P16" s="3"/>
      <c r="Q16" s="87"/>
      <c r="V16" s="3"/>
      <c r="W16" s="3"/>
      <c r="X16" s="3"/>
    </row>
    <row r="17" s="2" customFormat="1" ht="20.1" customHeight="1" spans="1:24">
      <c r="A17" s="7"/>
      <c r="B17" s="19"/>
      <c r="C17" s="24"/>
      <c r="D17" s="20"/>
      <c r="E17" s="19"/>
      <c r="F17" s="20"/>
      <c r="G17" s="20"/>
      <c r="H17" s="18"/>
      <c r="I17" s="53"/>
      <c r="J17" s="7"/>
      <c r="K17" s="53"/>
      <c r="L17" s="20"/>
      <c r="M17" s="18"/>
      <c r="N17" s="53"/>
      <c r="O17" s="50"/>
      <c r="P17" s="3"/>
      <c r="Q17" s="87"/>
      <c r="V17" s="3"/>
      <c r="W17" s="3"/>
      <c r="X17" s="3"/>
    </row>
    <row r="18" s="2" customFormat="1" ht="20.1" customHeight="1" spans="1:24">
      <c r="A18" s="7"/>
      <c r="B18" s="19"/>
      <c r="C18" s="24"/>
      <c r="D18" s="20"/>
      <c r="E18" s="19"/>
      <c r="F18" s="20"/>
      <c r="G18" s="20"/>
      <c r="H18" s="18"/>
      <c r="I18" s="53"/>
      <c r="J18" s="7"/>
      <c r="K18" s="53"/>
      <c r="L18" s="20"/>
      <c r="M18" s="18"/>
      <c r="N18" s="53"/>
      <c r="O18" s="50"/>
      <c r="P18" s="3"/>
      <c r="Q18" s="88"/>
      <c r="V18" s="3"/>
      <c r="W18" s="3"/>
      <c r="X18" s="3"/>
    </row>
    <row r="19" s="2" customFormat="1" ht="20.1" customHeight="1" spans="1:24">
      <c r="A19" s="7"/>
      <c r="B19" s="19"/>
      <c r="C19" s="24"/>
      <c r="D19" s="20"/>
      <c r="E19" s="19"/>
      <c r="F19" s="20"/>
      <c r="G19" s="20"/>
      <c r="H19" s="18"/>
      <c r="I19" s="53"/>
      <c r="J19" s="7"/>
      <c r="K19" s="53"/>
      <c r="L19" s="20"/>
      <c r="M19" s="18"/>
      <c r="N19" s="53"/>
      <c r="O19" s="50"/>
      <c r="P19" s="3"/>
      <c r="Q19" s="88"/>
      <c r="V19" s="3"/>
      <c r="W19" s="3"/>
      <c r="X19" s="3"/>
    </row>
    <row r="20" s="2" customFormat="1" ht="20.1" customHeight="1" spans="1:24">
      <c r="A20" s="7"/>
      <c r="B20" s="19"/>
      <c r="C20" s="24"/>
      <c r="D20" s="20"/>
      <c r="E20" s="19"/>
      <c r="F20" s="20"/>
      <c r="G20" s="20"/>
      <c r="H20" s="18"/>
      <c r="I20" s="53"/>
      <c r="J20" s="7"/>
      <c r="K20" s="53"/>
      <c r="L20" s="20"/>
      <c r="M20" s="18"/>
      <c r="N20" s="53"/>
      <c r="O20" s="50"/>
      <c r="P20" s="3"/>
      <c r="Q20" s="88"/>
      <c r="V20" s="3"/>
      <c r="W20" s="3"/>
      <c r="X20" s="3"/>
    </row>
    <row r="21" s="2" customFormat="1" ht="20.1" customHeight="1" spans="1:24">
      <c r="A21" s="7"/>
      <c r="B21" s="19"/>
      <c r="C21" s="24"/>
      <c r="D21" s="20"/>
      <c r="E21" s="19"/>
      <c r="F21" s="20"/>
      <c r="G21" s="20"/>
      <c r="H21" s="18"/>
      <c r="I21" s="53"/>
      <c r="J21" s="7"/>
      <c r="K21" s="53"/>
      <c r="L21" s="20"/>
      <c r="M21" s="18"/>
      <c r="N21" s="53"/>
      <c r="O21" s="50"/>
      <c r="P21" s="3"/>
      <c r="Q21" s="87"/>
      <c r="V21" s="3"/>
      <c r="W21" s="3"/>
      <c r="X21" s="3"/>
    </row>
    <row r="22" s="2" customFormat="1" ht="20.1" customHeight="1" spans="1:24">
      <c r="A22" s="7"/>
      <c r="B22" s="19"/>
      <c r="C22" s="24"/>
      <c r="D22" s="20"/>
      <c r="E22" s="19"/>
      <c r="F22" s="20"/>
      <c r="G22" s="20"/>
      <c r="H22" s="18"/>
      <c r="I22" s="53"/>
      <c r="J22" s="7"/>
      <c r="K22" s="53"/>
      <c r="L22" s="20"/>
      <c r="M22" s="18"/>
      <c r="N22" s="53"/>
      <c r="O22" s="50"/>
      <c r="P22" s="3"/>
      <c r="Q22" s="88"/>
      <c r="V22" s="3"/>
      <c r="W22" s="3"/>
      <c r="X22" s="3"/>
    </row>
    <row r="23" s="2" customFormat="1" ht="20.1" customHeight="1" spans="1:24">
      <c r="A23" s="7"/>
      <c r="B23" s="19"/>
      <c r="C23" s="24"/>
      <c r="D23" s="20"/>
      <c r="E23" s="19"/>
      <c r="F23" s="20"/>
      <c r="G23" s="20"/>
      <c r="H23" s="18"/>
      <c r="I23" s="53"/>
      <c r="J23" s="7"/>
      <c r="K23" s="53"/>
      <c r="L23" s="20"/>
      <c r="M23" s="18"/>
      <c r="N23" s="53"/>
      <c r="O23" s="50"/>
      <c r="P23" s="62"/>
      <c r="Q23" s="87"/>
      <c r="V23" s="3"/>
      <c r="W23" s="3"/>
      <c r="X23" s="3"/>
    </row>
    <row r="24" s="2" customFormat="1" ht="20.1" customHeight="1" spans="1:24">
      <c r="A24" s="7"/>
      <c r="B24" s="19"/>
      <c r="C24" s="24"/>
      <c r="D24" s="20"/>
      <c r="E24" s="19"/>
      <c r="F24" s="20"/>
      <c r="G24" s="20"/>
      <c r="H24" s="18"/>
      <c r="I24" s="53"/>
      <c r="J24" s="7"/>
      <c r="K24" s="53"/>
      <c r="L24" s="20"/>
      <c r="M24" s="18"/>
      <c r="N24" s="53"/>
      <c r="O24" s="50"/>
      <c r="P24" s="3"/>
      <c r="Q24" s="88"/>
      <c r="V24" s="3"/>
      <c r="W24" s="3"/>
      <c r="X24" s="3"/>
    </row>
    <row r="25" ht="24" customHeight="1" spans="1:17">
      <c r="A25" s="7" t="s">
        <v>38</v>
      </c>
      <c r="B25" s="7"/>
      <c r="C25" s="32" t="s">
        <v>39</v>
      </c>
      <c r="D25" s="98">
        <f>SUM(D7:D24)</f>
        <v>1500000</v>
      </c>
      <c r="E25" s="32" t="s">
        <v>39</v>
      </c>
      <c r="F25" s="98">
        <f>SUM(F7:F24)</f>
        <v>1500000</v>
      </c>
      <c r="G25" s="98">
        <f>SUM(G7:G24)</f>
        <v>1500000</v>
      </c>
      <c r="H25" s="32" t="s">
        <v>39</v>
      </c>
      <c r="I25" s="98">
        <f>SUM(I7:I24)</f>
        <v>75292.62</v>
      </c>
      <c r="J25" s="32" t="s">
        <v>39</v>
      </c>
      <c r="K25" s="98">
        <f>SUM(K7:K24)</f>
        <v>0</v>
      </c>
      <c r="L25" s="98">
        <f>SUM(L7:L24)</f>
        <v>2500</v>
      </c>
      <c r="M25" s="32" t="s">
        <v>39</v>
      </c>
      <c r="N25" s="98">
        <f>SUM(N7:N24)</f>
        <v>1422207.38</v>
      </c>
      <c r="O25" s="63"/>
      <c r="Q25" s="87"/>
    </row>
    <row r="26" ht="26.1" customHeight="1" spans="1:17">
      <c r="A26" s="35" t="s">
        <v>41</v>
      </c>
      <c r="B26" s="35"/>
      <c r="C26" s="26" t="s">
        <v>42</v>
      </c>
      <c r="D26" s="36">
        <f>N10</f>
        <v>748000</v>
      </c>
      <c r="E26" s="36"/>
      <c r="F26" s="36"/>
      <c r="G26" s="36"/>
      <c r="H26" s="18" t="s">
        <v>43</v>
      </c>
      <c r="I26" s="18"/>
      <c r="J26" s="64" t="s">
        <v>64</v>
      </c>
      <c r="K26" s="65"/>
      <c r="L26" s="65"/>
      <c r="M26" s="65"/>
      <c r="N26" s="66"/>
      <c r="O26" s="50"/>
      <c r="Q26" s="88"/>
    </row>
    <row r="27" ht="26.1" customHeight="1" spans="1:17">
      <c r="A27" s="35"/>
      <c r="B27" s="35"/>
      <c r="C27" s="26" t="s">
        <v>46</v>
      </c>
      <c r="D27" s="37">
        <f>D26</f>
        <v>748000</v>
      </c>
      <c r="E27" s="37"/>
      <c r="F27" s="37"/>
      <c r="G27" s="37"/>
      <c r="H27" s="18"/>
      <c r="I27" s="18"/>
      <c r="J27" s="67" t="s">
        <v>47</v>
      </c>
      <c r="K27" s="68"/>
      <c r="L27" s="68"/>
      <c r="M27" s="68"/>
      <c r="N27" s="69"/>
      <c r="O27" s="50"/>
      <c r="P27" s="62"/>
      <c r="Q27" s="87"/>
    </row>
    <row r="28" ht="45" customHeight="1" spans="1:17">
      <c r="A28" s="7" t="s">
        <v>49</v>
      </c>
      <c r="B28" s="7"/>
      <c r="C28" s="101" t="s">
        <v>65</v>
      </c>
      <c r="D28" s="102"/>
      <c r="E28" s="102"/>
      <c r="F28" s="102"/>
      <c r="G28" s="102"/>
      <c r="H28" s="102"/>
      <c r="I28" s="102"/>
      <c r="J28" s="102"/>
      <c r="K28" s="102"/>
      <c r="L28" s="102"/>
      <c r="M28" s="102"/>
      <c r="N28" s="106"/>
      <c r="O28" s="50"/>
      <c r="Q28" s="88"/>
    </row>
    <row r="29" ht="45" customHeight="1" spans="1:21">
      <c r="A29" s="7" t="s">
        <v>53</v>
      </c>
      <c r="B29" s="7"/>
      <c r="C29" s="40" t="s">
        <v>54</v>
      </c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71"/>
      <c r="O29" s="50"/>
      <c r="Q29" s="87"/>
      <c r="U29" s="89"/>
    </row>
    <row r="30" ht="45" customHeight="1" spans="1:17">
      <c r="A30" s="7" t="s">
        <v>57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50"/>
      <c r="Q30" s="88"/>
    </row>
    <row r="31" ht="45" customHeight="1" spans="1:17">
      <c r="A31" s="7" t="s">
        <v>59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50"/>
      <c r="Q31" s="87"/>
    </row>
    <row r="32" ht="42" customHeight="1" spans="1:21">
      <c r="A32" s="7" t="s">
        <v>60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50"/>
      <c r="Q32" s="90"/>
      <c r="U32" s="91"/>
    </row>
    <row r="33" spans="17:17">
      <c r="Q33" s="92"/>
    </row>
    <row r="34" spans="17:17">
      <c r="Q34" s="92"/>
    </row>
    <row r="35" spans="2:17">
      <c r="B35" s="43"/>
      <c r="Q35" s="92"/>
    </row>
    <row r="36" spans="17:17">
      <c r="Q36" s="92"/>
    </row>
    <row r="37" spans="2:17">
      <c r="B37" s="43"/>
      <c r="Q37" s="93"/>
    </row>
    <row r="38" spans="17:17">
      <c r="Q38" s="92"/>
    </row>
    <row r="39" spans="17:17">
      <c r="Q39" s="93"/>
    </row>
    <row r="40" spans="17:17">
      <c r="Q40" s="92"/>
    </row>
    <row r="41" spans="17:17">
      <c r="Q41" s="93"/>
    </row>
    <row r="42" spans="2:17">
      <c r="B42"/>
      <c r="Q42" s="92"/>
    </row>
    <row r="43" spans="17:17">
      <c r="Q43" s="93"/>
    </row>
    <row r="44" spans="17:17">
      <c r="Q44" s="92"/>
    </row>
    <row r="45" spans="17:17">
      <c r="Q45" s="93"/>
    </row>
    <row r="46" spans="17:17">
      <c r="Q46" s="92"/>
    </row>
    <row r="47" spans="17:17">
      <c r="Q47" s="93"/>
    </row>
    <row r="48" spans="17:17">
      <c r="Q48" s="92"/>
    </row>
    <row r="49" spans="17:17">
      <c r="Q49" s="93"/>
    </row>
    <row r="50" spans="17:17">
      <c r="Q50" s="92"/>
    </row>
  </sheetData>
  <mergeCells count="36">
    <mergeCell ref="A1:N1"/>
    <mergeCell ref="A2:B2"/>
    <mergeCell ref="C2:K2"/>
    <mergeCell ref="L2:M2"/>
    <mergeCell ref="A3:B3"/>
    <mergeCell ref="C3:F3"/>
    <mergeCell ref="H3:K3"/>
    <mergeCell ref="L3:M3"/>
    <mergeCell ref="A4:B4"/>
    <mergeCell ref="C4:F4"/>
    <mergeCell ref="H4:K4"/>
    <mergeCell ref="L4:M4"/>
    <mergeCell ref="B5:D5"/>
    <mergeCell ref="E5:F5"/>
    <mergeCell ref="H5:I5"/>
    <mergeCell ref="J5:K5"/>
    <mergeCell ref="L5:M5"/>
    <mergeCell ref="A25:B25"/>
    <mergeCell ref="D26:G26"/>
    <mergeCell ref="J26:N26"/>
    <mergeCell ref="D27:G27"/>
    <mergeCell ref="J27:N27"/>
    <mergeCell ref="A28:B28"/>
    <mergeCell ref="C28:N28"/>
    <mergeCell ref="A29:B29"/>
    <mergeCell ref="C29:N29"/>
    <mergeCell ref="A30:B30"/>
    <mergeCell ref="C30:N30"/>
    <mergeCell ref="A31:B31"/>
    <mergeCell ref="C31:N31"/>
    <mergeCell ref="A32:B32"/>
    <mergeCell ref="C32:N32"/>
    <mergeCell ref="A5:A6"/>
    <mergeCell ref="N5:N6"/>
    <mergeCell ref="A26:B27"/>
    <mergeCell ref="H26:I27"/>
  </mergeCells>
  <printOptions horizontalCentered="1"/>
  <pageMargins left="0.0388888888888889" right="0.0388888888888889" top="0.15625" bottom="0.354166666666667" header="0" footer="0"/>
  <pageSetup paperSize="9" scale="90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AE49"/>
  <sheetViews>
    <sheetView topLeftCell="A16" workbookViewId="0">
      <selection activeCell="C30" sqref="C30:N30"/>
    </sheetView>
  </sheetViews>
  <sheetFormatPr defaultColWidth="9" defaultRowHeight="13.5"/>
  <cols>
    <col min="1" max="1" width="3.625" style="3" customWidth="1"/>
    <col min="2" max="2" width="7.625" style="4" customWidth="1"/>
    <col min="3" max="3" width="3.625" style="3" customWidth="1"/>
    <col min="4" max="4" width="11.375" style="5" customWidth="1"/>
    <col min="5" max="5" width="5.25" style="4" customWidth="1"/>
    <col min="6" max="7" width="11.375" style="5" customWidth="1"/>
    <col min="8" max="8" width="3.625" style="3" customWidth="1"/>
    <col min="9" max="9" width="10.125" style="5" customWidth="1"/>
    <col min="10" max="10" width="3.625" style="3" customWidth="1"/>
    <col min="11" max="11" width="10.5" style="5" customWidth="1"/>
    <col min="12" max="12" width="8.625" style="5" customWidth="1"/>
    <col min="13" max="13" width="9.5" style="3" customWidth="1"/>
    <col min="14" max="14" width="11.875" style="5" customWidth="1"/>
    <col min="15" max="15" width="5.75" style="3" customWidth="1"/>
    <col min="16" max="16" width="8.75" style="3" customWidth="1"/>
    <col min="17" max="17" width="17.125" style="2" customWidth="1"/>
    <col min="18" max="18" width="16.75" style="2" customWidth="1"/>
    <col min="19" max="19" width="10" style="2" customWidth="1"/>
    <col min="20" max="20" width="18.125" style="2" customWidth="1"/>
    <col min="21" max="21" width="11.25" style="2" customWidth="1"/>
    <col min="22" max="22" width="9" style="3"/>
    <col min="23" max="23" width="15.125" style="3" customWidth="1"/>
    <col min="24" max="24" width="14.875" style="3" customWidth="1"/>
    <col min="25" max="16384" width="9" style="3"/>
  </cols>
  <sheetData>
    <row r="1" ht="21.75" customHeight="1" spans="1:24">
      <c r="A1" s="6" t="s">
        <v>66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Q1" s="75" t="s">
        <v>1</v>
      </c>
      <c r="R1" s="76"/>
      <c r="S1" s="76"/>
      <c r="T1" s="76"/>
      <c r="U1" s="76"/>
      <c r="V1" s="77"/>
      <c r="W1" s="78"/>
      <c r="X1" s="79"/>
    </row>
    <row r="2" ht="26.1" customHeight="1" spans="1:24">
      <c r="A2" s="7" t="s">
        <v>2</v>
      </c>
      <c r="B2" s="7"/>
      <c r="C2" s="8" t="s">
        <v>3</v>
      </c>
      <c r="D2" s="9"/>
      <c r="E2" s="9"/>
      <c r="F2" s="9"/>
      <c r="G2" s="9"/>
      <c r="H2" s="9"/>
      <c r="I2" s="9"/>
      <c r="J2" s="9"/>
      <c r="K2" s="44"/>
      <c r="L2" s="7" t="s">
        <v>4</v>
      </c>
      <c r="M2" s="7"/>
      <c r="N2" s="45" t="s">
        <v>5</v>
      </c>
      <c r="O2" s="46"/>
      <c r="Q2" s="80"/>
      <c r="R2" s="76"/>
      <c r="S2" s="76"/>
      <c r="T2" s="76"/>
      <c r="U2" s="76"/>
      <c r="V2" s="77"/>
      <c r="W2" s="78"/>
      <c r="X2" s="79"/>
    </row>
    <row r="3" ht="28.5" customHeight="1" spans="1:24">
      <c r="A3" s="7" t="s">
        <v>6</v>
      </c>
      <c r="B3" s="7"/>
      <c r="C3" s="10">
        <v>2509754</v>
      </c>
      <c r="D3" s="11"/>
      <c r="E3" s="11"/>
      <c r="F3" s="12"/>
      <c r="G3" s="13" t="s">
        <v>7</v>
      </c>
      <c r="H3" s="14" t="s">
        <v>8</v>
      </c>
      <c r="I3" s="47"/>
      <c r="J3" s="47"/>
      <c r="K3" s="48"/>
      <c r="L3" s="7" t="s">
        <v>9</v>
      </c>
      <c r="M3" s="7"/>
      <c r="N3" s="49" t="s">
        <v>10</v>
      </c>
      <c r="O3" s="50"/>
      <c r="Q3" s="81"/>
      <c r="R3" s="76"/>
      <c r="S3" s="76"/>
      <c r="T3" s="76"/>
      <c r="U3" s="76"/>
      <c r="V3" s="77"/>
      <c r="W3" s="78"/>
      <c r="X3" s="79"/>
    </row>
    <row r="4" ht="23.25" customHeight="1" spans="1:24">
      <c r="A4" s="7" t="s">
        <v>11</v>
      </c>
      <c r="B4" s="7"/>
      <c r="C4" s="94"/>
      <c r="D4" s="95"/>
      <c r="E4" s="95"/>
      <c r="F4" s="96"/>
      <c r="G4" s="13" t="s">
        <v>12</v>
      </c>
      <c r="H4" s="14"/>
      <c r="I4" s="47"/>
      <c r="J4" s="47"/>
      <c r="K4" s="48"/>
      <c r="L4" s="7" t="s">
        <v>13</v>
      </c>
      <c r="M4" s="7"/>
      <c r="N4" s="51">
        <v>3073</v>
      </c>
      <c r="O4" s="50"/>
      <c r="Q4" s="80"/>
      <c r="R4" s="76"/>
      <c r="S4" s="76"/>
      <c r="T4" s="76"/>
      <c r="U4" s="76"/>
      <c r="V4" s="77"/>
      <c r="W4" s="78"/>
      <c r="X4" s="79"/>
    </row>
    <row r="5" ht="26.1" customHeight="1" spans="1:24">
      <c r="A5" s="7" t="s">
        <v>14</v>
      </c>
      <c r="B5" s="7" t="s">
        <v>15</v>
      </c>
      <c r="C5" s="7"/>
      <c r="D5" s="7"/>
      <c r="E5" s="7" t="s">
        <v>16</v>
      </c>
      <c r="F5" s="7"/>
      <c r="G5" s="18" t="s">
        <v>17</v>
      </c>
      <c r="H5" s="7" t="s">
        <v>18</v>
      </c>
      <c r="I5" s="7"/>
      <c r="J5" s="7" t="s">
        <v>19</v>
      </c>
      <c r="K5" s="7"/>
      <c r="L5" s="7" t="s">
        <v>20</v>
      </c>
      <c r="M5" s="7"/>
      <c r="N5" s="18" t="s">
        <v>21</v>
      </c>
      <c r="O5" s="50"/>
      <c r="Q5" s="81"/>
      <c r="R5" s="76"/>
      <c r="S5" s="76"/>
      <c r="T5" s="76"/>
      <c r="U5" s="76"/>
      <c r="V5" s="77"/>
      <c r="W5" s="78"/>
      <c r="X5" s="79"/>
    </row>
    <row r="6" ht="26.1" customHeight="1" spans="1:24">
      <c r="A6" s="7"/>
      <c r="B6" s="19" t="s">
        <v>22</v>
      </c>
      <c r="C6" s="7" t="s">
        <v>23</v>
      </c>
      <c r="D6" s="18" t="s">
        <v>24</v>
      </c>
      <c r="E6" s="19" t="s">
        <v>22</v>
      </c>
      <c r="F6" s="18" t="s">
        <v>24</v>
      </c>
      <c r="G6" s="18" t="s">
        <v>24</v>
      </c>
      <c r="H6" s="7" t="s">
        <v>25</v>
      </c>
      <c r="I6" s="18" t="s">
        <v>24</v>
      </c>
      <c r="J6" s="7" t="s">
        <v>26</v>
      </c>
      <c r="K6" s="18" t="s">
        <v>24</v>
      </c>
      <c r="L6" s="18" t="s">
        <v>24</v>
      </c>
      <c r="M6" s="7" t="s">
        <v>27</v>
      </c>
      <c r="N6" s="18"/>
      <c r="O6" s="50"/>
      <c r="Q6" s="81"/>
      <c r="R6" s="76"/>
      <c r="S6" s="76"/>
      <c r="T6" s="76"/>
      <c r="U6" s="76"/>
      <c r="V6" s="77"/>
      <c r="W6" s="78"/>
      <c r="X6" s="79"/>
    </row>
    <row r="7" s="1" customFormat="1" ht="51.75" customHeight="1" spans="1:31">
      <c r="A7" s="7">
        <v>1</v>
      </c>
      <c r="B7" s="19">
        <v>42535</v>
      </c>
      <c r="C7" s="18" t="s">
        <v>29</v>
      </c>
      <c r="D7" s="20">
        <v>750000</v>
      </c>
      <c r="E7" s="21">
        <v>42529</v>
      </c>
      <c r="F7" s="20">
        <v>750000</v>
      </c>
      <c r="G7" s="20">
        <v>750000</v>
      </c>
      <c r="H7" s="22" t="s">
        <v>61</v>
      </c>
      <c r="I7" s="52">
        <v>75292.62</v>
      </c>
      <c r="J7" s="7"/>
      <c r="K7" s="53"/>
      <c r="L7" s="20">
        <v>500</v>
      </c>
      <c r="M7" s="54" t="s">
        <v>30</v>
      </c>
      <c r="N7" s="53">
        <f>ROUNDUP(D7-I7-K7-L7,2)</f>
        <v>674207.38</v>
      </c>
      <c r="O7" s="50"/>
      <c r="P7" s="3"/>
      <c r="Q7" s="82"/>
      <c r="R7" s="83"/>
      <c r="S7" s="83"/>
      <c r="T7" s="83"/>
      <c r="U7" s="83"/>
      <c r="V7" s="84"/>
      <c r="W7" s="85"/>
      <c r="X7" s="86"/>
      <c r="Y7" s="3"/>
      <c r="Z7" s="3"/>
      <c r="AA7" s="3"/>
      <c r="AB7" s="3"/>
      <c r="AC7" s="3"/>
      <c r="AD7" s="3"/>
      <c r="AE7" s="3"/>
    </row>
    <row r="8" s="1" customFormat="1" ht="15" customHeight="1" spans="1:31">
      <c r="A8" s="7"/>
      <c r="B8" s="23"/>
      <c r="C8" s="24"/>
      <c r="D8" s="20"/>
      <c r="E8" s="21"/>
      <c r="F8" s="20"/>
      <c r="G8" s="20"/>
      <c r="H8" s="25"/>
      <c r="I8" s="53"/>
      <c r="J8" s="7"/>
      <c r="K8" s="53"/>
      <c r="L8" s="20"/>
      <c r="M8" s="54"/>
      <c r="N8" s="53"/>
      <c r="O8" s="50"/>
      <c r="P8" s="3"/>
      <c r="Q8" s="82"/>
      <c r="R8" s="83"/>
      <c r="S8" s="83"/>
      <c r="T8" s="83"/>
      <c r="U8" s="83"/>
      <c r="V8" s="84"/>
      <c r="W8" s="85"/>
      <c r="X8" s="86"/>
      <c r="Y8" s="3"/>
      <c r="Z8" s="3"/>
      <c r="AA8" s="3"/>
      <c r="AB8" s="3"/>
      <c r="AC8" s="3"/>
      <c r="AD8" s="3"/>
      <c r="AE8" s="3"/>
    </row>
    <row r="9" s="1" customFormat="1" ht="20.1" customHeight="1" spans="1:31">
      <c r="A9" s="7">
        <v>2</v>
      </c>
      <c r="B9" s="19">
        <v>42725</v>
      </c>
      <c r="C9" s="24" t="s">
        <v>62</v>
      </c>
      <c r="D9" s="20">
        <v>750000</v>
      </c>
      <c r="E9" s="21">
        <v>42711</v>
      </c>
      <c r="F9" s="20">
        <v>750000</v>
      </c>
      <c r="G9" s="20">
        <v>750000</v>
      </c>
      <c r="H9" s="25"/>
      <c r="I9" s="53"/>
      <c r="J9" s="7"/>
      <c r="K9" s="53">
        <v>0</v>
      </c>
      <c r="L9" s="20">
        <v>2000</v>
      </c>
      <c r="M9" s="18"/>
      <c r="N9" s="53">
        <f>ROUNDUP(D9-I9-K9-L9,2)</f>
        <v>748000</v>
      </c>
      <c r="O9" s="50"/>
      <c r="P9" s="3"/>
      <c r="Q9" s="82"/>
      <c r="R9" s="83"/>
      <c r="S9" s="83"/>
      <c r="T9" s="83"/>
      <c r="U9" s="83"/>
      <c r="V9" s="84"/>
      <c r="W9" s="85"/>
      <c r="X9" s="86"/>
      <c r="Y9" s="3"/>
      <c r="Z9" s="3"/>
      <c r="AA9" s="3"/>
      <c r="AB9" s="3"/>
      <c r="AC9" s="3"/>
      <c r="AD9" s="3"/>
      <c r="AE9" s="3"/>
    </row>
    <row r="10" s="1" customFormat="1" ht="20.1" customHeight="1" spans="1:31">
      <c r="A10" s="7"/>
      <c r="B10" s="19"/>
      <c r="C10" s="24"/>
      <c r="D10" s="20"/>
      <c r="E10" s="19"/>
      <c r="F10" s="20"/>
      <c r="G10" s="20"/>
      <c r="H10" s="18"/>
      <c r="I10" s="53"/>
      <c r="J10" s="7"/>
      <c r="K10" s="53"/>
      <c r="L10" s="20"/>
      <c r="M10" s="55" t="s">
        <v>63</v>
      </c>
      <c r="N10" s="53"/>
      <c r="O10" s="50"/>
      <c r="P10" s="3"/>
      <c r="Q10" s="82"/>
      <c r="R10" s="83"/>
      <c r="S10" s="83"/>
      <c r="T10" s="83"/>
      <c r="U10" s="83"/>
      <c r="V10" s="84"/>
      <c r="W10" s="85"/>
      <c r="X10" s="86"/>
      <c r="Y10" s="3"/>
      <c r="Z10" s="3"/>
      <c r="AA10" s="3"/>
      <c r="AB10" s="3"/>
      <c r="AC10" s="3"/>
      <c r="AD10" s="3"/>
      <c r="AE10" s="3"/>
    </row>
    <row r="11" s="2" customFormat="1" ht="20.1" customHeight="1" spans="1:31">
      <c r="A11" s="26"/>
      <c r="B11" s="27" t="s">
        <v>32</v>
      </c>
      <c r="C11" s="28"/>
      <c r="D11" s="29"/>
      <c r="E11" s="30"/>
      <c r="F11" s="29"/>
      <c r="G11" s="29"/>
      <c r="H11" s="22"/>
      <c r="I11" s="53"/>
      <c r="J11" s="7"/>
      <c r="K11" s="53"/>
      <c r="L11" s="29"/>
      <c r="M11" s="56"/>
      <c r="N11" s="53"/>
      <c r="O11" s="50"/>
      <c r="P11" s="3"/>
      <c r="Q11" s="81"/>
      <c r="R11" s="76"/>
      <c r="S11" s="76"/>
      <c r="T11" s="76"/>
      <c r="U11" s="76"/>
      <c r="V11" s="77"/>
      <c r="W11" s="78"/>
      <c r="X11" s="79"/>
      <c r="Y11" s="3"/>
      <c r="Z11" s="3"/>
      <c r="AA11" s="3"/>
      <c r="AB11" s="3"/>
      <c r="AC11" s="3"/>
      <c r="AD11" s="3"/>
      <c r="AE11" s="3"/>
    </row>
    <row r="12" s="2" customFormat="1" ht="26.25" customHeight="1" spans="1:24">
      <c r="A12" s="26">
        <v>3</v>
      </c>
      <c r="B12" s="31">
        <v>42757</v>
      </c>
      <c r="C12" s="28" t="s">
        <v>62</v>
      </c>
      <c r="D12" s="29">
        <v>380000</v>
      </c>
      <c r="E12" s="30">
        <v>42754</v>
      </c>
      <c r="F12" s="29">
        <v>380000</v>
      </c>
      <c r="G12" s="29"/>
      <c r="H12" s="22" t="s">
        <v>67</v>
      </c>
      <c r="I12" s="52"/>
      <c r="J12" s="57" t="s">
        <v>68</v>
      </c>
      <c r="K12" s="52">
        <v>19000</v>
      </c>
      <c r="L12" s="29">
        <v>0</v>
      </c>
      <c r="M12" s="97"/>
      <c r="N12" s="52">
        <f>ROUNDUP(D12-I12-K12-L12,2)</f>
        <v>361000</v>
      </c>
      <c r="O12" s="50"/>
      <c r="P12" s="3"/>
      <c r="V12" s="3"/>
      <c r="W12" s="3"/>
      <c r="X12" s="3"/>
    </row>
    <row r="13" s="2" customFormat="1" ht="20.1" customHeight="1" spans="1:24">
      <c r="A13" s="26"/>
      <c r="B13" s="31"/>
      <c r="C13" s="28"/>
      <c r="D13" s="29"/>
      <c r="E13" s="31"/>
      <c r="F13" s="29"/>
      <c r="G13" s="29"/>
      <c r="H13" s="97"/>
      <c r="I13" s="52"/>
      <c r="J13" s="57"/>
      <c r="K13" s="52"/>
      <c r="L13" s="29"/>
      <c r="M13" s="57"/>
      <c r="N13" s="52"/>
      <c r="O13" s="50"/>
      <c r="P13"/>
      <c r="Q13" s="87"/>
      <c r="V13" s="3"/>
      <c r="W13" s="3"/>
      <c r="X13" s="3"/>
    </row>
    <row r="14" s="2" customFormat="1" ht="20.1" customHeight="1" spans="1:24">
      <c r="A14" s="7"/>
      <c r="B14" s="19"/>
      <c r="C14" s="24"/>
      <c r="D14" s="20"/>
      <c r="E14" s="19"/>
      <c r="F14" s="20"/>
      <c r="G14" s="20"/>
      <c r="H14" s="18"/>
      <c r="I14" s="53"/>
      <c r="J14" s="7"/>
      <c r="K14" s="53"/>
      <c r="L14" s="20"/>
      <c r="M14" s="18"/>
      <c r="N14" s="53"/>
      <c r="O14" s="50"/>
      <c r="P14" s="3"/>
      <c r="Q14" s="87"/>
      <c r="V14" s="3"/>
      <c r="W14" s="3"/>
      <c r="X14" s="3"/>
    </row>
    <row r="15" s="2" customFormat="1" ht="20.1" customHeight="1" spans="1:24">
      <c r="A15" s="7"/>
      <c r="B15" s="19"/>
      <c r="C15" s="24"/>
      <c r="D15" s="20"/>
      <c r="E15" s="19"/>
      <c r="F15"/>
      <c r="G15" s="20"/>
      <c r="H15" s="18"/>
      <c r="I15" s="53"/>
      <c r="J15" s="7"/>
      <c r="K15" s="53"/>
      <c r="L15" s="20"/>
      <c r="M15" s="18"/>
      <c r="N15" s="53"/>
      <c r="O15" s="50"/>
      <c r="P15" s="3"/>
      <c r="Q15" s="87"/>
      <c r="V15" s="3"/>
      <c r="W15" s="3"/>
      <c r="X15" s="3"/>
    </row>
    <row r="16" s="2" customFormat="1" ht="20.1" customHeight="1" spans="1:24">
      <c r="A16" s="7"/>
      <c r="B16" s="19"/>
      <c r="C16" s="24"/>
      <c r="D16" s="20"/>
      <c r="E16" s="19"/>
      <c r="F16" s="20"/>
      <c r="G16" s="20"/>
      <c r="H16" s="18"/>
      <c r="I16" s="53"/>
      <c r="J16" s="7"/>
      <c r="K16" s="53"/>
      <c r="L16" s="20"/>
      <c r="M16" s="18"/>
      <c r="N16" s="53"/>
      <c r="O16" s="50"/>
      <c r="P16" s="3"/>
      <c r="Q16" s="87"/>
      <c r="V16" s="3"/>
      <c r="W16" s="3"/>
      <c r="X16" s="3"/>
    </row>
    <row r="17" s="2" customFormat="1" ht="20.1" customHeight="1" spans="1:24">
      <c r="A17" s="7"/>
      <c r="B17" s="19"/>
      <c r="C17" s="24"/>
      <c r="D17" s="20"/>
      <c r="E17" s="19"/>
      <c r="F17" s="20"/>
      <c r="G17" s="20"/>
      <c r="H17" s="18"/>
      <c r="I17" s="53"/>
      <c r="J17" s="7"/>
      <c r="K17" s="53"/>
      <c r="L17" s="20"/>
      <c r="M17" s="18"/>
      <c r="N17" s="53"/>
      <c r="O17" s="50"/>
      <c r="P17" s="3"/>
      <c r="Q17" s="88"/>
      <c r="V17" s="3"/>
      <c r="W17" s="3"/>
      <c r="X17" s="3"/>
    </row>
    <row r="18" s="2" customFormat="1" ht="20.1" customHeight="1" spans="1:24">
      <c r="A18" s="7"/>
      <c r="B18" s="19"/>
      <c r="C18" s="24"/>
      <c r="D18" s="20"/>
      <c r="E18" s="19"/>
      <c r="F18" s="20"/>
      <c r="G18" s="20"/>
      <c r="H18" s="18"/>
      <c r="I18" s="53"/>
      <c r="J18" s="7"/>
      <c r="K18" s="53"/>
      <c r="L18" s="20"/>
      <c r="M18" s="18"/>
      <c r="N18" s="53"/>
      <c r="O18" s="50"/>
      <c r="P18" s="3"/>
      <c r="Q18" s="88"/>
      <c r="V18" s="3"/>
      <c r="W18" s="3"/>
      <c r="X18" s="3"/>
    </row>
    <row r="19" s="2" customFormat="1" ht="20.1" customHeight="1" spans="1:24">
      <c r="A19" s="7"/>
      <c r="B19" s="19"/>
      <c r="C19" s="24"/>
      <c r="D19" s="20"/>
      <c r="E19" s="19"/>
      <c r="F19" s="20"/>
      <c r="G19" s="20"/>
      <c r="H19" s="18"/>
      <c r="I19" s="53"/>
      <c r="J19" s="7"/>
      <c r="K19" s="53"/>
      <c r="L19" s="20"/>
      <c r="M19" s="18"/>
      <c r="N19" s="53"/>
      <c r="O19" s="50"/>
      <c r="P19" s="3"/>
      <c r="Q19" s="88"/>
      <c r="V19" s="3"/>
      <c r="W19" s="3"/>
      <c r="X19" s="3"/>
    </row>
    <row r="20" s="2" customFormat="1" ht="20.1" customHeight="1" spans="1:24">
      <c r="A20" s="7"/>
      <c r="B20" s="19"/>
      <c r="C20" s="24"/>
      <c r="D20" s="20"/>
      <c r="E20" s="19"/>
      <c r="F20" s="20"/>
      <c r="G20" s="20"/>
      <c r="H20" s="18"/>
      <c r="I20" s="53"/>
      <c r="J20" s="7"/>
      <c r="K20" s="53"/>
      <c r="L20" s="20"/>
      <c r="M20" s="18"/>
      <c r="N20" s="53"/>
      <c r="O20" s="50"/>
      <c r="P20" s="3"/>
      <c r="Q20" s="87"/>
      <c r="V20" s="3"/>
      <c r="W20" s="3"/>
      <c r="X20" s="3"/>
    </row>
    <row r="21" s="2" customFormat="1" ht="20.1" customHeight="1" spans="1:24">
      <c r="A21" s="7"/>
      <c r="B21" s="19"/>
      <c r="C21" s="24"/>
      <c r="D21" s="20"/>
      <c r="E21" s="19"/>
      <c r="F21" s="20"/>
      <c r="G21" s="20"/>
      <c r="H21" s="18"/>
      <c r="I21" s="53"/>
      <c r="J21" s="7"/>
      <c r="K21" s="53"/>
      <c r="L21" s="20"/>
      <c r="M21" s="18"/>
      <c r="N21" s="53"/>
      <c r="O21" s="50"/>
      <c r="P21" s="3"/>
      <c r="Q21" s="88"/>
      <c r="V21" s="3"/>
      <c r="W21" s="3"/>
      <c r="X21" s="3"/>
    </row>
    <row r="22" s="2" customFormat="1" ht="20.1" customHeight="1" spans="1:24">
      <c r="A22" s="7"/>
      <c r="B22" s="19"/>
      <c r="C22" s="24"/>
      <c r="D22" s="20"/>
      <c r="E22" s="19"/>
      <c r="F22" s="20"/>
      <c r="G22" s="20"/>
      <c r="H22" s="18"/>
      <c r="I22" s="53"/>
      <c r="J22" s="7"/>
      <c r="K22" s="53"/>
      <c r="L22" s="20"/>
      <c r="M22" s="18"/>
      <c r="N22" s="53"/>
      <c r="O22" s="50"/>
      <c r="P22" s="62"/>
      <c r="Q22" s="87"/>
      <c r="V22" s="3"/>
      <c r="W22" s="3"/>
      <c r="X22" s="3"/>
    </row>
    <row r="23" s="2" customFormat="1" ht="20.1" customHeight="1" spans="1:24">
      <c r="A23" s="7"/>
      <c r="B23" s="19"/>
      <c r="C23" s="24"/>
      <c r="D23" s="20"/>
      <c r="E23" s="19"/>
      <c r="F23" s="20"/>
      <c r="G23" s="20"/>
      <c r="H23" s="18"/>
      <c r="I23" s="53"/>
      <c r="J23" s="7"/>
      <c r="K23" s="53"/>
      <c r="L23" s="20"/>
      <c r="M23" s="18"/>
      <c r="N23" s="53"/>
      <c r="O23" s="50"/>
      <c r="P23" s="3"/>
      <c r="Q23" s="88"/>
      <c r="V23" s="3"/>
      <c r="W23" s="3"/>
      <c r="X23" s="3"/>
    </row>
    <row r="24" ht="24" customHeight="1" spans="1:17">
      <c r="A24" s="7" t="s">
        <v>38</v>
      </c>
      <c r="B24" s="7"/>
      <c r="C24" s="32" t="s">
        <v>39</v>
      </c>
      <c r="D24" s="98">
        <f>SUM(D7:D23)</f>
        <v>1880000</v>
      </c>
      <c r="E24" s="32" t="s">
        <v>39</v>
      </c>
      <c r="F24" s="98">
        <f>SUM(F7:F23)</f>
        <v>1880000</v>
      </c>
      <c r="G24" s="98">
        <f>SUM(G7:G23)</f>
        <v>1500000</v>
      </c>
      <c r="H24" s="32" t="s">
        <v>39</v>
      </c>
      <c r="I24" s="98">
        <f>SUM(I7:I23)</f>
        <v>75292.62</v>
      </c>
      <c r="J24" s="32" t="s">
        <v>39</v>
      </c>
      <c r="K24" s="98">
        <f>SUM(K7:K23)</f>
        <v>19000</v>
      </c>
      <c r="L24" s="98">
        <f>SUM(L7:L23)</f>
        <v>2500</v>
      </c>
      <c r="M24" s="32" t="s">
        <v>39</v>
      </c>
      <c r="N24" s="98">
        <f>SUM(N7:N23)</f>
        <v>1783207.38</v>
      </c>
      <c r="O24" s="63"/>
      <c r="Q24" s="87"/>
    </row>
    <row r="25" ht="26.1" customHeight="1" spans="1:17">
      <c r="A25" s="35" t="s">
        <v>41</v>
      </c>
      <c r="B25" s="35"/>
      <c r="C25" s="26" t="s">
        <v>42</v>
      </c>
      <c r="D25" s="36">
        <f>N12</f>
        <v>361000</v>
      </c>
      <c r="E25" s="36"/>
      <c r="F25" s="36"/>
      <c r="G25" s="36"/>
      <c r="H25" s="18" t="s">
        <v>43</v>
      </c>
      <c r="I25" s="18"/>
      <c r="J25" s="64" t="s">
        <v>64</v>
      </c>
      <c r="K25" s="65"/>
      <c r="L25" s="65"/>
      <c r="M25" s="65"/>
      <c r="N25" s="66"/>
      <c r="O25" s="50"/>
      <c r="Q25" s="88"/>
    </row>
    <row r="26" ht="26.1" customHeight="1" spans="1:17">
      <c r="A26" s="35"/>
      <c r="B26" s="35"/>
      <c r="C26" s="26" t="s">
        <v>46</v>
      </c>
      <c r="D26" s="37">
        <f>D25</f>
        <v>361000</v>
      </c>
      <c r="E26" s="37"/>
      <c r="F26" s="37"/>
      <c r="G26" s="37"/>
      <c r="H26" s="18"/>
      <c r="I26" s="18"/>
      <c r="J26" s="67" t="s">
        <v>47</v>
      </c>
      <c r="K26" s="68"/>
      <c r="L26" s="68"/>
      <c r="M26" s="68"/>
      <c r="N26" s="69"/>
      <c r="O26" s="50"/>
      <c r="P26" s="62"/>
      <c r="Q26" s="87"/>
    </row>
    <row r="27" ht="45" customHeight="1" spans="1:17">
      <c r="A27" s="7" t="s">
        <v>49</v>
      </c>
      <c r="B27" s="7"/>
      <c r="C27" s="38" t="s">
        <v>50</v>
      </c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70"/>
      <c r="O27" s="50"/>
      <c r="Q27" s="88"/>
    </row>
    <row r="28" ht="45" customHeight="1" spans="1:21">
      <c r="A28" s="7" t="s">
        <v>53</v>
      </c>
      <c r="B28" s="7"/>
      <c r="C28" s="40" t="s">
        <v>54</v>
      </c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71"/>
      <c r="O28" s="50"/>
      <c r="Q28" s="87"/>
      <c r="U28" s="89"/>
    </row>
    <row r="29" ht="45" customHeight="1" spans="1:17">
      <c r="A29" s="7" t="s">
        <v>57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50"/>
      <c r="Q29" s="88"/>
    </row>
    <row r="30" ht="45" customHeight="1" spans="1:17">
      <c r="A30" s="7" t="s">
        <v>59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50"/>
      <c r="Q30" s="87"/>
    </row>
    <row r="31" ht="42" customHeight="1" spans="1:21">
      <c r="A31" s="7" t="s">
        <v>60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50"/>
      <c r="Q31" s="90"/>
      <c r="U31" s="91"/>
    </row>
    <row r="32" spans="17:17">
      <c r="Q32" s="92"/>
    </row>
    <row r="33" spans="17:17">
      <c r="Q33" s="92"/>
    </row>
    <row r="34" spans="2:17">
      <c r="B34" s="43"/>
      <c r="Q34" s="92"/>
    </row>
    <row r="35" spans="17:17">
      <c r="Q35" s="92"/>
    </row>
    <row r="36" spans="2:17">
      <c r="B36"/>
      <c r="Q36" s="93"/>
    </row>
    <row r="37" spans="2:17">
      <c r="B37"/>
      <c r="Q37" s="92"/>
    </row>
    <row r="38" spans="17:17">
      <c r="Q38" s="93"/>
    </row>
    <row r="39" spans="17:17">
      <c r="Q39" s="92"/>
    </row>
    <row r="40" spans="17:17">
      <c r="Q40" s="93"/>
    </row>
    <row r="41" spans="2:17">
      <c r="B41"/>
      <c r="Q41" s="92"/>
    </row>
    <row r="42" spans="17:17">
      <c r="Q42" s="93"/>
    </row>
    <row r="43" spans="17:17">
      <c r="Q43" s="92"/>
    </row>
    <row r="44" spans="17:17">
      <c r="Q44" s="93"/>
    </row>
    <row r="45" spans="17:17">
      <c r="Q45" s="92"/>
    </row>
    <row r="46" spans="17:17">
      <c r="Q46" s="93"/>
    </row>
    <row r="47" spans="17:17">
      <c r="Q47" s="92"/>
    </row>
    <row r="48" spans="17:17">
      <c r="Q48" s="93"/>
    </row>
    <row r="49" spans="17:17">
      <c r="Q49" s="92"/>
    </row>
  </sheetData>
  <mergeCells count="36">
    <mergeCell ref="A1:N1"/>
    <mergeCell ref="A2:B2"/>
    <mergeCell ref="C2:K2"/>
    <mergeCell ref="L2:M2"/>
    <mergeCell ref="A3:B3"/>
    <mergeCell ref="C3:F3"/>
    <mergeCell ref="H3:K3"/>
    <mergeCell ref="L3:M3"/>
    <mergeCell ref="A4:B4"/>
    <mergeCell ref="C4:F4"/>
    <mergeCell ref="H4:K4"/>
    <mergeCell ref="L4:M4"/>
    <mergeCell ref="B5:D5"/>
    <mergeCell ref="E5:F5"/>
    <mergeCell ref="H5:I5"/>
    <mergeCell ref="J5:K5"/>
    <mergeCell ref="L5:M5"/>
    <mergeCell ref="A24:B24"/>
    <mergeCell ref="D25:G25"/>
    <mergeCell ref="J25:N25"/>
    <mergeCell ref="D26:G26"/>
    <mergeCell ref="J26:N26"/>
    <mergeCell ref="A27:B27"/>
    <mergeCell ref="C27:N27"/>
    <mergeCell ref="A28:B28"/>
    <mergeCell ref="C28:N28"/>
    <mergeCell ref="A29:B29"/>
    <mergeCell ref="C29:N29"/>
    <mergeCell ref="A30:B30"/>
    <mergeCell ref="C30:N30"/>
    <mergeCell ref="A31:B31"/>
    <mergeCell ref="C31:N31"/>
    <mergeCell ref="A5:A6"/>
    <mergeCell ref="N5:N6"/>
    <mergeCell ref="A25:B26"/>
    <mergeCell ref="H25:I26"/>
  </mergeCells>
  <printOptions horizontalCentered="1"/>
  <pageMargins left="0.0388888888888889" right="0.0388888888888889" top="0.15625" bottom="0.354166666666667" header="0" footer="0"/>
  <pageSetup paperSize="9" scale="90" orientation="portrait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AE49"/>
  <sheetViews>
    <sheetView tabSelected="1" topLeftCell="A13" workbookViewId="0">
      <selection activeCell="D24" sqref="D24:N24"/>
    </sheetView>
  </sheetViews>
  <sheetFormatPr defaultColWidth="9" defaultRowHeight="13.5"/>
  <cols>
    <col min="1" max="1" width="3.625" style="3" customWidth="1"/>
    <col min="2" max="2" width="7.625" style="4" customWidth="1"/>
    <col min="3" max="3" width="3.625" style="3" customWidth="1"/>
    <col min="4" max="4" width="11.375" style="5" customWidth="1"/>
    <col min="5" max="5" width="5.25" style="4" customWidth="1"/>
    <col min="6" max="6" width="11.125" style="5" customWidth="1"/>
    <col min="7" max="7" width="10" style="5" customWidth="1"/>
    <col min="8" max="8" width="3.625" style="3" customWidth="1"/>
    <col min="9" max="9" width="10.125" style="5" customWidth="1"/>
    <col min="10" max="10" width="3.625" style="3" customWidth="1"/>
    <col min="11" max="11" width="9.125" style="5" customWidth="1"/>
    <col min="12" max="12" width="10.5" style="5" customWidth="1"/>
    <col min="13" max="13" width="9.5" style="3" customWidth="1"/>
    <col min="14" max="14" width="11.875" style="5" customWidth="1"/>
    <col min="15" max="15" width="5.75" style="3" customWidth="1"/>
    <col min="16" max="16" width="8.75" style="3" customWidth="1"/>
    <col min="17" max="17" width="17.125" style="2" customWidth="1"/>
    <col min="18" max="18" width="16.75" style="2" customWidth="1"/>
    <col min="19" max="19" width="10" style="2" customWidth="1"/>
    <col min="20" max="20" width="18.125" style="2" customWidth="1"/>
    <col min="21" max="21" width="11.25" style="2" customWidth="1"/>
    <col min="22" max="22" width="9" style="3"/>
    <col min="23" max="23" width="15.125" style="3" customWidth="1"/>
    <col min="24" max="24" width="14.875" style="3" customWidth="1"/>
    <col min="25" max="16384" width="9" style="3"/>
  </cols>
  <sheetData>
    <row r="1" ht="21.75" customHeight="1" spans="1:24">
      <c r="A1" s="6" t="s">
        <v>66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Q1" s="75" t="s">
        <v>1</v>
      </c>
      <c r="R1" s="76"/>
      <c r="S1" s="76"/>
      <c r="T1" s="76"/>
      <c r="U1" s="76"/>
      <c r="V1" s="77"/>
      <c r="W1" s="78"/>
      <c r="X1" s="79"/>
    </row>
    <row r="2" ht="26.1" customHeight="1" spans="1:24">
      <c r="A2" s="7" t="s">
        <v>2</v>
      </c>
      <c r="B2" s="7"/>
      <c r="C2" s="8" t="s">
        <v>3</v>
      </c>
      <c r="D2" s="9"/>
      <c r="E2" s="9"/>
      <c r="F2" s="9"/>
      <c r="G2" s="9"/>
      <c r="H2" s="9"/>
      <c r="I2" s="9"/>
      <c r="J2" s="9"/>
      <c r="K2" s="44"/>
      <c r="L2" s="7" t="s">
        <v>4</v>
      </c>
      <c r="M2" s="7"/>
      <c r="N2" s="45" t="s">
        <v>5</v>
      </c>
      <c r="O2" s="46"/>
      <c r="Q2" s="80"/>
      <c r="R2" s="76"/>
      <c r="S2" s="76"/>
      <c r="T2" s="76"/>
      <c r="U2" s="76"/>
      <c r="V2" s="77"/>
      <c r="W2" s="78"/>
      <c r="X2" s="79"/>
    </row>
    <row r="3" ht="28.5" customHeight="1" spans="1:24">
      <c r="A3" s="7" t="s">
        <v>6</v>
      </c>
      <c r="B3" s="7"/>
      <c r="C3" s="10">
        <v>2509754</v>
      </c>
      <c r="D3" s="11"/>
      <c r="E3" s="11"/>
      <c r="F3" s="12"/>
      <c r="G3" s="13" t="s">
        <v>7</v>
      </c>
      <c r="H3" s="14" t="s">
        <v>8</v>
      </c>
      <c r="I3" s="47"/>
      <c r="J3" s="47"/>
      <c r="K3" s="48"/>
      <c r="L3" s="7" t="s">
        <v>9</v>
      </c>
      <c r="M3" s="7"/>
      <c r="N3" s="49" t="s">
        <v>10</v>
      </c>
      <c r="O3" s="50"/>
      <c r="Q3" s="81"/>
      <c r="R3" s="76"/>
      <c r="S3" s="76"/>
      <c r="T3" s="76"/>
      <c r="U3" s="76"/>
      <c r="V3" s="77"/>
      <c r="W3" s="78"/>
      <c r="X3" s="79"/>
    </row>
    <row r="4" ht="23.25" customHeight="1" spans="1:24">
      <c r="A4" s="7" t="s">
        <v>11</v>
      </c>
      <c r="B4" s="7"/>
      <c r="C4" s="15">
        <v>2509754</v>
      </c>
      <c r="D4" s="16"/>
      <c r="E4" s="16"/>
      <c r="F4" s="17"/>
      <c r="G4" s="13" t="s">
        <v>12</v>
      </c>
      <c r="H4" s="14"/>
      <c r="I4" s="47"/>
      <c r="J4" s="47"/>
      <c r="K4" s="48"/>
      <c r="L4" s="7" t="s">
        <v>13</v>
      </c>
      <c r="M4" s="7"/>
      <c r="N4" s="51">
        <v>3073</v>
      </c>
      <c r="O4" s="50"/>
      <c r="Q4" s="80"/>
      <c r="R4" s="76"/>
      <c r="S4" s="76"/>
      <c r="T4" s="76"/>
      <c r="U4" s="76"/>
      <c r="V4" s="77"/>
      <c r="W4" s="78"/>
      <c r="X4" s="79"/>
    </row>
    <row r="5" ht="26.1" customHeight="1" spans="1:24">
      <c r="A5" s="7" t="s">
        <v>14</v>
      </c>
      <c r="B5" s="7" t="s">
        <v>15</v>
      </c>
      <c r="C5" s="7"/>
      <c r="D5" s="7"/>
      <c r="E5" s="7" t="s">
        <v>16</v>
      </c>
      <c r="F5" s="7"/>
      <c r="G5" s="18" t="s">
        <v>17</v>
      </c>
      <c r="H5" s="7" t="s">
        <v>18</v>
      </c>
      <c r="I5" s="7"/>
      <c r="J5" s="7" t="s">
        <v>19</v>
      </c>
      <c r="K5" s="7"/>
      <c r="L5" s="7" t="s">
        <v>20</v>
      </c>
      <c r="M5" s="7"/>
      <c r="N5" s="18" t="s">
        <v>21</v>
      </c>
      <c r="O5" s="50"/>
      <c r="Q5" s="81"/>
      <c r="R5" s="76"/>
      <c r="S5" s="76"/>
      <c r="T5" s="76"/>
      <c r="U5" s="76"/>
      <c r="V5" s="77"/>
      <c r="W5" s="78"/>
      <c r="X5" s="79"/>
    </row>
    <row r="6" ht="26.1" customHeight="1" spans="1:24">
      <c r="A6" s="7"/>
      <c r="B6" s="19" t="s">
        <v>22</v>
      </c>
      <c r="C6" s="7" t="s">
        <v>23</v>
      </c>
      <c r="D6" s="18" t="s">
        <v>24</v>
      </c>
      <c r="E6" s="19" t="s">
        <v>22</v>
      </c>
      <c r="F6" s="18" t="s">
        <v>24</v>
      </c>
      <c r="G6" s="18" t="s">
        <v>24</v>
      </c>
      <c r="H6" s="7" t="s">
        <v>25</v>
      </c>
      <c r="I6" s="18" t="s">
        <v>24</v>
      </c>
      <c r="J6" s="7" t="s">
        <v>26</v>
      </c>
      <c r="K6" s="18" t="s">
        <v>24</v>
      </c>
      <c r="L6" s="18" t="s">
        <v>24</v>
      </c>
      <c r="M6" s="7" t="s">
        <v>27</v>
      </c>
      <c r="N6" s="18"/>
      <c r="O6" s="50"/>
      <c r="Q6" s="81"/>
      <c r="R6" s="76"/>
      <c r="S6" s="76"/>
      <c r="T6" s="76"/>
      <c r="U6" s="76"/>
      <c r="V6" s="77"/>
      <c r="W6" s="78"/>
      <c r="X6" s="79"/>
    </row>
    <row r="7" s="1" customFormat="1" ht="51.75" customHeight="1" spans="1:31">
      <c r="A7" s="7">
        <v>1</v>
      </c>
      <c r="B7" s="19">
        <v>42535</v>
      </c>
      <c r="C7" s="18" t="s">
        <v>29</v>
      </c>
      <c r="D7" s="20">
        <v>750000</v>
      </c>
      <c r="E7" s="21">
        <v>42529</v>
      </c>
      <c r="F7" s="20">
        <v>750000</v>
      </c>
      <c r="G7" s="20">
        <v>750000</v>
      </c>
      <c r="H7" s="22" t="s">
        <v>61</v>
      </c>
      <c r="I7" s="52">
        <v>75292.62</v>
      </c>
      <c r="J7" s="7"/>
      <c r="K7" s="53"/>
      <c r="L7" s="20">
        <v>500</v>
      </c>
      <c r="M7" s="54" t="s">
        <v>30</v>
      </c>
      <c r="N7" s="53">
        <f t="shared" ref="N7:N12" si="0">ROUNDUP(D7-I7-K7-L7,2)</f>
        <v>674207.38</v>
      </c>
      <c r="O7" s="50"/>
      <c r="P7" s="3"/>
      <c r="Q7" s="82"/>
      <c r="R7" s="83"/>
      <c r="S7" s="83"/>
      <c r="T7" s="83"/>
      <c r="U7" s="83"/>
      <c r="V7" s="84"/>
      <c r="W7" s="85"/>
      <c r="X7" s="86"/>
      <c r="Y7" s="3"/>
      <c r="Z7" s="3"/>
      <c r="AA7" s="3"/>
      <c r="AB7" s="3"/>
      <c r="AC7" s="3"/>
      <c r="AD7" s="3"/>
      <c r="AE7" s="3"/>
    </row>
    <row r="8" s="1" customFormat="1" ht="15" customHeight="1" spans="1:31">
      <c r="A8" s="7"/>
      <c r="B8" s="23"/>
      <c r="C8" s="24"/>
      <c r="D8" s="20"/>
      <c r="E8" s="21"/>
      <c r="F8" s="20"/>
      <c r="G8" s="20"/>
      <c r="H8" s="25"/>
      <c r="I8" s="53"/>
      <c r="J8" s="7"/>
      <c r="K8" s="53"/>
      <c r="L8" s="20"/>
      <c r="M8" s="54"/>
      <c r="N8" s="53"/>
      <c r="O8" s="50"/>
      <c r="P8" s="3"/>
      <c r="Q8" s="82"/>
      <c r="R8" s="83"/>
      <c r="S8" s="83"/>
      <c r="T8" s="83"/>
      <c r="U8" s="83"/>
      <c r="V8" s="84"/>
      <c r="W8" s="85"/>
      <c r="X8" s="86"/>
      <c r="Y8" s="3"/>
      <c r="Z8" s="3"/>
      <c r="AA8" s="3"/>
      <c r="AB8" s="3"/>
      <c r="AC8" s="3"/>
      <c r="AD8" s="3"/>
      <c r="AE8" s="3"/>
    </row>
    <row r="9" s="1" customFormat="1" ht="20.1" customHeight="1" spans="1:31">
      <c r="A9" s="7">
        <v>2</v>
      </c>
      <c r="B9" s="19">
        <v>42725</v>
      </c>
      <c r="C9" s="24" t="s">
        <v>62</v>
      </c>
      <c r="D9" s="20">
        <v>750000</v>
      </c>
      <c r="E9" s="21">
        <v>42711</v>
      </c>
      <c r="F9" s="20">
        <v>750000</v>
      </c>
      <c r="G9" s="20">
        <v>750000</v>
      </c>
      <c r="H9" s="25"/>
      <c r="I9" s="53"/>
      <c r="J9" s="7"/>
      <c r="K9" s="53">
        <v>0</v>
      </c>
      <c r="L9" s="20">
        <v>2000</v>
      </c>
      <c r="M9" s="18"/>
      <c r="N9" s="53">
        <f t="shared" si="0"/>
        <v>748000</v>
      </c>
      <c r="O9" s="50"/>
      <c r="P9" s="3"/>
      <c r="Q9" s="82"/>
      <c r="R9" s="83"/>
      <c r="S9" s="83"/>
      <c r="T9" s="83"/>
      <c r="U9" s="83"/>
      <c r="V9" s="84"/>
      <c r="W9" s="85"/>
      <c r="X9" s="86"/>
      <c r="Y9" s="3"/>
      <c r="Z9" s="3"/>
      <c r="AA9" s="3"/>
      <c r="AB9" s="3"/>
      <c r="AC9" s="3"/>
      <c r="AD9" s="3"/>
      <c r="AE9" s="3"/>
    </row>
    <row r="10" s="1" customFormat="1" ht="20.1" customHeight="1" spans="1:31">
      <c r="A10" s="7"/>
      <c r="B10" s="19"/>
      <c r="C10" s="24"/>
      <c r="D10" s="20"/>
      <c r="E10" s="19"/>
      <c r="F10" s="20"/>
      <c r="G10" s="20"/>
      <c r="H10" s="18"/>
      <c r="I10" s="53"/>
      <c r="J10" s="7"/>
      <c r="K10" s="53"/>
      <c r="L10" s="20"/>
      <c r="M10" s="55" t="s">
        <v>63</v>
      </c>
      <c r="N10" s="53"/>
      <c r="O10" s="50"/>
      <c r="P10" s="3"/>
      <c r="Q10" s="82"/>
      <c r="R10" s="83"/>
      <c r="S10" s="83"/>
      <c r="T10" s="83"/>
      <c r="U10" s="83"/>
      <c r="V10" s="84"/>
      <c r="W10" s="85"/>
      <c r="X10" s="86"/>
      <c r="Y10" s="3"/>
      <c r="Z10" s="3"/>
      <c r="AA10" s="3"/>
      <c r="AB10" s="3"/>
      <c r="AC10" s="3"/>
      <c r="AD10" s="3"/>
      <c r="AE10" s="3"/>
    </row>
    <row r="11" s="2" customFormat="1" ht="20.1" customHeight="1" spans="1:31">
      <c r="A11" s="26"/>
      <c r="B11" s="27"/>
      <c r="C11" s="28"/>
      <c r="D11" s="29"/>
      <c r="E11" s="30"/>
      <c r="F11" s="29"/>
      <c r="G11" s="29"/>
      <c r="H11" s="22"/>
      <c r="I11" s="53"/>
      <c r="J11" s="7"/>
      <c r="K11" s="53"/>
      <c r="L11" s="29"/>
      <c r="M11" s="56"/>
      <c r="N11" s="53"/>
      <c r="O11" s="50"/>
      <c r="P11" s="3"/>
      <c r="Q11" s="81"/>
      <c r="R11" s="76"/>
      <c r="S11" s="76"/>
      <c r="T11" s="76"/>
      <c r="U11" s="76"/>
      <c r="V11" s="77"/>
      <c r="W11" s="78"/>
      <c r="X11" s="79"/>
      <c r="Y11" s="3"/>
      <c r="Z11" s="3"/>
      <c r="AA11" s="3"/>
      <c r="AB11" s="3"/>
      <c r="AC11" s="3"/>
      <c r="AD11" s="3"/>
      <c r="AE11" s="3"/>
    </row>
    <row r="12" s="1" customFormat="1" ht="26.25" customHeight="1" spans="1:24">
      <c r="A12" s="7">
        <v>3</v>
      </c>
      <c r="B12" s="19">
        <v>42757</v>
      </c>
      <c r="C12" s="24" t="s">
        <v>62</v>
      </c>
      <c r="D12" s="20">
        <v>380000</v>
      </c>
      <c r="E12" s="21">
        <v>42754</v>
      </c>
      <c r="F12" s="20">
        <v>380000</v>
      </c>
      <c r="G12" s="20"/>
      <c r="H12" s="25" t="s">
        <v>67</v>
      </c>
      <c r="I12" s="53"/>
      <c r="J12" s="55" t="s">
        <v>68</v>
      </c>
      <c r="K12" s="53">
        <v>19000</v>
      </c>
      <c r="L12" s="20">
        <v>0</v>
      </c>
      <c r="M12" s="18"/>
      <c r="N12" s="53">
        <f t="shared" si="0"/>
        <v>361000</v>
      </c>
      <c r="O12" s="50"/>
      <c r="P12" s="3"/>
      <c r="V12" s="3"/>
      <c r="W12" s="3"/>
      <c r="X12" s="3"/>
    </row>
    <row r="13" s="2" customFormat="1" ht="20.1" customHeight="1" spans="1:24">
      <c r="A13" s="26"/>
      <c r="B13" s="27" t="s">
        <v>32</v>
      </c>
      <c r="C13" s="28"/>
      <c r="D13" s="29"/>
      <c r="E13" s="30"/>
      <c r="F13" s="29"/>
      <c r="G13" s="29"/>
      <c r="H13" s="22"/>
      <c r="I13" s="53"/>
      <c r="J13" s="7"/>
      <c r="K13" s="53"/>
      <c r="L13" s="29"/>
      <c r="M13" s="56"/>
      <c r="N13" s="53"/>
      <c r="O13" s="50"/>
      <c r="P13"/>
      <c r="Q13" s="87"/>
      <c r="V13" s="3"/>
      <c r="W13" s="3"/>
      <c r="X13" s="3"/>
    </row>
    <row r="14" s="2" customFormat="1" ht="33" customHeight="1" spans="1:24">
      <c r="A14" s="26">
        <v>4</v>
      </c>
      <c r="B14" s="31">
        <v>43144</v>
      </c>
      <c r="C14" s="28" t="s">
        <v>62</v>
      </c>
      <c r="D14" s="29">
        <v>629754</v>
      </c>
      <c r="E14" s="30">
        <v>42755</v>
      </c>
      <c r="F14" s="29">
        <v>629754</v>
      </c>
      <c r="G14" s="29"/>
      <c r="H14" s="22" t="s">
        <v>67</v>
      </c>
      <c r="I14" s="52"/>
      <c r="J14" s="57"/>
      <c r="K14" s="52">
        <v>0</v>
      </c>
      <c r="L14" s="58">
        <v>50000</v>
      </c>
      <c r="M14" s="59" t="s">
        <v>69</v>
      </c>
      <c r="N14" s="60">
        <f>D14-I14-K14-L14-L15</f>
        <v>579254</v>
      </c>
      <c r="O14" s="50"/>
      <c r="P14" s="3"/>
      <c r="Q14" s="87"/>
      <c r="V14" s="3"/>
      <c r="W14" s="3"/>
      <c r="X14" s="3"/>
    </row>
    <row r="15" s="2" customFormat="1" ht="21" customHeight="1" spans="1:24">
      <c r="A15" s="7"/>
      <c r="B15" s="19"/>
      <c r="C15" s="24"/>
      <c r="D15" s="20"/>
      <c r="E15" s="19"/>
      <c r="F15" s="29"/>
      <c r="G15" s="20"/>
      <c r="H15" s="18"/>
      <c r="I15" s="53"/>
      <c r="J15" s="57" t="s">
        <v>70</v>
      </c>
      <c r="K15" s="53"/>
      <c r="L15" s="29">
        <v>500</v>
      </c>
      <c r="M15" s="18"/>
      <c r="N15" s="61"/>
      <c r="O15" s="50"/>
      <c r="P15" s="3"/>
      <c r="Q15" s="87"/>
      <c r="V15" s="3"/>
      <c r="W15" s="3"/>
      <c r="X15" s="3"/>
    </row>
    <row r="16" s="2" customFormat="1" ht="21" customHeight="1" spans="1:24">
      <c r="A16" s="7"/>
      <c r="B16" s="19"/>
      <c r="C16" s="24"/>
      <c r="D16" s="20"/>
      <c r="E16" s="19"/>
      <c r="F16" s="20"/>
      <c r="G16" s="20"/>
      <c r="H16" s="18"/>
      <c r="I16" s="53"/>
      <c r="J16" s="7"/>
      <c r="K16" s="53"/>
      <c r="L16" s="20"/>
      <c r="M16" s="18"/>
      <c r="N16" s="53"/>
      <c r="O16" s="50"/>
      <c r="P16" s="3"/>
      <c r="Q16" s="87"/>
      <c r="V16" s="3"/>
      <c r="W16" s="3"/>
      <c r="X16" s="3"/>
    </row>
    <row r="17" s="2" customFormat="1" ht="21" customHeight="1" spans="1:24">
      <c r="A17" s="7"/>
      <c r="B17" s="19"/>
      <c r="C17" s="24"/>
      <c r="D17" s="20"/>
      <c r="E17" s="19"/>
      <c r="F17" s="20"/>
      <c r="G17" s="20"/>
      <c r="H17" s="18"/>
      <c r="I17" s="53"/>
      <c r="J17" s="7"/>
      <c r="K17" s="53"/>
      <c r="L17" s="20"/>
      <c r="M17" s="18"/>
      <c r="N17" s="53"/>
      <c r="O17" s="50"/>
      <c r="P17" s="3"/>
      <c r="Q17" s="88"/>
      <c r="V17" s="3"/>
      <c r="W17" s="3"/>
      <c r="X17" s="3"/>
    </row>
    <row r="18" s="2" customFormat="1" ht="21" customHeight="1" spans="1:24">
      <c r="A18" s="7"/>
      <c r="B18" s="19"/>
      <c r="C18" s="24"/>
      <c r="D18" s="20"/>
      <c r="E18" s="19"/>
      <c r="F18" s="20"/>
      <c r="G18" s="20"/>
      <c r="H18" s="18"/>
      <c r="I18" s="53"/>
      <c r="J18" s="7"/>
      <c r="K18" s="53"/>
      <c r="L18" s="20"/>
      <c r="M18" s="18"/>
      <c r="N18" s="53"/>
      <c r="O18" s="50"/>
      <c r="P18" s="3"/>
      <c r="Q18" s="88"/>
      <c r="V18" s="3"/>
      <c r="W18" s="3"/>
      <c r="X18" s="3"/>
    </row>
    <row r="19" s="2" customFormat="1" ht="21" customHeight="1" spans="1:24">
      <c r="A19" s="7"/>
      <c r="B19" s="19"/>
      <c r="C19" s="24"/>
      <c r="D19" s="20"/>
      <c r="E19" s="19"/>
      <c r="F19" s="20"/>
      <c r="G19" s="20"/>
      <c r="H19" s="18"/>
      <c r="I19" s="53"/>
      <c r="J19" s="7"/>
      <c r="K19" s="53"/>
      <c r="L19" s="20"/>
      <c r="M19" s="18"/>
      <c r="N19" s="53"/>
      <c r="O19" s="50"/>
      <c r="P19" s="3"/>
      <c r="Q19" s="88"/>
      <c r="V19" s="3"/>
      <c r="W19" s="3"/>
      <c r="X19" s="3"/>
    </row>
    <row r="20" s="2" customFormat="1" ht="21" customHeight="1" spans="1:24">
      <c r="A20" s="7"/>
      <c r="B20" s="19"/>
      <c r="C20" s="24"/>
      <c r="D20" s="20"/>
      <c r="E20" s="19"/>
      <c r="F20" s="20"/>
      <c r="G20" s="20"/>
      <c r="H20" s="18"/>
      <c r="I20" s="53"/>
      <c r="J20" s="7"/>
      <c r="K20" s="53"/>
      <c r="L20" s="20"/>
      <c r="M20" s="18"/>
      <c r="N20" s="53"/>
      <c r="O20" s="50"/>
      <c r="P20" s="3"/>
      <c r="Q20" s="87"/>
      <c r="V20" s="3"/>
      <c r="W20" s="3"/>
      <c r="X20" s="3"/>
    </row>
    <row r="21" s="2" customFormat="1" ht="21" customHeight="1" spans="1:24">
      <c r="A21" s="7"/>
      <c r="B21" s="19"/>
      <c r="C21" s="24"/>
      <c r="D21" s="20"/>
      <c r="E21" s="19"/>
      <c r="F21" s="20"/>
      <c r="G21" s="20"/>
      <c r="H21" s="18"/>
      <c r="I21" s="53"/>
      <c r="J21" s="7"/>
      <c r="K21" s="53"/>
      <c r="L21" s="20"/>
      <c r="M21" s="18"/>
      <c r="N21" s="53"/>
      <c r="O21" s="50"/>
      <c r="P21" s="3"/>
      <c r="Q21" s="88"/>
      <c r="V21" s="3"/>
      <c r="W21" s="3"/>
      <c r="X21" s="3"/>
    </row>
    <row r="22" s="2" customFormat="1" ht="21" customHeight="1" spans="1:24">
      <c r="A22" s="7"/>
      <c r="B22" s="19"/>
      <c r="C22" s="24"/>
      <c r="D22" s="20"/>
      <c r="E22" s="19"/>
      <c r="F22" s="20"/>
      <c r="G22" s="20"/>
      <c r="H22" s="18"/>
      <c r="I22" s="53"/>
      <c r="J22" s="7"/>
      <c r="K22" s="53"/>
      <c r="L22" s="20"/>
      <c r="M22" s="18"/>
      <c r="N22" s="53"/>
      <c r="O22" s="50"/>
      <c r="P22" s="62"/>
      <c r="Q22" s="87"/>
      <c r="V22" s="3"/>
      <c r="W22" s="3"/>
      <c r="X22" s="3"/>
    </row>
    <row r="23" s="2" customFormat="1" ht="21" customHeight="1" spans="1:24">
      <c r="A23" s="7"/>
      <c r="B23" s="19"/>
      <c r="C23" s="24"/>
      <c r="D23" s="20"/>
      <c r="E23" s="19"/>
      <c r="F23" s="20"/>
      <c r="G23" s="20"/>
      <c r="H23" s="18"/>
      <c r="I23" s="53"/>
      <c r="J23" s="7"/>
      <c r="K23" s="53"/>
      <c r="L23" s="20"/>
      <c r="M23" s="18"/>
      <c r="N23" s="53"/>
      <c r="O23" s="50"/>
      <c r="P23" s="3"/>
      <c r="Q23" s="88"/>
      <c r="V23" s="3"/>
      <c r="W23" s="3"/>
      <c r="X23" s="3"/>
    </row>
    <row r="24" ht="24" customHeight="1" spans="1:17">
      <c r="A24" s="7" t="s">
        <v>38</v>
      </c>
      <c r="B24" s="7"/>
      <c r="C24" s="32" t="s">
        <v>39</v>
      </c>
      <c r="D24" s="33">
        <f t="shared" ref="D24:G24" si="1">SUM(D7:D23)</f>
        <v>2509754</v>
      </c>
      <c r="E24" s="34" t="s">
        <v>39</v>
      </c>
      <c r="F24" s="33">
        <f t="shared" si="1"/>
        <v>2509754</v>
      </c>
      <c r="G24" s="33">
        <f t="shared" si="1"/>
        <v>1500000</v>
      </c>
      <c r="H24" s="34" t="s">
        <v>39</v>
      </c>
      <c r="I24" s="33">
        <f t="shared" ref="I24:L24" si="2">SUM(I7:I23)</f>
        <v>75292.62</v>
      </c>
      <c r="J24" s="34" t="s">
        <v>39</v>
      </c>
      <c r="K24" s="33">
        <f t="shared" si="2"/>
        <v>19000</v>
      </c>
      <c r="L24" s="33">
        <f t="shared" si="2"/>
        <v>53000</v>
      </c>
      <c r="M24" s="34" t="s">
        <v>39</v>
      </c>
      <c r="N24" s="33">
        <f>SUM(N7:N23)</f>
        <v>2362461.38</v>
      </c>
      <c r="O24" s="63"/>
      <c r="Q24" s="87"/>
    </row>
    <row r="25" ht="26.1" customHeight="1" spans="1:17">
      <c r="A25" s="35" t="s">
        <v>41</v>
      </c>
      <c r="B25" s="35"/>
      <c r="C25" s="26" t="s">
        <v>42</v>
      </c>
      <c r="D25" s="36">
        <f>N14</f>
        <v>579254</v>
      </c>
      <c r="E25" s="36"/>
      <c r="F25" s="36"/>
      <c r="G25" s="36"/>
      <c r="H25" s="18" t="s">
        <v>43</v>
      </c>
      <c r="I25" s="18"/>
      <c r="J25" s="64" t="s">
        <v>64</v>
      </c>
      <c r="K25" s="65"/>
      <c r="L25" s="65"/>
      <c r="M25" s="65"/>
      <c r="N25" s="66"/>
      <c r="O25" s="50"/>
      <c r="Q25" s="88"/>
    </row>
    <row r="26" ht="26.1" customHeight="1" spans="1:17">
      <c r="A26" s="35"/>
      <c r="B26" s="35"/>
      <c r="C26" s="26" t="s">
        <v>46</v>
      </c>
      <c r="D26" s="37">
        <f>D25</f>
        <v>579254</v>
      </c>
      <c r="E26" s="37"/>
      <c r="F26" s="37"/>
      <c r="G26" s="37"/>
      <c r="H26" s="18"/>
      <c r="I26" s="18"/>
      <c r="J26" s="67" t="s">
        <v>47</v>
      </c>
      <c r="K26" s="68"/>
      <c r="L26" s="68"/>
      <c r="M26" s="68"/>
      <c r="N26" s="69"/>
      <c r="O26" s="50"/>
      <c r="P26" s="62"/>
      <c r="Q26" s="87"/>
    </row>
    <row r="27" ht="45" customHeight="1" spans="1:17">
      <c r="A27" s="7" t="s">
        <v>49</v>
      </c>
      <c r="B27" s="7"/>
      <c r="C27" s="38" t="s">
        <v>71</v>
      </c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70"/>
      <c r="O27" s="50"/>
      <c r="Q27" s="88"/>
    </row>
    <row r="28" ht="45" customHeight="1" spans="1:21">
      <c r="A28" s="7" t="s">
        <v>53</v>
      </c>
      <c r="B28" s="7"/>
      <c r="C28" s="40" t="s">
        <v>54</v>
      </c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71"/>
      <c r="O28" s="50"/>
      <c r="Q28" s="87"/>
      <c r="U28" s="89"/>
    </row>
    <row r="29" ht="45" customHeight="1" spans="1:17">
      <c r="A29" s="7" t="s">
        <v>57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50"/>
      <c r="Q29" s="88"/>
    </row>
    <row r="30" ht="45" customHeight="1" spans="1:17">
      <c r="A30" s="7" t="s">
        <v>59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50"/>
      <c r="Q30" s="87"/>
    </row>
    <row r="31" ht="42" customHeight="1" spans="1:21">
      <c r="A31" s="7" t="s">
        <v>60</v>
      </c>
      <c r="B31" s="7"/>
      <c r="C31" s="42"/>
      <c r="D31" s="42"/>
      <c r="E31" s="42"/>
      <c r="F31" s="42"/>
      <c r="G31" s="42"/>
      <c r="H31" s="42"/>
      <c r="I31" s="7" t="s">
        <v>72</v>
      </c>
      <c r="J31" s="7"/>
      <c r="K31" s="72"/>
      <c r="L31" s="73"/>
      <c r="M31" s="73"/>
      <c r="N31" s="74"/>
      <c r="O31" s="50"/>
      <c r="Q31" s="90"/>
      <c r="U31" s="91"/>
    </row>
    <row r="32" spans="15:17">
      <c r="O32" s="50"/>
      <c r="Q32" s="92"/>
    </row>
    <row r="33" spans="15:17">
      <c r="O33" s="50"/>
      <c r="Q33" s="92"/>
    </row>
    <row r="34" spans="2:17">
      <c r="B34" s="43"/>
      <c r="O34" s="50"/>
      <c r="Q34" s="92"/>
    </row>
    <row r="35" spans="15:17">
      <c r="O35" s="50"/>
      <c r="Q35" s="92"/>
    </row>
    <row r="36" spans="2:17">
      <c r="B36"/>
      <c r="O36" s="50"/>
      <c r="Q36" s="93"/>
    </row>
    <row r="37" spans="2:17">
      <c r="B37"/>
      <c r="O37" s="50"/>
      <c r="Q37" s="92"/>
    </row>
    <row r="38" spans="17:17">
      <c r="Q38" s="93"/>
    </row>
    <row r="39" spans="17:17">
      <c r="Q39" s="92"/>
    </row>
    <row r="40" spans="17:17">
      <c r="Q40" s="93"/>
    </row>
    <row r="41" spans="2:17">
      <c r="B41"/>
      <c r="Q41" s="92"/>
    </row>
    <row r="42" spans="17:17">
      <c r="Q42" s="93"/>
    </row>
    <row r="43" spans="17:17">
      <c r="Q43" s="92"/>
    </row>
    <row r="44" spans="17:17">
      <c r="Q44" s="93"/>
    </row>
    <row r="45" spans="17:17">
      <c r="Q45" s="92"/>
    </row>
    <row r="46" spans="17:17">
      <c r="Q46" s="93"/>
    </row>
    <row r="47" spans="17:17">
      <c r="Q47" s="92"/>
    </row>
    <row r="48" spans="17:17">
      <c r="Q48" s="93"/>
    </row>
    <row r="49" spans="17:17">
      <c r="Q49" s="92"/>
    </row>
  </sheetData>
  <mergeCells count="39">
    <mergeCell ref="A1:N1"/>
    <mergeCell ref="A2:B2"/>
    <mergeCell ref="C2:K2"/>
    <mergeCell ref="L2:M2"/>
    <mergeCell ref="A3:B3"/>
    <mergeCell ref="C3:F3"/>
    <mergeCell ref="H3:K3"/>
    <mergeCell ref="L3:M3"/>
    <mergeCell ref="A4:B4"/>
    <mergeCell ref="C4:F4"/>
    <mergeCell ref="H4:K4"/>
    <mergeCell ref="L4:M4"/>
    <mergeCell ref="B5:D5"/>
    <mergeCell ref="E5:F5"/>
    <mergeCell ref="H5:I5"/>
    <mergeCell ref="J5:K5"/>
    <mergeCell ref="L5:M5"/>
    <mergeCell ref="A24:B24"/>
    <mergeCell ref="D25:G25"/>
    <mergeCell ref="J25:N25"/>
    <mergeCell ref="D26:G26"/>
    <mergeCell ref="J26:N26"/>
    <mergeCell ref="A27:B27"/>
    <mergeCell ref="C27:N27"/>
    <mergeCell ref="A28:B28"/>
    <mergeCell ref="C28:N28"/>
    <mergeCell ref="A29:B29"/>
    <mergeCell ref="C29:N29"/>
    <mergeCell ref="A30:B30"/>
    <mergeCell ref="C30:N30"/>
    <mergeCell ref="A31:B31"/>
    <mergeCell ref="C31:H31"/>
    <mergeCell ref="I31:J31"/>
    <mergeCell ref="K31:N31"/>
    <mergeCell ref="A5:A6"/>
    <mergeCell ref="N5:N6"/>
    <mergeCell ref="N14:N15"/>
    <mergeCell ref="A25:B26"/>
    <mergeCell ref="H25:I26"/>
  </mergeCells>
  <printOptions horizontalCentered="1"/>
  <pageMargins left="0.0388888888888889" right="0.0388888888888889" top="0.15625" bottom="0.354166666666667" header="0" footer="0"/>
  <pageSetup paperSize="9" scale="90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3073  怀宁</vt:lpstr>
      <vt:lpstr>3073  怀宁 (2)</vt:lpstr>
      <vt:lpstr>3073  怀宁 (3)</vt:lpstr>
      <vt:lpstr>3073  怀宁 (4)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Administrator</cp:lastModifiedBy>
  <dcterms:created xsi:type="dcterms:W3CDTF">2016-06-28T02:25:00Z</dcterms:created>
  <cp:lastPrinted>2017-01-24T07:27:00Z</cp:lastPrinted>
  <dcterms:modified xsi:type="dcterms:W3CDTF">2018-02-13T05:37:19Z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2052-10.1.0.7106</vt:lpwstr>
  </property>
</Properties>
</file>