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<sst xmlns="http://schemas.openxmlformats.org/spreadsheetml/2006/main" count="149" uniqueCount="54">
  <si>
    <t xml:space="preserve">工程款支付证书 </t>
  </si>
  <si>
    <t>本次</t>
  </si>
  <si>
    <t>工程名称</t>
  </si>
  <si>
    <t>秀山新区雨山片区安置房三四组团交界处彩钢板临时围墙工程</t>
  </si>
  <si>
    <t>ERP编号</t>
  </si>
  <si>
    <t>档案编号</t>
  </si>
  <si>
    <t>X201520</t>
  </si>
  <si>
    <t>2015.10.15</t>
  </si>
  <si>
    <t>王冬汉13855369629</t>
  </si>
  <si>
    <t>中标通知书、承揽   合同原件均在合肥</t>
  </si>
  <si>
    <t>抽签</t>
  </si>
  <si>
    <t>合同原件</t>
  </si>
  <si>
    <t>合同金额</t>
  </si>
  <si>
    <t>中标  日期</t>
  </si>
  <si>
    <t>已    供       工程资料</t>
  </si>
  <si>
    <t>中标书、承揽合同及审计报告原件，在公司。无项目部章，所有资料盖章为芜湖分公司王冬汉处所盖公司公章。不领章承诺书已签署，原件在公司。</t>
  </si>
  <si>
    <t>责任  单位</t>
  </si>
  <si>
    <t>经营中心</t>
  </si>
  <si>
    <t>决算金额</t>
  </si>
  <si>
    <t>竣工  日期</t>
  </si>
  <si>
    <t>2018.12.5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</si>
  <si>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</si>
  <si>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</si>
  <si>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</si>
  <si>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</si>
  <si>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</si>
  <si>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</si>
  <si>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</si>
  <si>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</si>
  <si>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</si>
  <si>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</si>
  <si>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</si>
  <si>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</si>
  <si>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</si>
  <si>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</si>
  <si>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</si>
  <si>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</si>
  <si>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交年费，管理费在年费范围内</t>
  </si>
  <si>
    <t>2016.1.26张居田办外经证</t>
  </si>
  <si>
    <t>2019.12.6办外经证，财务手续费50</t>
  </si>
  <si>
    <t>预留损失准备金</t>
  </si>
  <si>
    <t>已办理终结结算</t>
  </si>
  <si>
    <t xml:space="preserve">                                损失准备金累计：2000元</t>
  </si>
  <si>
    <t>合计</t>
  </si>
  <si>
    <t>-</t>
  </si>
  <si>
    <t>本次结算   支付明细</t>
  </si>
  <si>
    <t>应支付金额</t>
  </si>
  <si>
    <t>实际支付金额</t>
  </si>
  <si>
    <t>详见委托付款函</t>
  </si>
  <si>
    <t>[2019]234853号</t>
  </si>
  <si>
    <t>已支付金额</t>
  </si>
  <si>
    <t>手续费</t>
  </si>
  <si>
    <t>退损失准备金</t>
  </si>
  <si>
    <t>王东汉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</si>
</sst>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178" formatCode="yy/m/d;@"/>
    <numFmt numFmtId="179" formatCode="0.0%"/>
    <numFmt numFmtId="41" formatCode="_ * #,##0_ ;_ * \-#,##0_ ;_ * &quot;-&quot;_ ;_ @_ "/>
    <numFmt numFmtId="180" formatCode="m/d;@"/>
    <numFmt numFmtId="181" formatCode="0_ "/>
    <numFmt numFmtId="182" formatCode="0.0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9"/>
      <color rgb="FF7030A0"/>
      <name val="宋体"/>
      <charset val="134"/>
    </font>
    <font>
      <b/>
      <sz val="9"/>
      <color rgb="FF00B0F0"/>
      <name val="宋体"/>
      <charset val="134"/>
    </font>
    <font>
      <b/>
      <sz val="12"/>
      <color rgb="FFFF0000"/>
      <name val="宋体"/>
      <charset val="134"/>
    </font>
    <font>
      <sz val="10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1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178" fontId="1" fillId="0" borderId="0" xfId="52" applyNumberFormat="1" applyFont="1" applyFill="1" applyBorder="1" applyAlignment="1">
      <alignment horizontal="center" vertical="center"/>
    </xf>
    <xf numFmtId="177" fontId="1" fillId="0" borderId="0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shrinkToFit="1"/>
    </xf>
    <xf numFmtId="177" fontId="4" fillId="0" borderId="2" xfId="52" applyNumberFormat="1" applyFont="1" applyFill="1" applyBorder="1" applyAlignment="1">
      <alignment horizontal="center" vertical="center" wrapText="1"/>
    </xf>
    <xf numFmtId="176" fontId="1" fillId="0" borderId="2" xfId="52" applyNumberFormat="1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177" fontId="6" fillId="0" borderId="2" xfId="52" applyNumberFormat="1" applyFont="1" applyFill="1" applyBorder="1" applyAlignment="1">
      <alignment horizontal="center" vertical="center" wrapText="1"/>
    </xf>
    <xf numFmtId="0" fontId="4" fillId="2" borderId="4" xfId="52" applyFont="1" applyFill="1" applyBorder="1" applyAlignment="1">
      <alignment horizontal="center" vertical="center" wrapText="1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2" borderId="2" xfId="52" applyFont="1" applyFill="1" applyBorder="1" applyAlignment="1">
      <alignment horizontal="center" vertical="center" wrapText="1"/>
    </xf>
    <xf numFmtId="178" fontId="1" fillId="2" borderId="2" xfId="52" applyNumberFormat="1" applyFont="1" applyFill="1" applyBorder="1" applyAlignment="1">
      <alignment horizontal="center" vertical="center" shrinkToFit="1"/>
    </xf>
    <xf numFmtId="14" fontId="1" fillId="2" borderId="2" xfId="52" applyNumberFormat="1" applyFont="1" applyFill="1" applyBorder="1" applyAlignment="1">
      <alignment horizontal="center" vertical="center" wrapText="1"/>
    </xf>
    <xf numFmtId="177" fontId="1" fillId="2" borderId="2" xfId="52" applyNumberFormat="1" applyFont="1" applyFill="1" applyBorder="1" applyAlignment="1">
      <alignment horizontal="right" vertical="center" shrinkToFit="1"/>
    </xf>
    <xf numFmtId="180" fontId="1" fillId="2" borderId="2" xfId="52" applyNumberFormat="1" applyFont="1" applyFill="1" applyBorder="1" applyAlignment="1">
      <alignment horizontal="center" vertical="center" wrapText="1"/>
    </xf>
    <xf numFmtId="179" fontId="1" fillId="0" borderId="2" xfId="20" applyNumberFormat="1" applyFont="1" applyFill="1" applyBorder="1" applyAlignment="1">
      <alignment horizontal="center" vertical="center"/>
    </xf>
    <xf numFmtId="177" fontId="1" fillId="3" borderId="2" xfId="52" applyNumberFormat="1" applyFont="1" applyFill="1" applyBorder="1" applyAlignment="1">
      <alignment horizontal="right" vertical="center" shrinkToFit="1"/>
    </xf>
    <xf numFmtId="0" fontId="2" fillId="2" borderId="2" xfId="52" applyFont="1" applyFill="1" applyBorder="1" applyAlignment="1">
      <alignment horizontal="center" vertical="center" wrapText="1"/>
    </xf>
    <xf numFmtId="178" fontId="2" fillId="2" borderId="2" xfId="52" applyNumberFormat="1" applyFont="1" applyFill="1" applyBorder="1" applyAlignment="1">
      <alignment vertical="center" shrinkToFit="1"/>
    </xf>
    <xf numFmtId="14" fontId="2" fillId="2" borderId="2" xfId="52" applyNumberFormat="1" applyFont="1" applyFill="1" applyBorder="1" applyAlignment="1">
      <alignment horizontal="center" vertical="center" wrapText="1"/>
    </xf>
    <xf numFmtId="177" fontId="2" fillId="2" borderId="2" xfId="52" applyNumberFormat="1" applyFont="1" applyFill="1" applyBorder="1" applyAlignment="1">
      <alignment vertical="center" shrinkToFit="1"/>
    </xf>
    <xf numFmtId="180" fontId="2" fillId="2" borderId="2" xfId="52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/>
    </xf>
    <xf numFmtId="177" fontId="2" fillId="3" borderId="2" xfId="52" applyNumberFormat="1" applyFont="1" applyFill="1" applyBorder="1" applyAlignment="1">
      <alignment horizontal="right" vertical="center" shrinkToFit="1"/>
    </xf>
    <xf numFmtId="178" fontId="2" fillId="2" borderId="2" xfId="52" applyNumberFormat="1" applyFont="1" applyFill="1" applyBorder="1" applyAlignment="1">
      <alignment horizontal="center" vertical="center" shrinkToFit="1"/>
    </xf>
    <xf numFmtId="177" fontId="2" fillId="2" borderId="2" xfId="52" applyNumberFormat="1" applyFont="1" applyFill="1" applyBorder="1" applyAlignment="1">
      <alignment horizontal="right" vertical="center" shrinkToFit="1"/>
    </xf>
    <xf numFmtId="179" fontId="2" fillId="0" borderId="2" xfId="20" applyNumberFormat="1" applyFont="1" applyFill="1" applyBorder="1" applyAlignment="1">
      <alignment horizontal="center" vertical="center"/>
    </xf>
    <xf numFmtId="14" fontId="7" fillId="0" borderId="2" xfId="52" applyNumberFormat="1" applyFont="1" applyBorder="1" applyAlignment="1">
      <alignment horizontal="center" vertical="center" wrapText="1"/>
    </xf>
    <xf numFmtId="177" fontId="1" fillId="2" borderId="2" xfId="52" applyNumberFormat="1" applyFont="1" applyFill="1" applyBorder="1" applyAlignment="1">
      <alignment vertical="center" shrinkToFit="1"/>
    </xf>
    <xf numFmtId="178" fontId="1" fillId="2" borderId="2" xfId="52" applyNumberFormat="1" applyFont="1" applyFill="1" applyBorder="1" applyAlignment="1">
      <alignment vertical="center" shrinkToFit="1"/>
    </xf>
    <xf numFmtId="9" fontId="1" fillId="0" borderId="2" xfId="20" applyFont="1" applyFill="1" applyBorder="1" applyAlignment="1">
      <alignment horizontal="center" vertical="center" wrapText="1"/>
    </xf>
    <xf numFmtId="179" fontId="2" fillId="0" borderId="2" xfId="20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 wrapText="1"/>
    </xf>
    <xf numFmtId="0" fontId="1" fillId="3" borderId="2" xfId="52" applyFont="1" applyFill="1" applyBorder="1" applyAlignment="1">
      <alignment horizontal="center" vertical="center" shrinkToFit="1"/>
    </xf>
    <xf numFmtId="177" fontId="8" fillId="3" borderId="2" xfId="52" applyNumberFormat="1" applyFont="1" applyFill="1" applyBorder="1" applyAlignment="1">
      <alignment horizontal="right" vertical="center" shrinkToFit="1"/>
    </xf>
    <xf numFmtId="177" fontId="7" fillId="3" borderId="2" xfId="52" applyNumberFormat="1" applyFont="1" applyFill="1" applyBorder="1" applyAlignment="1">
      <alignment horizontal="center" vertical="center" shrinkToFit="1"/>
    </xf>
    <xf numFmtId="177" fontId="7" fillId="0" borderId="2" xfId="52" applyNumberFormat="1" applyFont="1" applyFill="1" applyBorder="1" applyAlignment="1">
      <alignment horizontal="center" vertical="center" shrinkToFit="1"/>
    </xf>
    <xf numFmtId="0" fontId="4" fillId="0" borderId="2" xfId="52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2" applyNumberFormat="1" applyFont="1" applyFill="1" applyBorder="1" applyAlignment="1">
      <alignment horizontal="center" vertical="center" shrinkToFit="1"/>
    </xf>
    <xf numFmtId="0" fontId="1" fillId="0" borderId="3" xfId="52" applyFont="1" applyFill="1" applyBorder="1" applyAlignment="1">
      <alignment horizontal="left" vertical="center" wrapText="1"/>
    </xf>
    <xf numFmtId="0" fontId="1" fillId="0" borderId="5" xfId="52" applyFont="1" applyFill="1" applyBorder="1" applyAlignment="1">
      <alignment horizontal="left" vertical="center" wrapText="1"/>
    </xf>
    <xf numFmtId="0" fontId="1" fillId="0" borderId="6" xfId="52" applyFont="1" applyFill="1" applyBorder="1" applyAlignment="1">
      <alignment horizontal="left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1" fillId="0" borderId="4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7" xfId="52" applyFont="1" applyFill="1" applyBorder="1" applyAlignment="1">
      <alignment horizontal="left" vertical="center" wrapText="1"/>
    </xf>
    <xf numFmtId="0" fontId="10" fillId="0" borderId="8" xfId="49" applyFont="1" applyBorder="1" applyAlignment="1">
      <alignment horizontal="center" vertical="center" wrapText="1"/>
    </xf>
    <xf numFmtId="177" fontId="1" fillId="0" borderId="2" xfId="52" applyNumberFormat="1" applyFont="1" applyFill="1" applyBorder="1" applyAlignment="1">
      <alignment horizontal="right" vertical="center" shrinkToFit="1"/>
    </xf>
    <xf numFmtId="177" fontId="1" fillId="0" borderId="2" xfId="52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vertical="center" shrinkToFit="1"/>
    </xf>
    <xf numFmtId="177" fontId="4" fillId="0" borderId="2" xfId="52" applyNumberFormat="1" applyFont="1" applyFill="1" applyBorder="1" applyAlignment="1">
      <alignment vertical="center" wrapText="1"/>
    </xf>
    <xf numFmtId="177" fontId="1" fillId="3" borderId="2" xfId="52" applyNumberFormat="1" applyFont="1" applyFill="1" applyBorder="1" applyAlignment="1">
      <alignment vertical="center" shrinkToFit="1"/>
    </xf>
    <xf numFmtId="177" fontId="2" fillId="0" borderId="2" xfId="52" applyNumberFormat="1" applyFont="1" applyFill="1" applyBorder="1" applyAlignment="1">
      <alignment horizontal="right" vertical="center" shrinkToFit="1"/>
    </xf>
    <xf numFmtId="177" fontId="2" fillId="0" borderId="2" xfId="52" applyNumberFormat="1" applyFont="1" applyFill="1" applyBorder="1" applyAlignment="1">
      <alignment horizontal="center" vertical="center" wrapText="1"/>
    </xf>
    <xf numFmtId="177" fontId="11" fillId="0" borderId="2" xfId="52" applyNumberFormat="1" applyFont="1" applyFill="1" applyBorder="1" applyAlignment="1">
      <alignment vertical="center" shrinkToFit="1"/>
    </xf>
    <xf numFmtId="177" fontId="11" fillId="0" borderId="2" xfId="52" applyNumberFormat="1" applyFont="1" applyFill="1" applyBorder="1" applyAlignment="1">
      <alignment vertical="center" wrapText="1"/>
    </xf>
    <xf numFmtId="177" fontId="2" fillId="3" borderId="2" xfId="52" applyNumberFormat="1" applyFont="1" applyFill="1" applyBorder="1" applyAlignment="1">
      <alignment vertical="center" shrinkToFit="1"/>
    </xf>
    <xf numFmtId="177" fontId="4" fillId="0" borderId="2" xfId="52" applyNumberFormat="1" applyFont="1" applyFill="1" applyBorder="1" applyAlignment="1">
      <alignment vertical="center"/>
    </xf>
    <xf numFmtId="177" fontId="6" fillId="0" borderId="2" xfId="52" applyNumberFormat="1" applyFont="1" applyFill="1" applyBorder="1" applyAlignment="1">
      <alignment vertical="center" shrinkToFit="1"/>
    </xf>
    <xf numFmtId="177" fontId="6" fillId="0" borderId="2" xfId="52" applyNumberFormat="1" applyFont="1" applyFill="1" applyBorder="1" applyAlignment="1">
      <alignment vertical="center" wrapText="1"/>
    </xf>
    <xf numFmtId="177" fontId="12" fillId="0" borderId="2" xfId="52" applyNumberFormat="1" applyFont="1" applyFill="1" applyBorder="1" applyAlignment="1">
      <alignment vertical="center" shrinkToFit="1"/>
    </xf>
    <xf numFmtId="177" fontId="12" fillId="0" borderId="2" xfId="52" applyNumberFormat="1" applyFont="1" applyFill="1" applyBorder="1" applyAlignment="1">
      <alignment vertical="center" wrapText="1"/>
    </xf>
    <xf numFmtId="180" fontId="2" fillId="2" borderId="2" xfId="52" applyNumberFormat="1" applyFont="1" applyFill="1" applyBorder="1" applyAlignment="1">
      <alignment horizontal="center" vertical="center"/>
    </xf>
    <xf numFmtId="0" fontId="4" fillId="0" borderId="3" xfId="52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6" xfId="52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center" vertical="center" wrapText="1"/>
    </xf>
    <xf numFmtId="14" fontId="13" fillId="0" borderId="2" xfId="52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left" vertical="center"/>
    </xf>
    <xf numFmtId="0" fontId="14" fillId="0" borderId="2" xfId="13" applyFont="1" applyFill="1" applyBorder="1" applyAlignment="1">
      <alignment horizontal="center" vertical="center"/>
    </xf>
    <xf numFmtId="0" fontId="1" fillId="0" borderId="9" xfId="49" applyFont="1" applyBorder="1" applyAlignment="1">
      <alignment vertical="center" wrapText="1"/>
    </xf>
    <xf numFmtId="0" fontId="10" fillId="0" borderId="2" xfId="49" applyFont="1" applyBorder="1" applyAlignment="1">
      <alignment horizontal="center" vertical="center"/>
    </xf>
    <xf numFmtId="182" fontId="10" fillId="0" borderId="2" xfId="49" applyNumberFormat="1" applyFont="1" applyBorder="1" applyAlignment="1">
      <alignment horizontal="center" vertical="center"/>
    </xf>
    <xf numFmtId="182" fontId="10" fillId="0" borderId="2" xfId="49" applyNumberFormat="1" applyFont="1" applyBorder="1" applyAlignment="1">
      <alignment horizontal="right" vertical="center"/>
    </xf>
    <xf numFmtId="0" fontId="10" fillId="0" borderId="8" xfId="49" applyFont="1" applyBorder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/>
    </xf>
    <xf numFmtId="177" fontId="11" fillId="0" borderId="2" xfId="52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4" borderId="0" xfId="5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5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0" fillId="0" borderId="2" xfId="49" applyFont="1" applyBorder="1" applyAlignment="1">
      <alignment horizontal="center" vertical="center" wrapText="1"/>
    </xf>
    <xf numFmtId="0" fontId="16" fillId="0" borderId="2" xfId="49" applyFont="1" applyBorder="1">
      <alignment vertic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13" applyFont="1" applyFill="1" applyBorder="1" applyAlignment="1">
      <alignment horizontal="left" vertical="center" wrapText="1"/>
    </xf>
    <xf numFmtId="0" fontId="18" fillId="0" borderId="0" xfId="13" applyFont="1" applyFill="1">
      <alignment vertical="center"/>
    </xf>
    <xf numFmtId="0" fontId="18" fillId="0" borderId="0" xfId="0" applyFont="1">
      <alignment vertical="center"/>
    </xf>
    <xf numFmtId="177" fontId="6" fillId="0" borderId="2" xfId="52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114300</xdr:colOff>
      <xdr:row>0</xdr:row>
      <xdr:rowOff>635</xdr:rowOff>
    </xdr:from>
    <xdr:to>
      <xdr:col>26</xdr:col>
      <xdr:colOff>180975</xdr:colOff>
      <xdr:row>9</xdr:row>
      <xdr:rowOff>137795</xdr:rowOff>
    </xdr:to>
    <xdr:pic>
      <xdr:nvPicPr>
        <xdr:cNvPr id="4" name="图片 3" descr="4{CLMT[45_11ABUA[8U{DO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10675" y="635"/>
          <a:ext cx="9258300" cy="3068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1152525</xdr:colOff>
      <xdr:row>12</xdr:row>
      <xdr:rowOff>28575</xdr:rowOff>
    </xdr:from>
    <xdr:to>
      <xdr:col>27</xdr:col>
      <xdr:colOff>990600</xdr:colOff>
      <xdr:row>42</xdr:row>
      <xdr:rowOff>47625</xdr:rowOff>
    </xdr:to>
    <xdr:pic>
      <xdr:nvPicPr>
        <xdr:cNvPr id="5" name="图片 4" descr="01X[CZOFBMA~SU)2$T5(V@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63450" y="3950335"/>
          <a:ext cx="7915275" cy="5120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10</xdr:row>
      <xdr:rowOff>0</xdr:rowOff>
    </xdr:from>
    <xdr:to>
      <xdr:col>19</xdr:col>
      <xdr:colOff>2333625</xdr:colOff>
      <xdr:row>21</xdr:row>
      <xdr:rowOff>137160</xdr:rowOff>
    </xdr:to>
    <xdr:pic>
      <xdr:nvPicPr>
        <xdr:cNvPr id="6" name="图片 5" descr="3GV_PE}(3HCR~96OVJ]YS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58300" y="3197860"/>
          <a:ext cx="4286250" cy="188214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11</xdr:row>
      <xdr:rowOff>47625</xdr:rowOff>
    </xdr:from>
    <xdr:to>
      <xdr:col>10</xdr:col>
      <xdr:colOff>171450</xdr:colOff>
      <xdr:row>13</xdr:row>
      <xdr:rowOff>234315</xdr:rowOff>
    </xdr:to>
    <xdr:pic>
      <xdr:nvPicPr>
        <xdr:cNvPr id="2" name="图片 1" descr="8}$5T$I(5FH)`QX`W_]6STH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38575" y="3702685"/>
          <a:ext cx="1876425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38100</xdr:rowOff>
    </xdr:from>
    <xdr:to>
      <xdr:col>8</xdr:col>
      <xdr:colOff>447675</xdr:colOff>
      <xdr:row>41</xdr:row>
      <xdr:rowOff>0</xdr:rowOff>
    </xdr:to>
    <xdr:pic>
      <xdr:nvPicPr>
        <xdr:cNvPr id="3" name="图片 2" descr="S_)~$V4D~(TZ[1}`DW2O~F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7032625"/>
          <a:ext cx="4533900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9525</xdr:rowOff>
    </xdr:from>
    <xdr:to>
      <xdr:col>14</xdr:col>
      <xdr:colOff>257175</xdr:colOff>
      <xdr:row>48</xdr:row>
      <xdr:rowOff>9525</xdr:rowOff>
    </xdr:to>
    <xdr:pic>
      <xdr:nvPicPr>
        <xdr:cNvPr id="7" name="图片 6" descr="84~7VGOR9BNXI@`W)@OUGK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9175750"/>
          <a:ext cx="796290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51</xdr:row>
      <xdr:rowOff>9525</xdr:rowOff>
    </xdr:from>
    <xdr:to>
      <xdr:col>8</xdr:col>
      <xdr:colOff>314325</xdr:colOff>
      <xdr:row>90</xdr:row>
      <xdr:rowOff>38100</xdr:rowOff>
    </xdr:to>
    <xdr:pic>
      <xdr:nvPicPr>
        <xdr:cNvPr id="8" name="图片 7" descr="XZ62C%`XF]SZC65HL9_Y2I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10318750"/>
          <a:ext cx="4400550" cy="560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114300</xdr:colOff>
      <xdr:row>0</xdr:row>
      <xdr:rowOff>635</xdr:rowOff>
    </xdr:from>
    <xdr:to>
      <xdr:col>26</xdr:col>
      <xdr:colOff>180975</xdr:colOff>
      <xdr:row>9</xdr:row>
      <xdr:rowOff>137795</xdr:rowOff>
    </xdr:to>
    <xdr:pic>
      <xdr:nvPicPr>
        <xdr:cNvPr id="2" name="图片 1" descr="4{CLMT[45_11ABUA[8U{DO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10675" y="635"/>
          <a:ext cx="9258300" cy="3068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1152525</xdr:colOff>
      <xdr:row>12</xdr:row>
      <xdr:rowOff>28575</xdr:rowOff>
    </xdr:from>
    <xdr:to>
      <xdr:col>27</xdr:col>
      <xdr:colOff>990600</xdr:colOff>
      <xdr:row>41</xdr:row>
      <xdr:rowOff>102870</xdr:rowOff>
    </xdr:to>
    <xdr:pic>
      <xdr:nvPicPr>
        <xdr:cNvPr id="3" name="图片 2" descr="01X[CZOFBMA~SU)2$T5(V@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63450" y="3950335"/>
          <a:ext cx="7915275" cy="5120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10</xdr:row>
      <xdr:rowOff>0</xdr:rowOff>
    </xdr:from>
    <xdr:to>
      <xdr:col>19</xdr:col>
      <xdr:colOff>2333625</xdr:colOff>
      <xdr:row>21</xdr:row>
      <xdr:rowOff>49530</xdr:rowOff>
    </xdr:to>
    <xdr:pic>
      <xdr:nvPicPr>
        <xdr:cNvPr id="4" name="图片 3" descr="3GV_PE}(3HCR~96OVJ]YS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58300" y="3197860"/>
          <a:ext cx="4286250" cy="188214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11</xdr:row>
      <xdr:rowOff>47625</xdr:rowOff>
    </xdr:from>
    <xdr:to>
      <xdr:col>10</xdr:col>
      <xdr:colOff>171450</xdr:colOff>
      <xdr:row>13</xdr:row>
      <xdr:rowOff>234315</xdr:rowOff>
    </xdr:to>
    <xdr:pic>
      <xdr:nvPicPr>
        <xdr:cNvPr id="5" name="图片 4" descr="8}$5T$I(5FH)`QX`W_]6STH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38575" y="3702685"/>
          <a:ext cx="1876425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38100</xdr:rowOff>
    </xdr:from>
    <xdr:to>
      <xdr:col>8</xdr:col>
      <xdr:colOff>447675</xdr:colOff>
      <xdr:row>41</xdr:row>
      <xdr:rowOff>0</xdr:rowOff>
    </xdr:to>
    <xdr:pic>
      <xdr:nvPicPr>
        <xdr:cNvPr id="6" name="图片 5" descr="S_)~$V4D~(TZ[1}`DW2O~FY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7120255"/>
          <a:ext cx="4533900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9525</xdr:rowOff>
    </xdr:from>
    <xdr:to>
      <xdr:col>14</xdr:col>
      <xdr:colOff>257175</xdr:colOff>
      <xdr:row>48</xdr:row>
      <xdr:rowOff>9525</xdr:rowOff>
    </xdr:to>
    <xdr:pic>
      <xdr:nvPicPr>
        <xdr:cNvPr id="7" name="图片 6" descr="84~7VGOR9BNXI@`W)@OUGK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9263380"/>
          <a:ext cx="796290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51</xdr:row>
      <xdr:rowOff>9525</xdr:rowOff>
    </xdr:from>
    <xdr:to>
      <xdr:col>8</xdr:col>
      <xdr:colOff>314325</xdr:colOff>
      <xdr:row>90</xdr:row>
      <xdr:rowOff>38100</xdr:rowOff>
    </xdr:to>
    <xdr:pic>
      <xdr:nvPicPr>
        <xdr:cNvPr id="8" name="图片 7" descr="XZ62C%`XF]SZC65HL9_Y2I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10406380"/>
          <a:ext cx="4400550" cy="560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G29"/>
  <sheetViews>
    <sheetView workbookViewId="0">
      <selection activeCell="A1" sqref="$A1:$XFD1048576"/>
    </sheetView>
  </sheetViews>
  <sheetFormatPr defaultColWidth="9" defaultRowHeight="11.25"/>
  <cols>
    <col min="1" max="1" width="3.875" style="1" customWidth="1"/>
    <col min="2" max="2" width="6.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4" t="s">
        <v>1</v>
      </c>
    </row>
    <row r="2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1" t="s">
        <v>4</v>
      </c>
      <c r="M2" s="42">
        <v>2889</v>
      </c>
      <c r="N2" s="43" t="s">
        <v>5</v>
      </c>
      <c r="O2" s="43" t="s">
        <v>6</v>
      </c>
      <c r="Q2" s="75" t="s">
        <v>6</v>
      </c>
      <c r="R2" s="76">
        <v>46</v>
      </c>
      <c r="S2" s="77" t="s">
        <v>3</v>
      </c>
      <c r="T2" s="77" t="s">
        <v>3</v>
      </c>
      <c r="U2" s="78" t="s">
        <v>7</v>
      </c>
      <c r="V2" s="79">
        <v>118331</v>
      </c>
      <c r="W2" s="79"/>
      <c r="X2" s="80">
        <v>35531</v>
      </c>
      <c r="Y2" s="51" t="s">
        <v>8</v>
      </c>
      <c r="Z2" s="89" t="s">
        <v>9</v>
      </c>
      <c r="AA2" s="78"/>
      <c r="AB2" s="90"/>
      <c r="AC2" s="91" t="s">
        <v>10</v>
      </c>
      <c r="AD2" s="92" t="s">
        <v>11</v>
      </c>
      <c r="AE2" s="93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</row>
    <row r="3" ht="27.95" customHeight="1" spans="1:31">
      <c r="A3" s="6" t="s">
        <v>12</v>
      </c>
      <c r="B3" s="6"/>
      <c r="C3" s="8">
        <v>118331</v>
      </c>
      <c r="D3" s="8"/>
      <c r="E3" s="8" t="s">
        <v>13</v>
      </c>
      <c r="F3" s="9" t="s">
        <v>7</v>
      </c>
      <c r="G3" s="9"/>
      <c r="H3" s="10" t="s">
        <v>14</v>
      </c>
      <c r="I3" s="44" t="s">
        <v>15</v>
      </c>
      <c r="J3" s="45"/>
      <c r="K3" s="45"/>
      <c r="L3" s="45"/>
      <c r="M3" s="46"/>
      <c r="N3" s="6" t="s">
        <v>16</v>
      </c>
      <c r="O3" s="47" t="s">
        <v>17</v>
      </c>
      <c r="Q3" s="75" t="s">
        <v>6</v>
      </c>
      <c r="R3" s="81">
        <v>15</v>
      </c>
      <c r="S3" s="77"/>
      <c r="T3" s="78"/>
      <c r="U3" s="79"/>
      <c r="V3" s="79"/>
      <c r="W3" s="80"/>
      <c r="X3" s="51"/>
      <c r="Y3" s="89"/>
      <c r="Z3" s="78"/>
      <c r="AA3" s="90"/>
      <c r="AB3" s="91"/>
      <c r="AC3" s="92"/>
      <c r="AD3" s="93"/>
      <c r="AE3" s="93"/>
    </row>
    <row r="4" ht="27.95" customHeight="1" spans="1:18">
      <c r="A4" s="6" t="s">
        <v>18</v>
      </c>
      <c r="B4" s="6"/>
      <c r="C4" s="11">
        <v>118331</v>
      </c>
      <c r="D4" s="11"/>
      <c r="E4" s="8" t="s">
        <v>19</v>
      </c>
      <c r="F4" s="9" t="s">
        <v>20</v>
      </c>
      <c r="G4" s="9"/>
      <c r="H4" s="12"/>
      <c r="I4" s="48"/>
      <c r="J4" s="49"/>
      <c r="K4" s="49"/>
      <c r="L4" s="49"/>
      <c r="M4" s="50"/>
      <c r="N4" s="8" t="s">
        <v>21</v>
      </c>
      <c r="O4" s="51" t="s">
        <v>8</v>
      </c>
      <c r="R4" s="82"/>
    </row>
    <row r="5" ht="27.95" customHeight="1" spans="1:15">
      <c r="A5" s="6" t="s">
        <v>22</v>
      </c>
      <c r="B5" s="6" t="s">
        <v>23</v>
      </c>
      <c r="C5" s="6"/>
      <c r="D5" s="6"/>
      <c r="E5" s="6" t="s">
        <v>24</v>
      </c>
      <c r="F5" s="6"/>
      <c r="G5" s="6" t="s">
        <v>25</v>
      </c>
      <c r="H5" s="6"/>
      <c r="I5" s="6" t="s">
        <v>26</v>
      </c>
      <c r="J5" s="6" t="s">
        <v>27</v>
      </c>
      <c r="K5" s="6"/>
      <c r="L5" s="6" t="s">
        <v>28</v>
      </c>
      <c r="M5" s="6"/>
      <c r="N5" s="8" t="s">
        <v>29</v>
      </c>
      <c r="O5" s="8"/>
    </row>
    <row r="6" ht="27.95" customHeight="1" spans="1:18">
      <c r="A6" s="6"/>
      <c r="B6" s="13" t="s">
        <v>30</v>
      </c>
      <c r="C6" s="6" t="s">
        <v>31</v>
      </c>
      <c r="D6" s="8" t="s">
        <v>32</v>
      </c>
      <c r="E6" s="13" t="s">
        <v>30</v>
      </c>
      <c r="F6" s="8" t="s">
        <v>32</v>
      </c>
      <c r="G6" s="6" t="s">
        <v>33</v>
      </c>
      <c r="H6" s="8" t="s">
        <v>32</v>
      </c>
      <c r="I6" s="43" t="s">
        <v>32</v>
      </c>
      <c r="J6" s="8" t="s">
        <v>32</v>
      </c>
      <c r="K6" s="6" t="s">
        <v>34</v>
      </c>
      <c r="L6" s="6" t="s">
        <v>32</v>
      </c>
      <c r="M6" s="6" t="s">
        <v>34</v>
      </c>
      <c r="N6" s="8" t="s">
        <v>35</v>
      </c>
      <c r="O6" s="8" t="s">
        <v>32</v>
      </c>
      <c r="R6" s="83"/>
    </row>
    <row r="7" s="2" customFormat="1" ht="39" customHeight="1" spans="1:17">
      <c r="A7" s="14">
        <v>1</v>
      </c>
      <c r="B7" s="15">
        <v>42402</v>
      </c>
      <c r="C7" s="16" t="s">
        <v>36</v>
      </c>
      <c r="D7" s="17">
        <v>82800</v>
      </c>
      <c r="E7" s="18"/>
      <c r="F7" s="17"/>
      <c r="G7" s="19" t="s">
        <v>37</v>
      </c>
      <c r="H7" s="20"/>
      <c r="I7" s="20">
        <v>1656</v>
      </c>
      <c r="J7" s="52">
        <v>500</v>
      </c>
      <c r="K7" s="53" t="s">
        <v>38</v>
      </c>
      <c r="L7" s="54"/>
      <c r="M7" s="55"/>
      <c r="N7" s="53"/>
      <c r="O7" s="56">
        <f t="shared" ref="O7:O11" si="0">ROUNDUP(D7-H7-I7-J7-L7,2)</f>
        <v>80644</v>
      </c>
      <c r="Q7" s="84"/>
    </row>
    <row r="8" s="2" customFormat="1" ht="21" customHeight="1" spans="1:15">
      <c r="A8" s="21"/>
      <c r="B8" s="22"/>
      <c r="C8" s="23"/>
      <c r="D8" s="24"/>
      <c r="E8" s="25"/>
      <c r="F8" s="24"/>
      <c r="G8" s="26"/>
      <c r="H8" s="27"/>
      <c r="I8" s="27"/>
      <c r="J8" s="57"/>
      <c r="K8" s="58"/>
      <c r="L8" s="59"/>
      <c r="M8" s="60"/>
      <c r="N8" s="58"/>
      <c r="O8" s="27"/>
    </row>
    <row r="9" s="2" customFormat="1" ht="16" customHeight="1" spans="1:17">
      <c r="A9" s="21"/>
      <c r="B9" s="28"/>
      <c r="C9" s="23"/>
      <c r="D9" s="29"/>
      <c r="E9" s="25"/>
      <c r="F9" s="29"/>
      <c r="G9" s="30"/>
      <c r="H9" s="27"/>
      <c r="I9" s="27"/>
      <c r="J9" s="57"/>
      <c r="K9" s="58"/>
      <c r="L9" s="59"/>
      <c r="M9" s="60"/>
      <c r="N9" s="58"/>
      <c r="O9" s="61"/>
      <c r="Q9" s="84"/>
    </row>
    <row r="10" ht="21" customHeight="1" spans="1:15">
      <c r="A10" s="14"/>
      <c r="B10" s="74" t="s">
        <v>1</v>
      </c>
      <c r="C10" s="16"/>
      <c r="D10" s="32"/>
      <c r="E10" s="18"/>
      <c r="F10" s="32"/>
      <c r="G10" s="30" t="s">
        <v>37</v>
      </c>
      <c r="H10" s="20"/>
      <c r="I10" s="20"/>
      <c r="J10" s="52"/>
      <c r="K10" s="58"/>
      <c r="L10" s="52"/>
      <c r="M10" s="83"/>
      <c r="N10" s="53"/>
      <c r="O10" s="27"/>
    </row>
    <row r="11" ht="36" customHeight="1" spans="1:17">
      <c r="A11" s="21">
        <v>2</v>
      </c>
      <c r="B11" s="28">
        <v>43850</v>
      </c>
      <c r="C11" s="23" t="s">
        <v>36</v>
      </c>
      <c r="D11" s="29">
        <v>35531</v>
      </c>
      <c r="E11" s="25">
        <v>43815</v>
      </c>
      <c r="F11" s="29">
        <v>35531</v>
      </c>
      <c r="G11" s="30"/>
      <c r="H11" s="27"/>
      <c r="I11" s="27">
        <v>9122</v>
      </c>
      <c r="J11" s="57">
        <v>550</v>
      </c>
      <c r="K11" s="58" t="s">
        <v>39</v>
      </c>
      <c r="L11" s="59">
        <v>2000</v>
      </c>
      <c r="M11" s="60" t="s">
        <v>40</v>
      </c>
      <c r="N11" s="58"/>
      <c r="O11" s="61">
        <f t="shared" si="0"/>
        <v>23859</v>
      </c>
      <c r="Q11"/>
    </row>
    <row r="12" ht="21" customHeight="1" spans="1:15">
      <c r="A12" s="14"/>
      <c r="B12" s="33"/>
      <c r="C12" s="16"/>
      <c r="D12" s="32"/>
      <c r="E12" s="18"/>
      <c r="F12" s="32"/>
      <c r="G12" s="34"/>
      <c r="H12" s="20"/>
      <c r="I12" s="20"/>
      <c r="J12" s="52"/>
      <c r="K12" s="53"/>
      <c r="L12" s="95" t="s">
        <v>41</v>
      </c>
      <c r="M12" s="53"/>
      <c r="N12" s="53"/>
      <c r="O12" s="20"/>
    </row>
    <row r="13" ht="20.1" customHeight="1" spans="1:15">
      <c r="A13" s="14"/>
      <c r="B13" s="33"/>
      <c r="C13" s="16"/>
      <c r="D13" s="32"/>
      <c r="E13" s="18"/>
      <c r="F13" s="32"/>
      <c r="G13" s="34"/>
      <c r="H13" s="20"/>
      <c r="I13" s="20"/>
      <c r="J13" s="52"/>
      <c r="K13" s="53"/>
      <c r="L13" s="52"/>
      <c r="M13" s="53"/>
      <c r="N13" s="53"/>
      <c r="O13" s="20"/>
    </row>
    <row r="14" ht="20.1" customHeight="1" spans="1:15">
      <c r="A14" s="14"/>
      <c r="B14" s="33"/>
      <c r="C14" s="16"/>
      <c r="D14" s="32"/>
      <c r="E14" s="18"/>
      <c r="F14" s="32"/>
      <c r="G14" s="34"/>
      <c r="H14" s="20"/>
      <c r="I14" s="20"/>
      <c r="J14" s="52"/>
      <c r="K14" s="53"/>
      <c r="L14" s="52"/>
      <c r="M14" s="53"/>
      <c r="N14" s="53"/>
      <c r="O14" s="20"/>
    </row>
    <row r="15" ht="20.1" customHeight="1" spans="1:15">
      <c r="A15" s="14"/>
      <c r="B15" s="33"/>
      <c r="C15" s="16"/>
      <c r="D15" s="32"/>
      <c r="E15" s="18"/>
      <c r="F15" s="32"/>
      <c r="G15" s="35"/>
      <c r="H15" s="20"/>
      <c r="I15" s="20"/>
      <c r="J15" s="52"/>
      <c r="K15" s="53"/>
      <c r="L15" s="59"/>
      <c r="M15" s="60"/>
      <c r="N15" s="53"/>
      <c r="O15" s="20"/>
    </row>
    <row r="16" ht="20.1" customHeight="1" spans="1:15">
      <c r="A16" s="14"/>
      <c r="B16" s="33"/>
      <c r="C16" s="16"/>
      <c r="D16" s="32"/>
      <c r="E16" s="18"/>
      <c r="F16" s="32"/>
      <c r="G16" s="34"/>
      <c r="H16" s="20"/>
      <c r="I16" s="20"/>
      <c r="J16" s="52"/>
      <c r="K16" s="53"/>
      <c r="L16" s="59"/>
      <c r="M16" s="60"/>
      <c r="N16" s="53"/>
      <c r="O16" s="20"/>
    </row>
    <row r="17" ht="20.1" hidden="1" customHeight="1" spans="1:15">
      <c r="A17" s="14"/>
      <c r="B17" s="33"/>
      <c r="C17" s="16"/>
      <c r="D17" s="32"/>
      <c r="E17" s="18"/>
      <c r="F17" s="32"/>
      <c r="G17" s="34"/>
      <c r="H17" s="20"/>
      <c r="I17" s="20"/>
      <c r="J17" s="52"/>
      <c r="K17" s="53"/>
      <c r="L17" s="65"/>
      <c r="M17" s="66"/>
      <c r="N17" s="53"/>
      <c r="O17" s="20"/>
    </row>
    <row r="18" ht="20.1" hidden="1" customHeight="1" spans="1:15">
      <c r="A18" s="14"/>
      <c r="B18" s="33"/>
      <c r="C18" s="16"/>
      <c r="D18" s="32"/>
      <c r="E18" s="18"/>
      <c r="F18" s="32"/>
      <c r="G18" s="34"/>
      <c r="H18" s="20"/>
      <c r="I18" s="20"/>
      <c r="J18" s="52"/>
      <c r="K18" s="53"/>
      <c r="L18" s="52"/>
      <c r="M18" s="53"/>
      <c r="N18" s="53"/>
      <c r="O18" s="20"/>
    </row>
    <row r="19" ht="20.1" hidden="1" customHeight="1" spans="1:15">
      <c r="A19" s="14"/>
      <c r="B19" s="33"/>
      <c r="C19" s="16"/>
      <c r="D19" s="32"/>
      <c r="E19" s="18"/>
      <c r="F19" s="32"/>
      <c r="G19" s="34"/>
      <c r="H19" s="20"/>
      <c r="I19" s="20"/>
      <c r="J19" s="52"/>
      <c r="K19" s="53"/>
      <c r="L19" s="52"/>
      <c r="M19" s="53"/>
      <c r="N19" s="53"/>
      <c r="O19" s="20"/>
    </row>
    <row r="20" ht="20.1" hidden="1" customHeight="1" spans="1:15">
      <c r="A20" s="14"/>
      <c r="B20" s="33"/>
      <c r="C20" s="16"/>
      <c r="D20" s="32"/>
      <c r="E20" s="18"/>
      <c r="F20" s="32"/>
      <c r="G20" s="34"/>
      <c r="H20" s="20"/>
      <c r="I20" s="20"/>
      <c r="J20" s="52"/>
      <c r="K20" s="53"/>
      <c r="L20" s="52"/>
      <c r="M20" s="53"/>
      <c r="N20" s="53"/>
      <c r="O20" s="20"/>
    </row>
    <row r="21" ht="20.1" hidden="1" customHeight="1" spans="1:15">
      <c r="A21" s="14"/>
      <c r="B21" s="33"/>
      <c r="C21" s="16"/>
      <c r="D21" s="32"/>
      <c r="E21" s="18"/>
      <c r="F21" s="32"/>
      <c r="G21" s="34"/>
      <c r="H21" s="20"/>
      <c r="I21" s="20"/>
      <c r="J21" s="52"/>
      <c r="K21" s="53"/>
      <c r="L21" s="52"/>
      <c r="M21" s="53"/>
      <c r="N21" s="53"/>
      <c r="O21" s="20"/>
    </row>
    <row r="22" ht="20.1" customHeight="1" spans="1:15">
      <c r="A22" s="14"/>
      <c r="B22" s="33"/>
      <c r="C22" s="16"/>
      <c r="D22" s="32"/>
      <c r="E22" s="18"/>
      <c r="F22" s="32"/>
      <c r="G22" s="34"/>
      <c r="H22" s="20"/>
      <c r="I22" s="20"/>
      <c r="J22" s="52"/>
      <c r="K22" s="53"/>
      <c r="L22" s="52"/>
      <c r="M22" s="53"/>
      <c r="N22" s="53"/>
      <c r="O22" s="20"/>
    </row>
    <row r="23" ht="20.1" customHeight="1" spans="1:15">
      <c r="A23" s="14"/>
      <c r="B23" s="33"/>
      <c r="C23" s="16"/>
      <c r="D23" s="32"/>
      <c r="E23" s="18"/>
      <c r="F23" s="32"/>
      <c r="G23" s="34"/>
      <c r="H23" s="20"/>
      <c r="I23" s="20"/>
      <c r="J23" s="52"/>
      <c r="K23" s="53"/>
      <c r="L23" s="52"/>
      <c r="M23" s="53"/>
      <c r="N23" s="53"/>
      <c r="O23" s="20"/>
    </row>
    <row r="24" ht="20.1" customHeight="1" spans="1:15">
      <c r="A24" s="14"/>
      <c r="B24" s="33"/>
      <c r="C24" s="16"/>
      <c r="D24" s="32"/>
      <c r="E24" s="18"/>
      <c r="F24" s="32"/>
      <c r="G24" s="34"/>
      <c r="H24" s="20"/>
      <c r="I24" s="20"/>
      <c r="J24" s="52"/>
      <c r="K24" s="67" t="s">
        <v>42</v>
      </c>
      <c r="L24" s="29"/>
      <c r="M24" s="29"/>
      <c r="N24" s="53"/>
      <c r="O24" s="20"/>
    </row>
    <row r="25" ht="30" customHeight="1" spans="1:18">
      <c r="A25" s="6" t="s">
        <v>43</v>
      </c>
      <c r="B25" s="6"/>
      <c r="C25" s="37" t="s">
        <v>44</v>
      </c>
      <c r="D25" s="38">
        <f t="shared" ref="D25:J25" si="1">SUM(D7:D24)</f>
        <v>118331</v>
      </c>
      <c r="E25" s="37" t="s">
        <v>44</v>
      </c>
      <c r="F25" s="38">
        <f t="shared" si="1"/>
        <v>35531</v>
      </c>
      <c r="G25" s="37" t="s">
        <v>44</v>
      </c>
      <c r="H25" s="38">
        <f t="shared" si="1"/>
        <v>0</v>
      </c>
      <c r="I25" s="38">
        <f t="shared" si="1"/>
        <v>10778</v>
      </c>
      <c r="J25" s="38">
        <f t="shared" si="1"/>
        <v>1050</v>
      </c>
      <c r="K25" s="37" t="s">
        <v>44</v>
      </c>
      <c r="L25" s="38">
        <f>SUM(L7:L24)</f>
        <v>2000</v>
      </c>
      <c r="M25" s="37" t="s">
        <v>44</v>
      </c>
      <c r="N25" s="37" t="s">
        <v>44</v>
      </c>
      <c r="O25" s="38">
        <f>SUM(O7:O24)</f>
        <v>104503</v>
      </c>
      <c r="Q25" s="85">
        <f>D25/C3</f>
        <v>1</v>
      </c>
      <c r="R25" s="85">
        <f>D25/C4</f>
        <v>1</v>
      </c>
    </row>
    <row r="26" ht="30" customHeight="1" spans="1:19">
      <c r="A26" s="6" t="s">
        <v>45</v>
      </c>
      <c r="B26" s="6"/>
      <c r="C26" s="6" t="s">
        <v>46</v>
      </c>
      <c r="D26" s="6"/>
      <c r="E26" s="39">
        <f>O11</f>
        <v>23859</v>
      </c>
      <c r="F26" s="39"/>
      <c r="G26" s="39"/>
      <c r="H26" s="39"/>
      <c r="I26" s="6" t="s">
        <v>47</v>
      </c>
      <c r="J26" s="6"/>
      <c r="K26" s="68" t="s">
        <v>48</v>
      </c>
      <c r="L26" s="69"/>
      <c r="M26" s="69"/>
      <c r="N26" s="69"/>
      <c r="O26" s="70"/>
      <c r="Q26" s="86" t="s">
        <v>3</v>
      </c>
      <c r="R26" s="87">
        <v>43805</v>
      </c>
      <c r="S26" s="88" t="s">
        <v>49</v>
      </c>
    </row>
    <row r="27" ht="30" customHeight="1" spans="1:15">
      <c r="A27" s="6"/>
      <c r="B27" s="6"/>
      <c r="C27" s="6" t="s">
        <v>50</v>
      </c>
      <c r="D27" s="6"/>
      <c r="E27" s="40">
        <f>O8</f>
        <v>0</v>
      </c>
      <c r="F27" s="40"/>
      <c r="G27" s="40"/>
      <c r="H27" s="40"/>
      <c r="I27" s="6"/>
      <c r="J27" s="6"/>
      <c r="K27" s="71"/>
      <c r="L27" s="72"/>
      <c r="M27" s="72"/>
      <c r="N27" s="72"/>
      <c r="O27" s="73"/>
    </row>
    <row r="29" ht="13.5" spans="17:17">
      <c r="Q29"/>
    </row>
  </sheetData>
  <mergeCells count="26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5:A6"/>
    <mergeCell ref="H3:H4"/>
    <mergeCell ref="I3:M4"/>
    <mergeCell ref="A26:B27"/>
    <mergeCell ref="I26:J27"/>
    <mergeCell ref="K26:O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9"/>
  <sheetViews>
    <sheetView tabSelected="1" workbookViewId="0">
      <selection activeCell="I26" sqref="I26:J27"/>
    </sheetView>
  </sheetViews>
  <sheetFormatPr defaultColWidth="9" defaultRowHeight="11.25"/>
  <cols>
    <col min="1" max="1" width="3.875" style="1" customWidth="1"/>
    <col min="2" max="2" width="6.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74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1" t="s">
        <v>4</v>
      </c>
      <c r="M2" s="42">
        <v>2889</v>
      </c>
      <c r="N2" s="43" t="s">
        <v>5</v>
      </c>
      <c r="O2" s="43" t="s">
        <v>6</v>
      </c>
      <c r="P2" s="1"/>
      <c r="Q2" s="75" t="s">
        <v>6</v>
      </c>
      <c r="R2" s="76">
        <v>46</v>
      </c>
      <c r="S2" s="77" t="s">
        <v>3</v>
      </c>
      <c r="T2" s="77" t="s">
        <v>3</v>
      </c>
      <c r="U2" s="78" t="s">
        <v>7</v>
      </c>
      <c r="V2" s="79">
        <v>118331</v>
      </c>
      <c r="W2" s="79"/>
      <c r="X2" s="80">
        <v>35531</v>
      </c>
      <c r="Y2" s="51" t="s">
        <v>8</v>
      </c>
      <c r="Z2" s="89" t="s">
        <v>9</v>
      </c>
      <c r="AA2" s="78"/>
      <c r="AB2" s="90"/>
      <c r="AC2" s="91" t="s">
        <v>10</v>
      </c>
      <c r="AD2" s="92" t="s">
        <v>11</v>
      </c>
      <c r="AE2" s="93"/>
      <c r="AF2" s="1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</row>
    <row r="3" s="1" customFormat="1" ht="27.95" customHeight="1" spans="1:31">
      <c r="A3" s="6" t="s">
        <v>12</v>
      </c>
      <c r="B3" s="6"/>
      <c r="C3" s="8">
        <v>118331</v>
      </c>
      <c r="D3" s="8"/>
      <c r="E3" s="8" t="s">
        <v>13</v>
      </c>
      <c r="F3" s="9" t="s">
        <v>7</v>
      </c>
      <c r="G3" s="9"/>
      <c r="H3" s="10" t="s">
        <v>14</v>
      </c>
      <c r="I3" s="44" t="s">
        <v>15</v>
      </c>
      <c r="J3" s="45"/>
      <c r="K3" s="45"/>
      <c r="L3" s="45"/>
      <c r="M3" s="46"/>
      <c r="N3" s="6" t="s">
        <v>16</v>
      </c>
      <c r="O3" s="47" t="s">
        <v>17</v>
      </c>
      <c r="P3" s="1"/>
      <c r="Q3" s="75" t="s">
        <v>6</v>
      </c>
      <c r="R3" s="81">
        <v>15</v>
      </c>
      <c r="S3" s="77"/>
      <c r="T3" s="78"/>
      <c r="U3" s="79"/>
      <c r="V3" s="79"/>
      <c r="W3" s="80"/>
      <c r="X3" s="51"/>
      <c r="Y3" s="89"/>
      <c r="Z3" s="78"/>
      <c r="AA3" s="90"/>
      <c r="AB3" s="91"/>
      <c r="AC3" s="92"/>
      <c r="AD3" s="93"/>
      <c r="AE3" s="93"/>
    </row>
    <row r="4" s="1" customFormat="1" ht="27.95" customHeight="1" spans="1:18">
      <c r="A4" s="6" t="s">
        <v>18</v>
      </c>
      <c r="B4" s="6"/>
      <c r="C4" s="11">
        <v>118331</v>
      </c>
      <c r="D4" s="11"/>
      <c r="E4" s="8" t="s">
        <v>19</v>
      </c>
      <c r="F4" s="9" t="s">
        <v>20</v>
      </c>
      <c r="G4" s="9"/>
      <c r="H4" s="12"/>
      <c r="I4" s="48"/>
      <c r="J4" s="49"/>
      <c r="K4" s="49"/>
      <c r="L4" s="49"/>
      <c r="M4" s="50"/>
      <c r="N4" s="8" t="s">
        <v>21</v>
      </c>
      <c r="O4" s="51" t="s">
        <v>8</v>
      </c>
      <c r="P4" s="1"/>
      <c r="Q4" s="1"/>
      <c r="R4" s="82"/>
    </row>
    <row r="5" s="1" customFormat="1" ht="27.95" customHeight="1" spans="1:15">
      <c r="A5" s="6" t="s">
        <v>22</v>
      </c>
      <c r="B5" s="6" t="s">
        <v>23</v>
      </c>
      <c r="C5" s="6"/>
      <c r="D5" s="6"/>
      <c r="E5" s="6" t="s">
        <v>24</v>
      </c>
      <c r="F5" s="6"/>
      <c r="G5" s="6" t="s">
        <v>25</v>
      </c>
      <c r="H5" s="6"/>
      <c r="I5" s="6" t="s">
        <v>26</v>
      </c>
      <c r="J5" s="6" t="s">
        <v>27</v>
      </c>
      <c r="K5" s="6"/>
      <c r="L5" s="6" t="s">
        <v>28</v>
      </c>
      <c r="M5" s="6"/>
      <c r="N5" s="8" t="s">
        <v>29</v>
      </c>
      <c r="O5" s="8"/>
    </row>
    <row r="6" s="1" customFormat="1" ht="27.95" customHeight="1" spans="1:18">
      <c r="A6" s="6"/>
      <c r="B6" s="13" t="s">
        <v>30</v>
      </c>
      <c r="C6" s="6" t="s">
        <v>31</v>
      </c>
      <c r="D6" s="8" t="s">
        <v>32</v>
      </c>
      <c r="E6" s="13" t="s">
        <v>30</v>
      </c>
      <c r="F6" s="8" t="s">
        <v>32</v>
      </c>
      <c r="G6" s="6" t="s">
        <v>33</v>
      </c>
      <c r="H6" s="8" t="s">
        <v>32</v>
      </c>
      <c r="I6" s="43" t="s">
        <v>32</v>
      </c>
      <c r="J6" s="8" t="s">
        <v>32</v>
      </c>
      <c r="K6" s="6" t="s">
        <v>34</v>
      </c>
      <c r="L6" s="6" t="s">
        <v>32</v>
      </c>
      <c r="M6" s="6" t="s">
        <v>34</v>
      </c>
      <c r="N6" s="8" t="s">
        <v>35</v>
      </c>
      <c r="O6" s="8" t="s">
        <v>32</v>
      </c>
      <c r="P6" s="1"/>
      <c r="Q6" s="1"/>
      <c r="R6" s="83"/>
    </row>
    <row r="7" s="2" customFormat="1" ht="39" customHeight="1" spans="1:17">
      <c r="A7" s="14">
        <v>1</v>
      </c>
      <c r="B7" s="15">
        <v>42402</v>
      </c>
      <c r="C7" s="16" t="s">
        <v>36</v>
      </c>
      <c r="D7" s="17">
        <v>82800</v>
      </c>
      <c r="E7" s="18"/>
      <c r="F7" s="17"/>
      <c r="G7" s="19" t="s">
        <v>37</v>
      </c>
      <c r="H7" s="20"/>
      <c r="I7" s="20">
        <v>1656</v>
      </c>
      <c r="J7" s="52">
        <v>500</v>
      </c>
      <c r="K7" s="53" t="s">
        <v>38</v>
      </c>
      <c r="L7" s="54"/>
      <c r="M7" s="55"/>
      <c r="N7" s="53"/>
      <c r="O7" s="56">
        <f>ROUNDUP(D7-H7-I7-J7-L7,2)</f>
        <v>80644</v>
      </c>
      <c r="Q7" s="84"/>
    </row>
    <row r="8" s="2" customFormat="1" ht="21" customHeight="1" spans="1:15">
      <c r="A8" s="21"/>
      <c r="B8" s="22"/>
      <c r="C8" s="23"/>
      <c r="D8" s="24"/>
      <c r="E8" s="25"/>
      <c r="F8" s="24"/>
      <c r="G8" s="26"/>
      <c r="H8" s="27"/>
      <c r="I8" s="27"/>
      <c r="J8" s="57"/>
      <c r="K8" s="58"/>
      <c r="L8" s="59"/>
      <c r="M8" s="60"/>
      <c r="N8" s="58"/>
      <c r="O8" s="27"/>
    </row>
    <row r="9" s="2" customFormat="1" ht="16" customHeight="1" spans="1:17">
      <c r="A9" s="21"/>
      <c r="B9" s="28"/>
      <c r="C9" s="23"/>
      <c r="D9" s="29"/>
      <c r="E9" s="25"/>
      <c r="F9" s="29"/>
      <c r="G9" s="30"/>
      <c r="H9" s="27"/>
      <c r="I9" s="27"/>
      <c r="J9" s="57"/>
      <c r="K9" s="58"/>
      <c r="L9" s="59"/>
      <c r="M9" s="60"/>
      <c r="N9" s="58"/>
      <c r="O9" s="61"/>
      <c r="Q9" s="84"/>
    </row>
    <row r="10" s="1" customFormat="1" ht="21" customHeight="1" spans="1:15">
      <c r="A10" s="14"/>
      <c r="B10" s="31"/>
      <c r="C10" s="16"/>
      <c r="D10" s="32"/>
      <c r="E10" s="18"/>
      <c r="F10" s="32"/>
      <c r="G10" s="19" t="s">
        <v>37</v>
      </c>
      <c r="H10" s="20"/>
      <c r="I10" s="20"/>
      <c r="J10" s="52"/>
      <c r="K10" s="53"/>
      <c r="L10" s="52"/>
      <c r="M10" s="8"/>
      <c r="N10" s="53"/>
      <c r="O10" s="20"/>
    </row>
    <row r="11" s="1" customFormat="1" ht="36" customHeight="1" spans="1:17">
      <c r="A11" s="14">
        <v>2</v>
      </c>
      <c r="B11" s="15">
        <v>43850</v>
      </c>
      <c r="C11" s="16" t="s">
        <v>36</v>
      </c>
      <c r="D11" s="17">
        <v>35531</v>
      </c>
      <c r="E11" s="18">
        <v>43815</v>
      </c>
      <c r="F11" s="17">
        <v>35531</v>
      </c>
      <c r="G11" s="19"/>
      <c r="H11" s="20"/>
      <c r="I11" s="20">
        <v>9122</v>
      </c>
      <c r="J11" s="52">
        <v>550</v>
      </c>
      <c r="K11" s="53" t="s">
        <v>39</v>
      </c>
      <c r="L11" s="54">
        <v>2000</v>
      </c>
      <c r="M11" s="55" t="s">
        <v>40</v>
      </c>
      <c r="N11" s="53"/>
      <c r="O11" s="56">
        <f>ROUNDUP(D11-H11-I11-J11-L11,2)</f>
        <v>23859</v>
      </c>
      <c r="Q11"/>
    </row>
    <row r="12" s="1" customFormat="1" ht="21" customHeight="1" spans="1:15">
      <c r="A12" s="14"/>
      <c r="B12" s="33"/>
      <c r="C12" s="16"/>
      <c r="D12" s="32"/>
      <c r="E12" s="18"/>
      <c r="F12" s="32"/>
      <c r="G12" s="34"/>
      <c r="H12" s="20"/>
      <c r="I12" s="20"/>
      <c r="J12" s="52"/>
      <c r="K12" s="53"/>
      <c r="L12" s="62" t="s">
        <v>41</v>
      </c>
      <c r="M12" s="53"/>
      <c r="N12" s="53"/>
      <c r="O12" s="20"/>
    </row>
    <row r="13" s="1" customFormat="1" ht="20.1" customHeight="1" spans="1:15">
      <c r="A13" s="14"/>
      <c r="B13" s="33"/>
      <c r="C13" s="16"/>
      <c r="D13" s="32"/>
      <c r="E13" s="18"/>
      <c r="F13" s="32"/>
      <c r="G13" s="34"/>
      <c r="H13" s="20"/>
      <c r="I13" s="20"/>
      <c r="J13" s="52"/>
      <c r="K13" s="53"/>
      <c r="L13" s="52"/>
      <c r="M13" s="53"/>
      <c r="N13" s="53"/>
      <c r="O13" s="20"/>
    </row>
    <row r="14" s="1" customFormat="1" ht="20.1" customHeight="1" spans="1:15">
      <c r="A14" s="14"/>
      <c r="B14" s="33"/>
      <c r="C14" s="16"/>
      <c r="D14" s="32"/>
      <c r="E14" s="18"/>
      <c r="F14" s="32"/>
      <c r="G14" s="34"/>
      <c r="H14" s="20"/>
      <c r="I14" s="20"/>
      <c r="J14" s="52"/>
      <c r="K14" s="53"/>
      <c r="L14" s="52"/>
      <c r="M14" s="53"/>
      <c r="N14" s="53"/>
      <c r="O14" s="20"/>
    </row>
    <row r="15" s="1" customFormat="1" ht="27" customHeight="1" spans="1:15">
      <c r="A15" s="21">
        <v>3</v>
      </c>
      <c r="B15" s="22">
        <v>44218</v>
      </c>
      <c r="C15" s="23"/>
      <c r="D15" s="24"/>
      <c r="E15" s="25"/>
      <c r="F15" s="24"/>
      <c r="G15" s="35"/>
      <c r="H15" s="27"/>
      <c r="I15" s="27"/>
      <c r="J15" s="57">
        <v>50</v>
      </c>
      <c r="K15" s="58" t="s">
        <v>51</v>
      </c>
      <c r="L15" s="63">
        <v>-2000</v>
      </c>
      <c r="M15" s="64" t="s">
        <v>52</v>
      </c>
      <c r="N15" s="58" t="s">
        <v>53</v>
      </c>
      <c r="O15" s="27">
        <v>1950</v>
      </c>
    </row>
    <row r="16" s="1" customFormat="1" ht="20.1" customHeight="1" spans="1:15">
      <c r="A16" s="21"/>
      <c r="B16" s="22"/>
      <c r="C16" s="23"/>
      <c r="D16" s="24"/>
      <c r="E16" s="25"/>
      <c r="F16" s="24"/>
      <c r="G16" s="36"/>
      <c r="H16" s="27"/>
      <c r="I16" s="27"/>
      <c r="J16" s="57"/>
      <c r="K16" s="58"/>
      <c r="L16" s="63"/>
      <c r="M16" s="64"/>
      <c r="N16" s="58"/>
      <c r="O16" s="27"/>
    </row>
    <row r="17" s="1" customFormat="1" ht="20.1" hidden="1" customHeight="1" spans="1:15">
      <c r="A17" s="14"/>
      <c r="B17" s="33"/>
      <c r="C17" s="16"/>
      <c r="D17" s="32"/>
      <c r="E17" s="18"/>
      <c r="F17" s="32"/>
      <c r="G17" s="34"/>
      <c r="H17" s="20"/>
      <c r="I17" s="20"/>
      <c r="J17" s="52"/>
      <c r="K17" s="53"/>
      <c r="L17" s="65"/>
      <c r="M17" s="66"/>
      <c r="N17" s="53"/>
      <c r="O17" s="20"/>
    </row>
    <row r="18" s="1" customFormat="1" ht="20.1" hidden="1" customHeight="1" spans="1:15">
      <c r="A18" s="14"/>
      <c r="B18" s="33"/>
      <c r="C18" s="16"/>
      <c r="D18" s="32"/>
      <c r="E18" s="18"/>
      <c r="F18" s="32"/>
      <c r="G18" s="34"/>
      <c r="H18" s="20"/>
      <c r="I18" s="20"/>
      <c r="J18" s="52"/>
      <c r="K18" s="53"/>
      <c r="L18" s="52"/>
      <c r="M18" s="53"/>
      <c r="N18" s="53"/>
      <c r="O18" s="20"/>
    </row>
    <row r="19" s="1" customFormat="1" ht="20.1" hidden="1" customHeight="1" spans="1:15">
      <c r="A19" s="14"/>
      <c r="B19" s="33"/>
      <c r="C19" s="16"/>
      <c r="D19" s="32"/>
      <c r="E19" s="18"/>
      <c r="F19" s="32"/>
      <c r="G19" s="34"/>
      <c r="H19" s="20"/>
      <c r="I19" s="20"/>
      <c r="J19" s="52"/>
      <c r="K19" s="53"/>
      <c r="L19" s="52"/>
      <c r="M19" s="53"/>
      <c r="N19" s="53"/>
      <c r="O19" s="20"/>
    </row>
    <row r="20" s="1" customFormat="1" ht="20.1" hidden="1" customHeight="1" spans="1:15">
      <c r="A20" s="14"/>
      <c r="B20" s="33"/>
      <c r="C20" s="16"/>
      <c r="D20" s="32"/>
      <c r="E20" s="18"/>
      <c r="F20" s="32"/>
      <c r="G20" s="34"/>
      <c r="H20" s="20"/>
      <c r="I20" s="20"/>
      <c r="J20" s="52"/>
      <c r="K20" s="53"/>
      <c r="L20" s="52"/>
      <c r="M20" s="53"/>
      <c r="N20" s="53"/>
      <c r="O20" s="20"/>
    </row>
    <row r="21" s="1" customFormat="1" ht="20.1" hidden="1" customHeight="1" spans="1:15">
      <c r="A21" s="14"/>
      <c r="B21" s="33"/>
      <c r="C21" s="16"/>
      <c r="D21" s="32"/>
      <c r="E21" s="18"/>
      <c r="F21" s="32"/>
      <c r="G21" s="34"/>
      <c r="H21" s="20"/>
      <c r="I21" s="20"/>
      <c r="J21" s="52"/>
      <c r="K21" s="53"/>
      <c r="L21" s="52"/>
      <c r="M21" s="53"/>
      <c r="N21" s="53"/>
      <c r="O21" s="20"/>
    </row>
    <row r="22" s="1" customFormat="1" ht="20.1" customHeight="1" spans="1:15">
      <c r="A22" s="14"/>
      <c r="B22" s="33"/>
      <c r="C22" s="16"/>
      <c r="D22" s="32"/>
      <c r="E22" s="18"/>
      <c r="F22" s="32"/>
      <c r="G22" s="34"/>
      <c r="H22" s="20"/>
      <c r="I22" s="20"/>
      <c r="J22" s="52"/>
      <c r="K22" s="53"/>
      <c r="L22" s="52"/>
      <c r="M22" s="53"/>
      <c r="N22" s="53"/>
      <c r="O22" s="20"/>
    </row>
    <row r="23" s="1" customFormat="1" ht="20.1" customHeight="1" spans="1:15">
      <c r="A23" s="14"/>
      <c r="B23" s="33"/>
      <c r="C23" s="16"/>
      <c r="D23" s="32"/>
      <c r="E23" s="18"/>
      <c r="F23" s="32"/>
      <c r="G23" s="34"/>
      <c r="H23" s="20"/>
      <c r="I23" s="20"/>
      <c r="J23" s="52"/>
      <c r="K23" s="53"/>
      <c r="L23" s="52"/>
      <c r="M23" s="53"/>
      <c r="N23" s="53"/>
      <c r="O23" s="20"/>
    </row>
    <row r="24" s="1" customFormat="1" ht="20.1" customHeight="1" spans="1:15">
      <c r="A24" s="14"/>
      <c r="B24" s="33"/>
      <c r="C24" s="16"/>
      <c r="D24" s="32"/>
      <c r="E24" s="18"/>
      <c r="F24" s="32"/>
      <c r="G24" s="34"/>
      <c r="H24" s="20"/>
      <c r="I24" s="20"/>
      <c r="J24" s="52"/>
      <c r="K24" s="67"/>
      <c r="L24" s="29"/>
      <c r="M24" s="29"/>
      <c r="N24" s="53"/>
      <c r="O24" s="20"/>
    </row>
    <row r="25" s="1" customFormat="1" ht="30" customHeight="1" spans="1:18">
      <c r="A25" s="6" t="s">
        <v>43</v>
      </c>
      <c r="B25" s="6"/>
      <c r="C25" s="37" t="s">
        <v>44</v>
      </c>
      <c r="D25" s="38">
        <f t="shared" ref="D25:J25" si="0">SUM(D7:D24)</f>
        <v>118331</v>
      </c>
      <c r="E25" s="37" t="s">
        <v>44</v>
      </c>
      <c r="F25" s="38">
        <f t="shared" si="0"/>
        <v>35531</v>
      </c>
      <c r="G25" s="37" t="s">
        <v>44</v>
      </c>
      <c r="H25" s="38">
        <f t="shared" si="0"/>
        <v>0</v>
      </c>
      <c r="I25" s="38">
        <f t="shared" si="0"/>
        <v>10778</v>
      </c>
      <c r="J25" s="38">
        <f t="shared" si="0"/>
        <v>1100</v>
      </c>
      <c r="K25" s="37" t="s">
        <v>44</v>
      </c>
      <c r="L25" s="38">
        <f>SUM(L7:L24)</f>
        <v>0</v>
      </c>
      <c r="M25" s="37" t="s">
        <v>44</v>
      </c>
      <c r="N25" s="37" t="s">
        <v>44</v>
      </c>
      <c r="O25" s="38">
        <f>SUM(O7:O24)</f>
        <v>106453</v>
      </c>
      <c r="Q25" s="85">
        <f>D25/C3</f>
        <v>1</v>
      </c>
      <c r="R25" s="85">
        <f>D25/C4</f>
        <v>1</v>
      </c>
    </row>
    <row r="26" s="1" customFormat="1" ht="30" customHeight="1" spans="1:19">
      <c r="A26" s="6" t="s">
        <v>45</v>
      </c>
      <c r="B26" s="6"/>
      <c r="C26" s="6" t="s">
        <v>46</v>
      </c>
      <c r="D26" s="6"/>
      <c r="E26" s="39">
        <v>1950</v>
      </c>
      <c r="F26" s="39"/>
      <c r="G26" s="39"/>
      <c r="H26" s="39"/>
      <c r="I26" s="6" t="s">
        <v>47</v>
      </c>
      <c r="J26" s="6"/>
      <c r="K26" s="68" t="s">
        <v>48</v>
      </c>
      <c r="L26" s="69"/>
      <c r="M26" s="69"/>
      <c r="N26" s="69"/>
      <c r="O26" s="70"/>
      <c r="P26" s="1"/>
      <c r="Q26" s="86" t="s">
        <v>3</v>
      </c>
      <c r="R26" s="87">
        <v>43805</v>
      </c>
      <c r="S26" s="88" t="s">
        <v>49</v>
      </c>
    </row>
    <row r="27" s="1" customFormat="1" ht="30" customHeight="1" spans="1:15">
      <c r="A27" s="6"/>
      <c r="B27" s="6"/>
      <c r="C27" s="6" t="s">
        <v>50</v>
      </c>
      <c r="D27" s="6"/>
      <c r="E27" s="40">
        <f>O8</f>
        <v>0</v>
      </c>
      <c r="F27" s="40"/>
      <c r="G27" s="40"/>
      <c r="H27" s="40"/>
      <c r="I27" s="6"/>
      <c r="J27" s="6"/>
      <c r="K27" s="71"/>
      <c r="L27" s="72"/>
      <c r="M27" s="72"/>
      <c r="N27" s="72"/>
      <c r="O27" s="73"/>
    </row>
    <row r="28" s="1" customFormat="1" spans="2:15">
      <c r="B28" s="3"/>
      <c r="C28" s="1"/>
      <c r="D28" s="4"/>
      <c r="E28" s="3"/>
      <c r="F28" s="4"/>
      <c r="G28" s="1"/>
      <c r="H28" s="4"/>
      <c r="I28" s="1"/>
      <c r="J28" s="4"/>
      <c r="K28" s="1"/>
      <c r="L28" s="1"/>
      <c r="M28" s="1"/>
      <c r="N28" s="1"/>
      <c r="O28" s="4"/>
    </row>
    <row r="29" s="1" customFormat="1" ht="13.5" spans="2:17">
      <c r="B29" s="3"/>
      <c r="C29" s="1"/>
      <c r="D29" s="4"/>
      <c r="E29" s="3"/>
      <c r="F29" s="4"/>
      <c r="G29" s="1"/>
      <c r="H29" s="4"/>
      <c r="I29" s="1"/>
      <c r="J29" s="4"/>
      <c r="K29" s="1"/>
      <c r="L29" s="1"/>
      <c r="M29" s="1"/>
      <c r="N29" s="1"/>
      <c r="O29" s="4"/>
      <c r="P29" s="1"/>
      <c r="Q29"/>
    </row>
  </sheetData>
  <mergeCells count="26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5:A6"/>
    <mergeCell ref="H3:H4"/>
    <mergeCell ref="I3:M4"/>
    <mergeCell ref="A26:B27"/>
    <mergeCell ref="I26:J27"/>
    <mergeCell ref="K26:O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朱敏</cp:lastModifiedBy>
  <dcterms:created xsi:type="dcterms:W3CDTF">2020-01-20T07:00:00Z</dcterms:created>
  <dcterms:modified xsi:type="dcterms:W3CDTF">2021-01-22T02:35:16Z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