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16"/>
  </bookViews>
  <sheets>
    <sheet name="第1次" sheetId="1" r:id="rId1"/>
    <sheet name="14" sheetId="2" r:id="rId2"/>
    <sheet name="15" sheetId="3" r:id="rId3"/>
    <sheet name="15.1" sheetId="4" r:id="rId4"/>
    <sheet name="15.2" sheetId="5" r:id="rId5"/>
    <sheet name="15.3" sheetId="6" r:id="rId6"/>
    <sheet name="15.5" sheetId="7" r:id="rId7"/>
    <sheet name="15.8" sheetId="8" r:id="rId8"/>
    <sheet name="15.11" sheetId="9" r:id="rId9"/>
    <sheet name="15.12" sheetId="10" r:id="rId10"/>
    <sheet name="16" sheetId="11" r:id="rId11"/>
    <sheet name="16.2" sheetId="12" r:id="rId12"/>
    <sheet name="16.3" sheetId="13" r:id="rId13"/>
    <sheet name="17" sheetId="14" r:id="rId14"/>
    <sheet name="18" sheetId="15" r:id="rId15"/>
    <sheet name="18.2" sheetId="16" r:id="rId16"/>
    <sheet name="18.3" sheetId="17" r:id="rId17"/>
  </sheets>
  <definedNames>
    <definedName name="_xlnm._FilterDatabase" localSheetId="16" hidden="1">'18.3'!$A$6:$X$62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  <author>lenovo</author>
    <author>PC</author>
  </authors>
  <commentList>
    <comment ref="M7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2021.4.25姚明（唐春生案子开庭）高铁301.5；2021.4.27怀化-合肥452.5；市内车费42.4；住宿费473；补助70*3天。2021.6.21合肥-怀化高铁姚明（去洪江法院开庭）452.5；2021.6.22怀化-长沙152.5；2021.6.23长沙-武汉164.5；武汉-合肥214；市内车费26.5；住宿费477；补助70*3天2021.7.6朱大金、吴泽敏合肥-会同高铁1113； 2021.7.9朱大金、吴泽敏会同-合肥高铁1113； 市内车费51；住宿费1605；伙食费200</t>
        </r>
      </text>
    </comment>
    <comment ref="K84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无票费用按5%扣税，2022.1.14支付6万</t>
        </r>
      </text>
    </comment>
    <comment ref="K86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马兰辉经手零星费用无票5%税金</t>
        </r>
      </text>
    </comment>
    <comment ref="K88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无票费用按5%扣税</t>
        </r>
      </text>
    </comment>
    <comment ref="K99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2022.07.26申请支付马兰辉4万元，无票费用按5%扣税</t>
        </r>
      </text>
    </comment>
    <comment ref="C100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业主代付税金</t>
        </r>
      </text>
    </comment>
    <comment ref="C101" authorId="1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业主代付检测费</t>
        </r>
      </text>
    </comment>
    <comment ref="M112" authorId="2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沙建2023.12.13去项目办理交工验收准备工作项目零星支出（ 标线维修 7650+波形护栏维修 3500+加油3195）</t>
        </r>
      </text>
    </comment>
    <comment ref="M116" authorId="2">
      <text>
        <r>
          <rPr>
            <b/>
            <sz val="9"/>
            <rFont val="宋体"/>
            <charset val="134"/>
          </rPr>
          <t>PC:</t>
        </r>
        <r>
          <rPr>
            <sz val="9"/>
            <rFont val="宋体"/>
            <charset val="134"/>
          </rPr>
          <t xml:space="preserve">
2024.11.25-2024.11.29胡文明张迎去项目督促整理移交资料以及竣工结算资料，发生高铁费1912元，住宿费640元，餐饮补助680元，市内交通费206.06元</t>
        </r>
      </text>
    </comment>
  </commentList>
</comments>
</file>

<file path=xl/sharedStrings.xml><?xml version="1.0" encoding="utf-8"?>
<sst xmlns="http://schemas.openxmlformats.org/spreadsheetml/2006/main" count="3723" uniqueCount="195">
  <si>
    <t xml:space="preserve">工程款支付证书 </t>
  </si>
  <si>
    <t>工程名称</t>
  </si>
  <si>
    <t>S343会同翁江至鲁冲公路改建工程第5标段</t>
  </si>
  <si>
    <t>建设单位</t>
  </si>
  <si>
    <t>会同县公路建设有限公司</t>
  </si>
  <si>
    <t>ERP编号</t>
  </si>
  <si>
    <t>档案编号</t>
  </si>
  <si>
    <t>CD2016-003</t>
  </si>
  <si>
    <t>合同金额</t>
  </si>
  <si>
    <t>中标时间</t>
  </si>
  <si>
    <t>2015.12.1</t>
  </si>
  <si>
    <t>已提供工程资料</t>
  </si>
  <si>
    <t>中标通知书、施工合同</t>
  </si>
  <si>
    <t>保存地址</t>
  </si>
  <si>
    <t>庐江</t>
  </si>
  <si>
    <t>责任单位</t>
  </si>
  <si>
    <t>第五大区湖南省</t>
  </si>
  <si>
    <t>决算金额</t>
  </si>
  <si>
    <t>决算时间</t>
  </si>
  <si>
    <t>项目部印章</t>
  </si>
  <si>
    <t>有</t>
  </si>
  <si>
    <t>施工人</t>
  </si>
  <si>
    <t>明更生13677335588</t>
  </si>
  <si>
    <t>区域责任人</t>
  </si>
  <si>
    <t>孙健</t>
  </si>
  <si>
    <t>省办负责人</t>
  </si>
  <si>
    <t>甘晟轩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</si>
  <si>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</si>
  <si>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</si>
  <si>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</si>
  <si>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</si>
  <si>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</si>
  <si>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</si>
  <si>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</si>
  <si>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</si>
  <si>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</si>
  <si>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</si>
  <si>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</si>
  <si>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</si>
  <si>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</si>
  <si>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</si>
  <si>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</si>
  <si>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</si>
  <si>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</si>
  <si>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</si>
  <si>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</si>
  <si>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</si>
  <si>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</si>
  <si>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</si>
  <si>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</si>
  <si>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</si>
  <si>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</si>
  <si>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</si>
  <si>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</si>
  <si>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前期到款</t>
  </si>
  <si>
    <t>专户</t>
  </si>
  <si>
    <t>进度款1.2%</t>
  </si>
  <si>
    <t>注：2016.9.22办理外经证费用500    +2016.12.26巡查朱大金1000孙健1000詹克武1000车费4000   +2017.6.23办理外经证费用500； 沙建驻地费（2017年9-12月份）15000*4=60000元</t>
  </si>
  <si>
    <t>损失保证金1%</t>
  </si>
  <si>
    <t>前期支付</t>
  </si>
  <si>
    <t>中</t>
  </si>
  <si>
    <t>扣之前待扣管理费</t>
  </si>
  <si>
    <t>沙建驻地费（2018年1-12月份）15000*12=180000</t>
  </si>
  <si>
    <t>损失保证金1%+暂扣企税197059</t>
  </si>
  <si>
    <t>建行会同支行</t>
  </si>
  <si>
    <t>会同铭海劳务派遣有限公司</t>
  </si>
  <si>
    <t>建行怀化城东支行</t>
  </si>
  <si>
    <t>4300 1518 0720 5250 3125</t>
  </si>
  <si>
    <t>湖南巨业公路建设有限公司</t>
  </si>
  <si>
    <t>暂不扣，待下次工程款到再不扣</t>
  </si>
  <si>
    <t>退暂扣企税</t>
  </si>
  <si>
    <t>4305017278360900 2012</t>
  </si>
  <si>
    <t>会同宏奇人力资源有限公司</t>
  </si>
  <si>
    <t>工行和平路支行</t>
  </si>
  <si>
    <t>手续费</t>
  </si>
  <si>
    <t>4312 1560 0000 2962 0000</t>
  </si>
  <si>
    <t>项目贷款资金，退回业主</t>
  </si>
  <si>
    <t>4300 1512 0720 5000 3144</t>
  </si>
  <si>
    <t>会同县公路建设有限责任公司</t>
  </si>
  <si>
    <t>建行会同支行（专户）</t>
  </si>
  <si>
    <t>暂不扣，待下次工程款到再扣</t>
  </si>
  <si>
    <t>4305 0172 7836 0000 0338</t>
  </si>
  <si>
    <t>会同县华中建材物资经营运输部</t>
  </si>
  <si>
    <t>沙建驻地费（2019年1-12月份）15000*12=180000</t>
  </si>
  <si>
    <t>暂扣企税</t>
  </si>
  <si>
    <t>工行高安市瑞阳支行</t>
  </si>
  <si>
    <t>6215 5815 0800 5479 412</t>
  </si>
  <si>
    <t>彭永琳</t>
  </si>
  <si>
    <t>工行会同支行</t>
  </si>
  <si>
    <t>1914 0116 0920 0077 761</t>
  </si>
  <si>
    <t>会同县中速达运输有限公司</t>
  </si>
  <si>
    <t>4305 0172 7836 0000 0112</t>
  </si>
  <si>
    <t>会同县通达建材有限公司</t>
  </si>
  <si>
    <t>合计</t>
  </si>
  <si>
    <t>本次结算   支付明细</t>
  </si>
  <si>
    <t>应支付金额</t>
  </si>
  <si>
    <t>本次支付金额</t>
  </si>
  <si>
    <t>小写</t>
  </si>
  <si>
    <t>已支付金额</t>
  </si>
  <si>
    <t>大写</t>
  </si>
  <si>
    <t>财务手续费</t>
  </si>
  <si>
    <t>，财务手续费50元，项目印章费2019.8.1~2020.7.31，12*1000=12000</t>
  </si>
  <si>
    <t>未经审核</t>
  </si>
  <si>
    <t>会同华中建材物资经营运输部</t>
  </si>
  <si>
    <t>合作人向公司借款，借条在财务</t>
  </si>
  <si>
    <t>/</t>
  </si>
  <si>
    <t>会同华中建材物资经营运输部(波形护栏)</t>
  </si>
  <si>
    <t>中国银行股份有限公司合肥蜀山支行</t>
  </si>
  <si>
    <t xml:space="preserve"> 1752 5719 0682</t>
  </si>
  <si>
    <t>税费下次办理支付再扣</t>
  </si>
  <si>
    <t>工商银行会同支行</t>
  </si>
  <si>
    <t>6212261914002801562</t>
  </si>
  <si>
    <t>何昕(小桂花树)</t>
  </si>
  <si>
    <t>农业银行会同怀化香周路分理处</t>
  </si>
  <si>
    <t>18808301040002632</t>
  </si>
  <si>
    <t>项目印章费2020.7.31-2020.12.31</t>
  </si>
  <si>
    <t>怀化西南交通工程安装有限公司</t>
  </si>
  <si>
    <t>会同华中建材物资经营运输部(砂石)</t>
  </si>
  <si>
    <t>唐正安（劳务工资）</t>
  </si>
  <si>
    <t>下次补扣</t>
  </si>
  <si>
    <t>中国建设银行会同支行</t>
  </si>
  <si>
    <t>6217003020103238951</t>
  </si>
  <si>
    <t>唐正安（劳务款）</t>
  </si>
  <si>
    <t>会同瑞达运输有限公司   （水泥款）</t>
  </si>
  <si>
    <t>彭永琳（土工格栅）</t>
  </si>
  <si>
    <t>何昕（苗木）</t>
  </si>
  <si>
    <t>农民工工资</t>
  </si>
  <si>
    <t>建行靖州支行</t>
  </si>
  <si>
    <t>6236683020004097586</t>
  </si>
  <si>
    <t>谢荣华（护栏打桩）</t>
  </si>
  <si>
    <t>6217003020102933396</t>
  </si>
  <si>
    <t>田易阳（硬路肩、水沟）工资</t>
  </si>
  <si>
    <t>合肥</t>
  </si>
  <si>
    <t>会同若水农商行</t>
  </si>
  <si>
    <t>81015600156912393</t>
  </si>
  <si>
    <t>黄支良（小工）</t>
  </si>
  <si>
    <t>差旅费+100手续费</t>
  </si>
  <si>
    <t>姜维康（水稳包工）
621 7003020107903212
怀化市城东建行</t>
  </si>
  <si>
    <t>8人合计详情见委托付款</t>
  </si>
  <si>
    <t>向纯钦（怀化市湖天湘怀机电加工厂立柱定金）</t>
  </si>
  <si>
    <t>王湘平（经济开发区怀欣德广告材料经部牌面定金）</t>
  </si>
  <si>
    <t>王湘平（经济开发区怀欣德广告材料经部牌面）</t>
  </si>
  <si>
    <t>2021.09.23~2021.12.23日三个月驻地费，一个月12000元</t>
  </si>
  <si>
    <t>农名工工资（详见工资表）</t>
  </si>
  <si>
    <t>1、2021.11.7姚明参加洪江市法院开庭1348.27元；2、2021.9.23姚明、朱大金、马兰辉去项目处理遗留问1734.72元</t>
  </si>
  <si>
    <t>马兰辉（零星支出）</t>
  </si>
  <si>
    <t>无票费用按5%扣税</t>
  </si>
  <si>
    <t>300万借款截止21.03.25日利息</t>
  </si>
  <si>
    <t>还公司借款</t>
  </si>
  <si>
    <t>300万借款利息720241.84元减去3月25日预收295039.01元，本次再扣425202.83元。</t>
  </si>
  <si>
    <t>会同华中建材物资经营运输部（零星材料支出）</t>
  </si>
  <si>
    <t>2021.10.24姚明参加法院开庭合肥-武汉高铁133.5，武汉-怀化高铁318.5,10.25怀化-合肥高铁452.5，市内车费158，住宿费462.94，补助70*2天；2021.12.3马兰辉回公司高铁车费907，核酸检测40，车费206</t>
  </si>
  <si>
    <t>2021.01.01~2022.12.31日印章费</t>
  </si>
  <si>
    <t>材料款（详见支付表）</t>
  </si>
  <si>
    <t>2022.03.17-2022.03.18 一般户销户出场费</t>
  </si>
  <si>
    <t>安徽安泰达律师事务所     聘请律师费</t>
  </si>
  <si>
    <t xml:space="preserve"> 
王童去会同项目销户。2022.3.17怀化-会同大巴60，3.18怀化-合肥高铁452，补助70*2天，市内车费40，住宿费190.</t>
  </si>
  <si>
    <t xml:space="preserve"> 湖南巨业公路工程建设有限公司（沥青）</t>
  </si>
  <si>
    <t>会同华中建材物资经营运输部（律师费）</t>
  </si>
  <si>
    <t xml:space="preserve"> 湖南巨业公路工程建设有限公司（沥青） </t>
  </si>
  <si>
    <t>会同县精诚亮化工程有限公司（牌面）</t>
  </si>
  <si>
    <t>合作人向智宏公司借款</t>
  </si>
  <si>
    <t>合作人向智宏借款</t>
  </si>
  <si>
    <t>会同华中建材物资经营运输部（材料款）</t>
  </si>
  <si>
    <t>马兰辉（材料款、零星支出）</t>
  </si>
  <si>
    <t>16.9-17.12</t>
  </si>
  <si>
    <t xml:space="preserve"> 湖南巨业公路工程建设有限公司（质保金） </t>
  </si>
  <si>
    <t>2022.11.20~2022.11.24姚明送朱总一行三人去项目办事2547公里*2元</t>
  </si>
  <si>
    <t>交税</t>
  </si>
  <si>
    <t>2021.7姚明与业主对账补录</t>
  </si>
  <si>
    <t>业主代付检测费</t>
  </si>
  <si>
    <t xml:space="preserve"> 湖南巨业公路工程建设有限公司（翁鲁路路面缺陷修复预付款）</t>
  </si>
  <si>
    <t>合作人向昌达借款</t>
  </si>
  <si>
    <t>明更生微信</t>
  </si>
  <si>
    <t>明更生（A5合同段车坪桥维修加固施工）  收款人：胡文明</t>
  </si>
  <si>
    <t>会同县广业建材有限公司</t>
  </si>
  <si>
    <t>按中标价1.2%扣除全部管理费</t>
  </si>
  <si>
    <t>怀化市公路桥梁试验检测有限公司（试验检测费）</t>
  </si>
  <si>
    <t>明红（竣工资料款）</t>
  </si>
  <si>
    <t>向九花（劳务款）</t>
  </si>
  <si>
    <t>差旅</t>
  </si>
  <si>
    <t>明更生借款5000元</t>
  </si>
  <si>
    <t>招待</t>
  </si>
  <si>
    <t>户名：湖南巨业公路工程建设有限公司
开户银行:工商银行怀化庆丰支行
开户账号:1914100119100038701</t>
  </si>
  <si>
    <t>1752 5719 0682</t>
  </si>
  <si>
    <t>其他</t>
  </si>
  <si>
    <t>明红（竣工资料款）       中国农业银行会同县支行   6228 4816 99289818 971</t>
  </si>
  <si>
    <t>业主代发保险</t>
  </si>
  <si>
    <t>补录质保金到款</t>
  </si>
  <si>
    <t>车辆</t>
  </si>
  <si>
    <t>法务诉讼赔偿货款240万，2022.12.29转邮储宁德蕉城户</t>
  </si>
  <si>
    <t>业主从工程款中扣质保金</t>
  </si>
  <si>
    <t>杨芳凯、明更生</t>
  </si>
  <si>
    <t>差旅交通费</t>
  </si>
  <si>
    <t>户名：陈小勇
委托支付户名:陈艳群
账号:6222620710036465407
开户行: 交通银行佛山市顺德区龙江分行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</si>
</sst>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&quot;年&quot;m&quot;月&quot;d&quot;日&quot;;@"/>
    <numFmt numFmtId="179" formatCode="0_ "/>
    <numFmt numFmtId="180" formatCode="0.0%"/>
    <numFmt numFmtId="181" formatCode="0.00_ "/>
    <numFmt numFmtId="182" formatCode="0.00_);[Red]\(0.00\)"/>
    <numFmt numFmtId="183" formatCode="0.0_ "/>
  </numFmts>
  <fonts count="41">
    <font>
      <sz val="11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9"/>
      <color theme="1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b/>
      <sz val="9"/>
      <color theme="4"/>
      <name val="宋体"/>
      <charset val="134"/>
    </font>
    <font>
      <sz val="10"/>
      <name val="宋体"/>
      <charset val="134"/>
    </font>
    <font>
      <sz val="6"/>
      <name val="宋体"/>
      <charset val="134"/>
    </font>
    <font>
      <sz val="18"/>
      <name val="宋体"/>
      <charset val="134"/>
    </font>
    <font>
      <b/>
      <sz val="9"/>
      <color rgb="FFFF0000"/>
      <name val="宋体"/>
      <charset val="134"/>
    </font>
    <font>
      <b/>
      <sz val="9"/>
      <color theme="1"/>
      <name val="宋体"/>
      <charset val="134"/>
    </font>
    <font>
      <sz val="9"/>
      <name val="Arial"/>
      <charset val="134"/>
    </font>
    <font>
      <b/>
      <sz val="12"/>
      <name val="宋体"/>
      <charset val="134"/>
    </font>
    <font>
      <sz val="12"/>
      <name val="宋体"/>
      <charset val="134"/>
    </font>
    <font>
      <sz val="9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5" borderId="14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6" borderId="17" applyNumberFormat="0" applyAlignment="0" applyProtection="0">
      <alignment vertical="center"/>
    </xf>
    <xf numFmtId="0" fontId="27" fillId="7" borderId="18" applyNumberFormat="0" applyAlignment="0" applyProtection="0">
      <alignment vertical="center"/>
    </xf>
    <xf numFmtId="0" fontId="28" fillId="7" borderId="17" applyNumberFormat="0" applyAlignment="0" applyProtection="0">
      <alignment vertical="center"/>
    </xf>
    <xf numFmtId="0" fontId="29" fillId="8" borderId="19" applyNumberFormat="0" applyAlignment="0" applyProtection="0">
      <alignment vertical="center"/>
    </xf>
    <xf numFmtId="0" fontId="30" fillId="0" borderId="20" applyNumberFormat="0" applyFill="0" applyAlignment="0" applyProtection="0">
      <alignment vertical="center"/>
    </xf>
    <xf numFmtId="0" fontId="31" fillId="0" borderId="21" applyNumberFormat="0" applyFill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6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9" fontId="37" fillId="0" borderId="0">
      <protection locked="0"/>
    </xf>
    <xf numFmtId="0" fontId="38" fillId="0" borderId="0">
      <protection locked="0"/>
    </xf>
  </cellStyleXfs>
  <cellXfs count="303">
    <xf numFmtId="0" fontId="0" fillId="0" borderId="0" xfId="0">
      <alignment vertical="center"/>
    </xf>
    <xf numFmtId="0" fontId="1" fillId="2" borderId="0" xfId="50" applyFont="1" applyFill="1" applyBorder="1" applyAlignment="1" applyProtection="1">
      <alignment horizontal="center" vertical="center" wrapText="1"/>
    </xf>
    <xf numFmtId="0" fontId="1" fillId="3" borderId="0" xfId="50" applyFont="1" applyFill="1" applyBorder="1" applyAlignment="1" applyProtection="1">
      <alignment horizontal="center" vertical="center" wrapText="1"/>
    </xf>
    <xf numFmtId="0" fontId="1" fillId="3" borderId="0" xfId="50" applyFont="1" applyFill="1" applyAlignment="1" applyProtection="1">
      <alignment horizontal="center" vertical="center" wrapText="1"/>
    </xf>
    <xf numFmtId="0" fontId="2" fillId="3" borderId="0" xfId="50" applyFont="1" applyFill="1" applyAlignment="1" applyProtection="1">
      <alignment horizontal="center" vertical="center" wrapText="1"/>
    </xf>
    <xf numFmtId="0" fontId="3" fillId="3" borderId="1" xfId="50" applyFont="1" applyFill="1" applyBorder="1" applyAlignment="1" applyProtection="1">
      <alignment horizontal="center" vertical="center" wrapText="1"/>
    </xf>
    <xf numFmtId="0" fontId="1" fillId="2" borderId="0" xfId="50" applyFont="1" applyFill="1" applyAlignment="1" applyProtection="1">
      <alignment horizontal="center" vertical="center" wrapText="1"/>
    </xf>
    <xf numFmtId="0" fontId="2" fillId="2" borderId="0" xfId="50" applyFont="1" applyFill="1" applyAlignment="1" applyProtection="1">
      <alignment horizontal="center" vertical="center" wrapText="1"/>
    </xf>
    <xf numFmtId="0" fontId="3" fillId="2" borderId="0" xfId="50" applyFont="1" applyFill="1" applyAlignment="1" applyProtection="1">
      <alignment horizontal="center" vertical="center" wrapText="1"/>
    </xf>
    <xf numFmtId="0" fontId="1" fillId="3" borderId="0" xfId="50" applyNumberFormat="1" applyFont="1" applyFill="1" applyBorder="1" applyAlignment="1" applyProtection="1">
      <alignment horizontal="center" vertical="center" wrapText="1"/>
    </xf>
    <xf numFmtId="176" fontId="1" fillId="3" borderId="0" xfId="50" applyNumberFormat="1" applyFont="1" applyFill="1" applyBorder="1" applyAlignment="1" applyProtection="1">
      <alignment horizontal="center" vertical="center" wrapText="1"/>
    </xf>
    <xf numFmtId="177" fontId="1" fillId="3" borderId="0" xfId="50" applyNumberFormat="1" applyFont="1" applyFill="1" applyBorder="1" applyAlignment="1" applyProtection="1">
      <alignment horizontal="center" vertical="center" wrapText="1"/>
    </xf>
    <xf numFmtId="0" fontId="4" fillId="2" borderId="2" xfId="50" applyNumberFormat="1" applyFont="1" applyFill="1" applyBorder="1" applyAlignment="1" applyProtection="1">
      <alignment horizontal="center" vertical="center" wrapText="1"/>
    </xf>
    <xf numFmtId="0" fontId="4" fillId="2" borderId="2" xfId="50" applyFont="1" applyFill="1" applyBorder="1" applyAlignment="1" applyProtection="1">
      <alignment horizontal="center" vertical="center" wrapText="1"/>
    </xf>
    <xf numFmtId="0" fontId="5" fillId="2" borderId="1" xfId="50" applyNumberFormat="1" applyFont="1" applyFill="1" applyBorder="1" applyAlignment="1" applyProtection="1">
      <alignment horizontal="center" vertical="center" wrapText="1"/>
    </xf>
    <xf numFmtId="0" fontId="5" fillId="2" borderId="1" xfId="50" applyFont="1" applyFill="1" applyBorder="1" applyAlignment="1" applyProtection="1">
      <alignment horizontal="center" vertical="center" wrapText="1"/>
    </xf>
    <xf numFmtId="0" fontId="6" fillId="2" borderId="1" xfId="50" applyFont="1" applyFill="1" applyBorder="1" applyAlignment="1" applyProtection="1">
      <alignment horizontal="center" vertical="center" wrapText="1" shrinkToFit="1"/>
    </xf>
    <xf numFmtId="0" fontId="6" fillId="2" borderId="3" xfId="50" applyFont="1" applyFill="1" applyBorder="1" applyAlignment="1" applyProtection="1">
      <alignment horizontal="center" vertical="center" wrapText="1" shrinkToFit="1"/>
    </xf>
    <xf numFmtId="177" fontId="5" fillId="2" borderId="1" xfId="50" applyNumberFormat="1" applyFont="1" applyFill="1" applyBorder="1" applyAlignment="1" applyProtection="1">
      <alignment horizontal="center" vertical="center" wrapText="1"/>
    </xf>
    <xf numFmtId="178" fontId="5" fillId="2" borderId="4" xfId="50" applyNumberFormat="1" applyFont="1" applyFill="1" applyBorder="1" applyAlignment="1" applyProtection="1">
      <alignment horizontal="center" vertical="center" wrapText="1"/>
    </xf>
    <xf numFmtId="177" fontId="1" fillId="2" borderId="1" xfId="50" applyNumberFormat="1" applyFont="1" applyFill="1" applyBorder="1" applyAlignment="1" applyProtection="1">
      <alignment horizontal="right" vertical="center" wrapText="1"/>
    </xf>
    <xf numFmtId="177" fontId="1" fillId="2" borderId="4" xfId="50" applyNumberFormat="1" applyFont="1" applyFill="1" applyBorder="1" applyAlignment="1" applyProtection="1">
      <alignment horizontal="center" vertical="center" wrapText="1"/>
    </xf>
    <xf numFmtId="0" fontId="5" fillId="4" borderId="3" xfId="50" applyFont="1" applyFill="1" applyBorder="1" applyAlignment="1" applyProtection="1">
      <alignment horizontal="center" vertical="center" wrapText="1"/>
    </xf>
    <xf numFmtId="0" fontId="5" fillId="4" borderId="5" xfId="50" applyFont="1" applyFill="1" applyBorder="1" applyAlignment="1" applyProtection="1">
      <alignment horizontal="center" vertical="center" wrapText="1"/>
    </xf>
    <xf numFmtId="0" fontId="5" fillId="4" borderId="4" xfId="50" applyFont="1" applyFill="1" applyBorder="1" applyAlignment="1" applyProtection="1">
      <alignment horizontal="center" vertical="center" wrapText="1"/>
    </xf>
    <xf numFmtId="0" fontId="5" fillId="4" borderId="1" xfId="50" applyFont="1" applyFill="1" applyBorder="1" applyAlignment="1" applyProtection="1">
      <alignment horizontal="center" vertical="center" wrapText="1"/>
    </xf>
    <xf numFmtId="0" fontId="5" fillId="2" borderId="3" xfId="50" applyFont="1" applyFill="1" applyBorder="1" applyAlignment="1" applyProtection="1">
      <alignment horizontal="center" vertical="center" wrapText="1"/>
    </xf>
    <xf numFmtId="0" fontId="5" fillId="2" borderId="5" xfId="50" applyFont="1" applyFill="1" applyBorder="1" applyAlignment="1" applyProtection="1">
      <alignment horizontal="center" vertical="center" wrapText="1"/>
    </xf>
    <xf numFmtId="0" fontId="5" fillId="2" borderId="4" xfId="50" applyFont="1" applyFill="1" applyBorder="1" applyAlignment="1" applyProtection="1">
      <alignment horizontal="center" vertical="center" wrapText="1"/>
    </xf>
    <xf numFmtId="176" fontId="5" fillId="2" borderId="1" xfId="50" applyNumberFormat="1" applyFont="1" applyFill="1" applyBorder="1" applyAlignment="1" applyProtection="1">
      <alignment horizontal="center" vertical="center" wrapText="1"/>
    </xf>
    <xf numFmtId="0" fontId="1" fillId="3" borderId="6" xfId="50" applyNumberFormat="1" applyFont="1" applyFill="1" applyBorder="1" applyAlignment="1" applyProtection="1">
      <alignment horizontal="center" vertical="center" wrapText="1"/>
    </xf>
    <xf numFmtId="176" fontId="1" fillId="3" borderId="7" xfId="50" applyNumberFormat="1" applyFont="1" applyFill="1" applyBorder="1" applyAlignment="1" applyProtection="1">
      <alignment horizontal="center" vertical="center" wrapText="1" shrinkToFit="1"/>
    </xf>
    <xf numFmtId="0" fontId="1" fillId="3" borderId="6" xfId="50" applyFont="1" applyFill="1" applyBorder="1" applyAlignment="1" applyProtection="1">
      <alignment horizontal="center" vertical="center" wrapText="1"/>
    </xf>
    <xf numFmtId="177" fontId="1" fillId="3" borderId="6" xfId="50" applyNumberFormat="1" applyFont="1" applyFill="1" applyBorder="1" applyAlignment="1" applyProtection="1">
      <alignment horizontal="center" vertical="center" wrapText="1" shrinkToFit="1"/>
    </xf>
    <xf numFmtId="177" fontId="7" fillId="3" borderId="6" xfId="50" applyNumberFormat="1" applyFont="1" applyFill="1" applyBorder="1" applyAlignment="1" applyProtection="1">
      <alignment horizontal="center" vertical="center" wrapText="1"/>
    </xf>
    <xf numFmtId="179" fontId="7" fillId="3" borderId="6" xfId="50" applyNumberFormat="1" applyFont="1" applyFill="1" applyBorder="1" applyAlignment="1" applyProtection="1">
      <alignment horizontal="center" vertical="center" wrapText="1"/>
    </xf>
    <xf numFmtId="180" fontId="1" fillId="3" borderId="6" xfId="50" applyNumberFormat="1" applyFont="1" applyFill="1" applyBorder="1" applyAlignment="1" applyProtection="1">
      <alignment horizontal="center" vertical="center" wrapText="1" shrinkToFit="1"/>
    </xf>
    <xf numFmtId="0" fontId="1" fillId="3" borderId="8" xfId="50" applyNumberFormat="1" applyFont="1" applyFill="1" applyBorder="1" applyAlignment="1" applyProtection="1">
      <alignment horizontal="center" vertical="center" wrapText="1"/>
    </xf>
    <xf numFmtId="176" fontId="1" fillId="3" borderId="9" xfId="50" applyNumberFormat="1" applyFont="1" applyFill="1" applyBorder="1" applyAlignment="1" applyProtection="1">
      <alignment horizontal="center" vertical="center" wrapText="1" shrinkToFit="1"/>
    </xf>
    <xf numFmtId="0" fontId="1" fillId="3" borderId="8" xfId="50" applyFont="1" applyFill="1" applyBorder="1" applyAlignment="1" applyProtection="1">
      <alignment horizontal="center" vertical="center" wrapText="1"/>
    </xf>
    <xf numFmtId="177" fontId="1" fillId="3" borderId="8" xfId="50" applyNumberFormat="1" applyFont="1" applyFill="1" applyBorder="1" applyAlignment="1" applyProtection="1">
      <alignment horizontal="center" vertical="center" wrapText="1" shrinkToFit="1"/>
    </xf>
    <xf numFmtId="177" fontId="7" fillId="3" borderId="8" xfId="50" applyNumberFormat="1" applyFont="1" applyFill="1" applyBorder="1" applyAlignment="1" applyProtection="1">
      <alignment horizontal="center" vertical="center" wrapText="1"/>
    </xf>
    <xf numFmtId="179" fontId="7" fillId="3" borderId="8" xfId="50" applyNumberFormat="1" applyFont="1" applyFill="1" applyBorder="1" applyAlignment="1" applyProtection="1">
      <alignment horizontal="center" vertical="center" wrapText="1"/>
    </xf>
    <xf numFmtId="180" fontId="1" fillId="3" borderId="8" xfId="50" applyNumberFormat="1" applyFont="1" applyFill="1" applyBorder="1" applyAlignment="1" applyProtection="1">
      <alignment horizontal="center" vertical="center" wrapText="1" shrinkToFit="1"/>
    </xf>
    <xf numFmtId="176" fontId="1" fillId="3" borderId="4" xfId="50" applyNumberFormat="1" applyFont="1" applyFill="1" applyBorder="1" applyAlignment="1" applyProtection="1">
      <alignment horizontal="center" vertical="center" wrapText="1" shrinkToFit="1"/>
    </xf>
    <xf numFmtId="0" fontId="1" fillId="3" borderId="1" xfId="50" applyFont="1" applyFill="1" applyBorder="1" applyAlignment="1" applyProtection="1">
      <alignment horizontal="center" vertical="center" wrapText="1"/>
    </xf>
    <xf numFmtId="177" fontId="1" fillId="3" borderId="1" xfId="50" applyNumberFormat="1" applyFont="1" applyFill="1" applyBorder="1" applyAlignment="1" applyProtection="1">
      <alignment horizontal="center" vertical="center" wrapText="1" shrinkToFit="1"/>
    </xf>
    <xf numFmtId="179" fontId="8" fillId="3" borderId="6" xfId="50" applyNumberFormat="1" applyFont="1" applyFill="1" applyBorder="1" applyAlignment="1" applyProtection="1">
      <alignment horizontal="center" vertical="center" wrapText="1" shrinkToFit="1"/>
    </xf>
    <xf numFmtId="180" fontId="1" fillId="3" borderId="1" xfId="50" applyNumberFormat="1" applyFont="1" applyFill="1" applyBorder="1" applyAlignment="1" applyProtection="1">
      <alignment horizontal="center" vertical="center" wrapText="1" shrinkToFit="1"/>
    </xf>
    <xf numFmtId="0" fontId="1" fillId="3" borderId="10" xfId="50" applyNumberFormat="1" applyFont="1" applyFill="1" applyBorder="1" applyAlignment="1" applyProtection="1">
      <alignment horizontal="center" vertical="center" wrapText="1"/>
    </xf>
    <xf numFmtId="177" fontId="1" fillId="3" borderId="1" xfId="50" applyNumberFormat="1" applyFont="1" applyFill="1" applyBorder="1" applyAlignment="1" applyProtection="1">
      <alignment horizontal="right" vertical="center" wrapText="1" shrinkToFit="1"/>
    </xf>
    <xf numFmtId="179" fontId="8" fillId="3" borderId="8" xfId="50" applyNumberFormat="1" applyFont="1" applyFill="1" applyBorder="1" applyAlignment="1" applyProtection="1">
      <alignment horizontal="center" vertical="center" wrapText="1" shrinkToFit="1"/>
    </xf>
    <xf numFmtId="14" fontId="1" fillId="3" borderId="1" xfId="50" applyNumberFormat="1" applyFont="1" applyFill="1" applyBorder="1" applyAlignment="1" applyProtection="1">
      <alignment horizontal="center" vertical="center" wrapText="1"/>
    </xf>
    <xf numFmtId="179" fontId="1" fillId="3" borderId="1" xfId="50" applyNumberFormat="1" applyFont="1" applyFill="1" applyBorder="1" applyAlignment="1" applyProtection="1">
      <alignment horizontal="center" vertical="center" wrapText="1" shrinkToFit="1"/>
    </xf>
    <xf numFmtId="177" fontId="1" fillId="3" borderId="1" xfId="50" applyNumberFormat="1" applyFont="1" applyFill="1" applyBorder="1" applyAlignment="1" applyProtection="1">
      <alignment vertical="center" wrapText="1" shrinkToFit="1"/>
    </xf>
    <xf numFmtId="179" fontId="9" fillId="3" borderId="1" xfId="50" applyNumberFormat="1" applyFont="1" applyFill="1" applyBorder="1" applyAlignment="1" applyProtection="1">
      <alignment horizontal="center" vertical="center" wrapText="1" shrinkToFit="1"/>
    </xf>
    <xf numFmtId="0" fontId="1" fillId="3" borderId="1" xfId="50" applyNumberFormat="1" applyFont="1" applyFill="1" applyBorder="1" applyAlignment="1" applyProtection="1">
      <alignment horizontal="center" vertical="center" wrapText="1"/>
    </xf>
    <xf numFmtId="14" fontId="1" fillId="3" borderId="6" xfId="50" applyNumberFormat="1" applyFont="1" applyFill="1" applyBorder="1" applyAlignment="1" applyProtection="1">
      <alignment horizontal="center" vertical="center" wrapText="1"/>
    </xf>
    <xf numFmtId="180" fontId="1" fillId="3" borderId="1" xfId="50" applyNumberFormat="1" applyFont="1" applyFill="1" applyBorder="1" applyAlignment="1" applyProtection="1">
      <alignment vertical="center" wrapText="1" shrinkToFit="1"/>
    </xf>
    <xf numFmtId="176" fontId="1" fillId="3" borderId="4" xfId="50" applyNumberFormat="1" applyFont="1" applyFill="1" applyBorder="1" applyAlignment="1" applyProtection="1">
      <alignment vertical="center" wrapText="1" shrinkToFit="1"/>
    </xf>
    <xf numFmtId="179" fontId="8" fillId="3" borderId="1" xfId="50" applyNumberFormat="1" applyFont="1" applyFill="1" applyBorder="1" applyAlignment="1" applyProtection="1">
      <alignment horizontal="center" vertical="center" wrapText="1" shrinkToFit="1"/>
    </xf>
    <xf numFmtId="177" fontId="1" fillId="3" borderId="11" xfId="50" applyNumberFormat="1" applyFont="1" applyFill="1" applyBorder="1" applyAlignment="1" applyProtection="1">
      <alignment horizontal="center" vertical="center" wrapText="1" shrinkToFit="1"/>
    </xf>
    <xf numFmtId="177" fontId="1" fillId="3" borderId="12" xfId="50" applyNumberFormat="1" applyFont="1" applyFill="1" applyBorder="1" applyAlignment="1" applyProtection="1">
      <alignment horizontal="center" vertical="center" wrapText="1" shrinkToFit="1"/>
    </xf>
    <xf numFmtId="0" fontId="2" fillId="3" borderId="10" xfId="50" applyNumberFormat="1" applyFont="1" applyFill="1" applyBorder="1" applyAlignment="1" applyProtection="1">
      <alignment horizontal="center" vertical="center" wrapText="1"/>
    </xf>
    <xf numFmtId="176" fontId="2" fillId="3" borderId="4" xfId="50" applyNumberFormat="1" applyFont="1" applyFill="1" applyBorder="1" applyAlignment="1" applyProtection="1">
      <alignment horizontal="center" vertical="center" wrapText="1" shrinkToFit="1"/>
    </xf>
    <xf numFmtId="0" fontId="2" fillId="3" borderId="6" xfId="50" applyFont="1" applyFill="1" applyBorder="1" applyAlignment="1" applyProtection="1">
      <alignment horizontal="center" vertical="center" wrapText="1"/>
    </xf>
    <xf numFmtId="14" fontId="2" fillId="3" borderId="1" xfId="50" applyNumberFormat="1" applyFont="1" applyFill="1" applyBorder="1" applyAlignment="1" applyProtection="1">
      <alignment horizontal="center" vertical="center" wrapText="1"/>
    </xf>
    <xf numFmtId="177" fontId="2" fillId="3" borderId="1" xfId="50" applyNumberFormat="1" applyFont="1" applyFill="1" applyBorder="1" applyAlignment="1" applyProtection="1">
      <alignment horizontal="center" vertical="center" wrapText="1" shrinkToFit="1"/>
    </xf>
    <xf numFmtId="179" fontId="2" fillId="3" borderId="1" xfId="50" applyNumberFormat="1" applyFont="1" applyFill="1" applyBorder="1" applyAlignment="1" applyProtection="1">
      <alignment horizontal="center" vertical="center" wrapText="1" shrinkToFit="1"/>
    </xf>
    <xf numFmtId="180" fontId="2" fillId="3" borderId="1" xfId="50" applyNumberFormat="1" applyFont="1" applyFill="1" applyBorder="1" applyAlignment="1" applyProtection="1">
      <alignment horizontal="center" vertical="center" wrapText="1" shrinkToFit="1"/>
    </xf>
    <xf numFmtId="179" fontId="1" fillId="3" borderId="6" xfId="50" applyNumberFormat="1" applyFont="1" applyFill="1" applyBorder="1" applyAlignment="1" applyProtection="1">
      <alignment horizontal="center" vertical="center" wrapText="1" shrinkToFit="1"/>
    </xf>
    <xf numFmtId="0" fontId="3" fillId="3" borderId="1" xfId="50" applyNumberFormat="1" applyFont="1" applyFill="1" applyBorder="1" applyAlignment="1" applyProtection="1">
      <alignment horizontal="center" vertical="center" wrapText="1"/>
    </xf>
    <xf numFmtId="176" fontId="3" fillId="3" borderId="1" xfId="50" applyNumberFormat="1" applyFont="1" applyFill="1" applyBorder="1" applyAlignment="1" applyProtection="1">
      <alignment horizontal="center" vertical="center" wrapText="1" shrinkToFit="1"/>
    </xf>
    <xf numFmtId="14" fontId="3" fillId="3" borderId="1" xfId="50" applyNumberFormat="1" applyFont="1" applyFill="1" applyBorder="1" applyAlignment="1" applyProtection="1">
      <alignment horizontal="center" vertical="center" wrapText="1"/>
    </xf>
    <xf numFmtId="177" fontId="3" fillId="3" borderId="1" xfId="50" applyNumberFormat="1" applyFont="1" applyFill="1" applyBorder="1" applyAlignment="1" applyProtection="1">
      <alignment horizontal="center" vertical="center" wrapText="1" shrinkToFit="1"/>
    </xf>
    <xf numFmtId="179" fontId="3" fillId="3" borderId="1" xfId="50" applyNumberFormat="1" applyFont="1" applyFill="1" applyBorder="1" applyAlignment="1" applyProtection="1">
      <alignment horizontal="center" vertical="center" wrapText="1" shrinkToFit="1"/>
    </xf>
    <xf numFmtId="176" fontId="1" fillId="3" borderId="8" xfId="50" applyNumberFormat="1" applyFont="1" applyFill="1" applyBorder="1" applyAlignment="1" applyProtection="1">
      <alignment horizontal="center" vertical="center" wrapText="1" shrinkToFit="1"/>
    </xf>
    <xf numFmtId="14" fontId="1" fillId="3" borderId="8" xfId="50" applyNumberFormat="1" applyFont="1" applyFill="1" applyBorder="1" applyAlignment="1" applyProtection="1">
      <alignment horizontal="center" vertical="center" wrapText="1"/>
    </xf>
    <xf numFmtId="179" fontId="1" fillId="3" borderId="8" xfId="50" applyNumberFormat="1" applyFont="1" applyFill="1" applyBorder="1" applyAlignment="1" applyProtection="1">
      <alignment horizontal="center" vertical="center" wrapText="1" shrinkToFit="1"/>
    </xf>
    <xf numFmtId="0" fontId="1" fillId="2" borderId="8" xfId="50" applyNumberFormat="1" applyFont="1" applyFill="1" applyBorder="1" applyAlignment="1" applyProtection="1">
      <alignment horizontal="center" vertical="center" wrapText="1"/>
    </xf>
    <xf numFmtId="176" fontId="1" fillId="2" borderId="8" xfId="50" applyNumberFormat="1" applyFont="1" applyFill="1" applyBorder="1" applyAlignment="1" applyProtection="1">
      <alignment horizontal="center" vertical="center" wrapText="1" shrinkToFit="1"/>
    </xf>
    <xf numFmtId="14" fontId="1" fillId="2" borderId="8" xfId="50" applyNumberFormat="1" applyFont="1" applyFill="1" applyBorder="1" applyAlignment="1" applyProtection="1">
      <alignment horizontal="center" vertical="center" wrapText="1"/>
    </xf>
    <xf numFmtId="177" fontId="1" fillId="2" borderId="8" xfId="50" applyNumberFormat="1" applyFont="1" applyFill="1" applyBorder="1" applyAlignment="1" applyProtection="1">
      <alignment horizontal="center" vertical="center" wrapText="1" shrinkToFit="1"/>
    </xf>
    <xf numFmtId="179" fontId="1" fillId="2" borderId="8" xfId="50" applyNumberFormat="1" applyFont="1" applyFill="1" applyBorder="1" applyAlignment="1" applyProtection="1">
      <alignment horizontal="center" vertical="center" wrapText="1" shrinkToFit="1"/>
    </xf>
    <xf numFmtId="180" fontId="1" fillId="2" borderId="1" xfId="50" applyNumberFormat="1" applyFont="1" applyFill="1" applyBorder="1" applyAlignment="1" applyProtection="1">
      <alignment horizontal="center" vertical="center" wrapText="1" shrinkToFit="1"/>
    </xf>
    <xf numFmtId="10" fontId="1" fillId="2" borderId="1" xfId="50" applyNumberFormat="1" applyFont="1" applyFill="1" applyBorder="1" applyAlignment="1" applyProtection="1">
      <alignment horizontal="center" vertical="center" wrapText="1" shrinkToFit="1"/>
    </xf>
    <xf numFmtId="0" fontId="1" fillId="2" borderId="1" xfId="50" applyNumberFormat="1" applyFont="1" applyFill="1" applyBorder="1" applyAlignment="1" applyProtection="1">
      <alignment horizontal="center" vertical="center" wrapText="1"/>
    </xf>
    <xf numFmtId="176" fontId="1" fillId="2" borderId="1" xfId="50" applyNumberFormat="1" applyFont="1" applyFill="1" applyBorder="1" applyAlignment="1" applyProtection="1">
      <alignment horizontal="center" vertical="center" wrapText="1" shrinkToFit="1"/>
    </xf>
    <xf numFmtId="0" fontId="1" fillId="2" borderId="9" xfId="50" applyNumberFormat="1" applyFont="1" applyFill="1" applyBorder="1" applyAlignment="1" applyProtection="1">
      <alignment horizontal="center" vertical="center" wrapText="1"/>
    </xf>
    <xf numFmtId="0" fontId="1" fillId="2" borderId="8" xfId="50" applyNumberFormat="1" applyFont="1" applyFill="1" applyBorder="1" applyAlignment="1" applyProtection="1">
      <alignment horizontal="center" vertical="center" wrapText="1" shrinkToFit="1"/>
    </xf>
    <xf numFmtId="0" fontId="3" fillId="2" borderId="8" xfId="50" applyNumberFormat="1" applyFont="1" applyFill="1" applyBorder="1" applyAlignment="1" applyProtection="1">
      <alignment horizontal="center" vertical="center" wrapText="1"/>
    </xf>
    <xf numFmtId="176" fontId="3" fillId="2" borderId="8" xfId="50" applyNumberFormat="1" applyFont="1" applyFill="1" applyBorder="1" applyAlignment="1" applyProtection="1">
      <alignment horizontal="center" vertical="center" wrapText="1" shrinkToFit="1"/>
    </xf>
    <xf numFmtId="181" fontId="3" fillId="2" borderId="8" xfId="50" applyNumberFormat="1" applyFont="1" applyFill="1" applyBorder="1" applyAlignment="1" applyProtection="1">
      <alignment horizontal="center" vertical="center" wrapText="1"/>
    </xf>
    <xf numFmtId="177" fontId="3" fillId="2" borderId="8" xfId="50" applyNumberFormat="1" applyFont="1" applyFill="1" applyBorder="1" applyAlignment="1" applyProtection="1">
      <alignment horizontal="center" vertical="center" wrapText="1" shrinkToFit="1"/>
    </xf>
    <xf numFmtId="179" fontId="3" fillId="2" borderId="8" xfId="50" applyNumberFormat="1" applyFont="1" applyFill="1" applyBorder="1" applyAlignment="1" applyProtection="1">
      <alignment horizontal="center" vertical="center" wrapText="1" shrinkToFit="1"/>
    </xf>
    <xf numFmtId="180" fontId="3" fillId="2" borderId="1" xfId="50" applyNumberFormat="1" applyFont="1" applyFill="1" applyBorder="1" applyAlignment="1" applyProtection="1">
      <alignment horizontal="center" vertical="center" wrapText="1" shrinkToFit="1"/>
    </xf>
    <xf numFmtId="0" fontId="10" fillId="2" borderId="2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 shrinkToFit="1"/>
    </xf>
    <xf numFmtId="0" fontId="6" fillId="2" borderId="4" xfId="50" applyFont="1" applyFill="1" applyBorder="1" applyAlignment="1" applyProtection="1">
      <alignment horizontal="center" vertical="center" wrapText="1" shrinkToFit="1"/>
    </xf>
    <xf numFmtId="0" fontId="1" fillId="2" borderId="1" xfId="50" applyNumberFormat="1" applyFont="1" applyFill="1" applyBorder="1" applyAlignment="1" applyProtection="1">
      <alignment horizontal="center" vertical="center" wrapText="1" shrinkToFit="1"/>
    </xf>
    <xf numFmtId="0" fontId="1" fillId="2" borderId="1" xfId="50" applyFont="1" applyFill="1" applyBorder="1" applyAlignment="1" applyProtection="1">
      <alignment horizontal="center" vertical="center" wrapText="1"/>
    </xf>
    <xf numFmtId="177" fontId="1" fillId="2" borderId="1" xfId="50" applyNumberFormat="1" applyFont="1" applyFill="1" applyBorder="1" applyAlignment="1" applyProtection="1">
      <alignment horizontal="center" vertical="center" wrapText="1"/>
    </xf>
    <xf numFmtId="177" fontId="1" fillId="4" borderId="3" xfId="50" applyNumberFormat="1" applyFont="1" applyFill="1" applyBorder="1" applyAlignment="1" applyProtection="1">
      <alignment horizontal="center" vertical="center" wrapText="1"/>
    </xf>
    <xf numFmtId="177" fontId="1" fillId="2" borderId="3" xfId="50" applyNumberFormat="1" applyFont="1" applyFill="1" applyBorder="1" applyAlignment="1" applyProtection="1">
      <alignment horizontal="center" vertical="center" wrapText="1"/>
    </xf>
    <xf numFmtId="177" fontId="5" fillId="2" borderId="1" xfId="50" applyNumberFormat="1" applyFont="1" applyFill="1" applyBorder="1" applyAlignment="1" applyProtection="1">
      <alignment horizontal="center" vertical="center" wrapText="1" shrinkToFit="1"/>
    </xf>
    <xf numFmtId="177" fontId="5" fillId="3" borderId="6" xfId="50" applyNumberFormat="1" applyFont="1" applyFill="1" applyBorder="1" applyAlignment="1" applyProtection="1">
      <alignment horizontal="center" vertical="center" wrapText="1"/>
    </xf>
    <xf numFmtId="177" fontId="1" fillId="3" borderId="6" xfId="50" applyNumberFormat="1" applyFont="1" applyFill="1" applyBorder="1" applyAlignment="1" applyProtection="1">
      <alignment horizontal="center" vertical="center" wrapText="1"/>
    </xf>
    <xf numFmtId="177" fontId="5" fillId="3" borderId="8" xfId="50" applyNumberFormat="1" applyFont="1" applyFill="1" applyBorder="1" applyAlignment="1" applyProtection="1">
      <alignment horizontal="center" vertical="center" wrapText="1"/>
    </xf>
    <xf numFmtId="177" fontId="1" fillId="3" borderId="8" xfId="50" applyNumberFormat="1" applyFont="1" applyFill="1" applyBorder="1" applyAlignment="1" applyProtection="1">
      <alignment horizontal="center" vertical="center" wrapText="1"/>
    </xf>
    <xf numFmtId="177" fontId="5" fillId="3" borderId="1" xfId="50" applyNumberFormat="1" applyFont="1" applyFill="1" applyBorder="1" applyAlignment="1" applyProtection="1">
      <alignment horizontal="center" vertical="center" wrapText="1"/>
    </xf>
    <xf numFmtId="177" fontId="1" fillId="3" borderId="1" xfId="50" applyNumberFormat="1" applyFont="1" applyFill="1" applyBorder="1" applyAlignment="1" applyProtection="1">
      <alignment horizontal="center" vertical="center" wrapText="1"/>
    </xf>
    <xf numFmtId="177" fontId="1" fillId="3" borderId="8" xfId="50" applyNumberFormat="1" applyFont="1" applyFill="1" applyBorder="1" applyAlignment="1" applyProtection="1">
      <alignment vertical="center" wrapText="1" shrinkToFit="1"/>
    </xf>
    <xf numFmtId="0" fontId="1" fillId="3" borderId="1" xfId="50" applyNumberFormat="1" applyFont="1" applyFill="1" applyBorder="1" applyAlignment="1" applyProtection="1">
      <alignment horizontal="center" vertical="center" wrapText="1" shrinkToFit="1"/>
    </xf>
    <xf numFmtId="177" fontId="1" fillId="3" borderId="13" xfId="50" applyNumberFormat="1" applyFont="1" applyFill="1" applyBorder="1" applyAlignment="1" applyProtection="1">
      <alignment horizontal="center" vertical="center" wrapText="1" shrinkToFit="1"/>
    </xf>
    <xf numFmtId="177" fontId="1" fillId="3" borderId="2" xfId="50" applyNumberFormat="1" applyFont="1" applyFill="1" applyBorder="1" applyAlignment="1" applyProtection="1">
      <alignment horizontal="center" vertical="center" wrapText="1" shrinkToFit="1"/>
    </xf>
    <xf numFmtId="177" fontId="2" fillId="3" borderId="6" xfId="50" applyNumberFormat="1" applyFont="1" applyFill="1" applyBorder="1" applyAlignment="1" applyProtection="1">
      <alignment horizontal="center" vertical="center" wrapText="1"/>
    </xf>
    <xf numFmtId="177" fontId="11" fillId="3" borderId="1" xfId="50" applyNumberFormat="1" applyFont="1" applyFill="1" applyBorder="1" applyAlignment="1" applyProtection="1">
      <alignment horizontal="center" vertical="center" wrapText="1"/>
    </xf>
    <xf numFmtId="177" fontId="1" fillId="3" borderId="10" xfId="50" applyNumberFormat="1" applyFont="1" applyFill="1" applyBorder="1" applyAlignment="1" applyProtection="1">
      <alignment horizontal="center" vertical="center" wrapText="1"/>
    </xf>
    <xf numFmtId="177" fontId="12" fillId="3" borderId="1" xfId="50" applyNumberFormat="1" applyFont="1" applyFill="1" applyBorder="1" applyAlignment="1" applyProtection="1">
      <alignment horizontal="center" vertical="center" wrapText="1"/>
    </xf>
    <xf numFmtId="177" fontId="5" fillId="3" borderId="8" xfId="50" applyNumberFormat="1" applyFont="1" applyFill="1" applyBorder="1" applyAlignment="1" applyProtection="1">
      <alignment horizontal="center" vertical="center" wrapText="1" shrinkToFit="1"/>
    </xf>
    <xf numFmtId="177" fontId="1" fillId="2" borderId="1" xfId="50" applyNumberFormat="1" applyFont="1" applyFill="1" applyBorder="1" applyAlignment="1" applyProtection="1">
      <alignment horizontal="center" vertical="center" wrapText="1" shrinkToFit="1"/>
    </xf>
    <xf numFmtId="177" fontId="5" fillId="2" borderId="8" xfId="50" applyNumberFormat="1" applyFont="1" applyFill="1" applyBorder="1" applyAlignment="1" applyProtection="1">
      <alignment horizontal="center" vertical="center" wrapText="1"/>
    </xf>
    <xf numFmtId="177" fontId="1" fillId="2" borderId="6" xfId="50" applyNumberFormat="1" applyFont="1" applyFill="1" applyBorder="1" applyAlignment="1" applyProtection="1">
      <alignment horizontal="center" vertical="center" wrapText="1"/>
    </xf>
    <xf numFmtId="177" fontId="3" fillId="2" borderId="1" xfId="50" applyNumberFormat="1" applyFont="1" applyFill="1" applyBorder="1" applyAlignment="1" applyProtection="1">
      <alignment horizontal="center" vertical="center" wrapText="1" shrinkToFit="1"/>
    </xf>
    <xf numFmtId="177" fontId="12" fillId="2" borderId="8" xfId="50" applyNumberFormat="1" applyFont="1" applyFill="1" applyBorder="1" applyAlignment="1" applyProtection="1">
      <alignment horizontal="center" vertical="center" wrapText="1"/>
    </xf>
    <xf numFmtId="177" fontId="3" fillId="2" borderId="6" xfId="50" applyNumberFormat="1" applyFont="1" applyFill="1" applyBorder="1" applyAlignment="1" applyProtection="1">
      <alignment horizontal="center" vertical="center" wrapText="1"/>
    </xf>
    <xf numFmtId="49" fontId="0" fillId="2" borderId="1" xfId="50" applyNumberFormat="1" applyFont="1" applyFill="1" applyBorder="1" applyAlignment="1">
      <alignment horizontal="center" vertical="center" wrapText="1"/>
      <protection locked="0"/>
    </xf>
    <xf numFmtId="0" fontId="6" fillId="2" borderId="3" xfId="50" applyFont="1" applyFill="1" applyBorder="1" applyAlignment="1" applyProtection="1">
      <alignment horizontal="center" vertical="center" wrapText="1"/>
    </xf>
    <xf numFmtId="0" fontId="6" fillId="2" borderId="5" xfId="50" applyFont="1" applyFill="1" applyBorder="1" applyAlignment="1" applyProtection="1">
      <alignment horizontal="center" vertical="center" wrapText="1"/>
    </xf>
    <xf numFmtId="0" fontId="8" fillId="2" borderId="5" xfId="50" applyFont="1" applyFill="1" applyBorder="1" applyAlignment="1" applyProtection="1">
      <alignment horizontal="center" vertical="center" wrapText="1"/>
    </xf>
    <xf numFmtId="0" fontId="8" fillId="2" borderId="4" xfId="50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 wrapText="1"/>
    </xf>
    <xf numFmtId="177" fontId="6" fillId="2" borderId="1" xfId="50" applyNumberFormat="1" applyFont="1" applyFill="1" applyBorder="1" applyAlignment="1" applyProtection="1">
      <alignment horizontal="center" vertical="center" wrapText="1"/>
    </xf>
    <xf numFmtId="177" fontId="8" fillId="2" borderId="1" xfId="50" applyNumberFormat="1" applyFont="1" applyFill="1" applyBorder="1" applyAlignment="1" applyProtection="1">
      <alignment horizontal="center" vertical="center" wrapText="1"/>
    </xf>
    <xf numFmtId="177" fontId="5" fillId="4" borderId="5" xfId="50" applyNumberFormat="1" applyFont="1" applyFill="1" applyBorder="1" applyAlignment="1" applyProtection="1">
      <alignment horizontal="center" vertical="center" wrapText="1"/>
    </xf>
    <xf numFmtId="0" fontId="6" fillId="2" borderId="1" xfId="50" applyFont="1" applyFill="1" applyBorder="1" applyAlignment="1" applyProtection="1">
      <alignment horizontal="center" vertical="center" wrapText="1"/>
    </xf>
    <xf numFmtId="177" fontId="5" fillId="2" borderId="5" xfId="50" applyNumberFormat="1" applyFont="1" applyFill="1" applyBorder="1" applyAlignment="1" applyProtection="1">
      <alignment horizontal="center" vertical="center" wrapText="1"/>
    </xf>
    <xf numFmtId="9" fontId="1" fillId="3" borderId="6" xfId="49" applyFont="1" applyFill="1" applyBorder="1" applyAlignment="1" applyProtection="1">
      <alignment horizontal="center" vertical="center" wrapText="1"/>
    </xf>
    <xf numFmtId="9" fontId="1" fillId="3" borderId="8" xfId="49" applyFont="1" applyFill="1" applyBorder="1" applyAlignment="1" applyProtection="1">
      <alignment horizontal="center" vertical="center" wrapText="1"/>
    </xf>
    <xf numFmtId="9" fontId="1" fillId="3" borderId="1" xfId="49" applyFont="1" applyFill="1" applyBorder="1" applyAlignment="1" applyProtection="1">
      <alignment horizontal="center" vertical="center" wrapText="1"/>
    </xf>
    <xf numFmtId="9" fontId="2" fillId="3" borderId="6" xfId="49" applyFont="1" applyFill="1" applyBorder="1" applyAlignment="1" applyProtection="1">
      <alignment horizontal="center" vertical="center" wrapText="1"/>
    </xf>
    <xf numFmtId="177" fontId="2" fillId="3" borderId="6" xfId="50" applyNumberFormat="1" applyFont="1" applyFill="1" applyBorder="1" applyAlignment="1" applyProtection="1">
      <alignment horizontal="center" vertical="center" wrapText="1" shrinkToFit="1"/>
    </xf>
    <xf numFmtId="9" fontId="3" fillId="3" borderId="1" xfId="49" applyFont="1" applyFill="1" applyBorder="1" applyAlignment="1" applyProtection="1">
      <alignment horizontal="center" vertical="center" wrapText="1"/>
    </xf>
    <xf numFmtId="9" fontId="1" fillId="3" borderId="10" xfId="49" applyFont="1" applyFill="1" applyBorder="1" applyAlignment="1" applyProtection="1">
      <alignment horizontal="center" vertical="center" wrapText="1"/>
    </xf>
    <xf numFmtId="177" fontId="1" fillId="3" borderId="10" xfId="50" applyNumberFormat="1" applyFont="1" applyFill="1" applyBorder="1" applyAlignment="1" applyProtection="1">
      <alignment horizontal="center" vertical="center" wrapText="1" shrinkToFit="1"/>
    </xf>
    <xf numFmtId="9" fontId="1" fillId="2" borderId="6" xfId="49" applyFont="1" applyFill="1" applyBorder="1" applyAlignment="1" applyProtection="1">
      <alignment horizontal="center" vertical="center" wrapText="1"/>
    </xf>
    <xf numFmtId="177" fontId="1" fillId="2" borderId="6" xfId="50" applyNumberFormat="1" applyFont="1" applyFill="1" applyBorder="1" applyAlignment="1" applyProtection="1">
      <alignment horizontal="center" vertical="center" wrapText="1" shrinkToFit="1"/>
    </xf>
    <xf numFmtId="9" fontId="3" fillId="2" borderId="6" xfId="49" applyFont="1" applyFill="1" applyBorder="1" applyAlignment="1" applyProtection="1">
      <alignment horizontal="center" vertical="center" wrapText="1"/>
    </xf>
    <xf numFmtId="177" fontId="3" fillId="2" borderId="6" xfId="50" applyNumberFormat="1" applyFont="1" applyFill="1" applyBorder="1" applyAlignment="1" applyProtection="1">
      <alignment horizontal="center" vertical="center" wrapText="1" shrinkToFit="1"/>
    </xf>
    <xf numFmtId="177" fontId="2" fillId="2" borderId="6" xfId="50" applyNumberFormat="1" applyFont="1" applyFill="1" applyBorder="1" applyAlignment="1" applyProtection="1">
      <alignment horizontal="center" vertical="center" wrapText="1" shrinkToFit="1"/>
    </xf>
    <xf numFmtId="49" fontId="2" fillId="2" borderId="8" xfId="50" applyNumberFormat="1" applyFont="1" applyFill="1" applyBorder="1" applyAlignment="1" applyProtection="1">
      <alignment horizontal="center" vertical="center" wrapText="1" shrinkToFit="1"/>
    </xf>
    <xf numFmtId="14" fontId="3" fillId="2" borderId="8" xfId="50" applyNumberFormat="1" applyFont="1" applyFill="1" applyBorder="1" applyAlignment="1" applyProtection="1">
      <alignment horizontal="center" vertical="center" wrapText="1"/>
    </xf>
    <xf numFmtId="49" fontId="3" fillId="2" borderId="8" xfId="50" applyNumberFormat="1" applyFont="1" applyFill="1" applyBorder="1" applyAlignment="1" applyProtection="1">
      <alignment horizontal="center" vertical="center" wrapText="1" shrinkToFit="1"/>
    </xf>
    <xf numFmtId="49" fontId="1" fillId="2" borderId="8" xfId="50" applyNumberFormat="1" applyFont="1" applyFill="1" applyBorder="1" applyAlignment="1" applyProtection="1">
      <alignment horizontal="center" vertical="center" wrapText="1" shrinkToFit="1"/>
    </xf>
    <xf numFmtId="0" fontId="1" fillId="2" borderId="10" xfId="50" applyNumberFormat="1" applyFont="1" applyFill="1" applyBorder="1" applyAlignment="1" applyProtection="1">
      <alignment horizontal="center" vertical="center" wrapText="1"/>
    </xf>
    <xf numFmtId="0" fontId="2" fillId="2" borderId="8" xfId="50" applyNumberFormat="1" applyFont="1" applyFill="1" applyBorder="1" applyAlignment="1" applyProtection="1">
      <alignment horizontal="center" vertical="center" wrapText="1"/>
    </xf>
    <xf numFmtId="176" fontId="2" fillId="2" borderId="8" xfId="50" applyNumberFormat="1" applyFont="1" applyFill="1" applyBorder="1" applyAlignment="1" applyProtection="1">
      <alignment horizontal="center" vertical="center" wrapText="1" shrinkToFit="1"/>
    </xf>
    <xf numFmtId="49" fontId="1" fillId="2" borderId="8" xfId="50" applyNumberFormat="1" applyFont="1" applyFill="1" applyBorder="1" applyAlignment="1" applyProtection="1">
      <alignment horizontal="center" vertical="center" wrapText="1"/>
    </xf>
    <xf numFmtId="49" fontId="3" fillId="2" borderId="8" xfId="50" applyNumberFormat="1" applyFont="1" applyFill="1" applyBorder="1" applyAlignment="1" applyProtection="1">
      <alignment horizontal="center" vertical="center" wrapText="1"/>
    </xf>
    <xf numFmtId="49" fontId="2" fillId="2" borderId="8" xfId="50" applyNumberFormat="1" applyFont="1" applyFill="1" applyBorder="1" applyAlignment="1" applyProtection="1">
      <alignment horizontal="center" vertical="center" wrapText="1"/>
    </xf>
    <xf numFmtId="14" fontId="2" fillId="2" borderId="8" xfId="50" applyNumberFormat="1" applyFont="1" applyFill="1" applyBorder="1" applyAlignment="1" applyProtection="1">
      <alignment horizontal="center" vertical="center" wrapText="1"/>
    </xf>
    <xf numFmtId="177" fontId="2" fillId="2" borderId="8" xfId="50" applyNumberFormat="1" applyFont="1" applyFill="1" applyBorder="1" applyAlignment="1" applyProtection="1">
      <alignment horizontal="center" vertical="center" wrapText="1" shrinkToFit="1"/>
    </xf>
    <xf numFmtId="180" fontId="2" fillId="2" borderId="1" xfId="50" applyNumberFormat="1" applyFont="1" applyFill="1" applyBorder="1" applyAlignment="1" applyProtection="1">
      <alignment horizontal="center" vertical="center" wrapText="1" shrinkToFit="1"/>
    </xf>
    <xf numFmtId="0" fontId="5" fillId="3" borderId="1" xfId="50" applyNumberFormat="1" applyFont="1" applyFill="1" applyBorder="1" applyAlignment="1" applyProtection="1">
      <alignment horizontal="center" vertical="center" wrapText="1"/>
    </xf>
    <xf numFmtId="0" fontId="5" fillId="3" borderId="1" xfId="50" applyFont="1" applyFill="1" applyBorder="1" applyAlignment="1" applyProtection="1">
      <alignment horizontal="center" vertical="center" wrapText="1"/>
    </xf>
    <xf numFmtId="0" fontId="3" fillId="4" borderId="1" xfId="50" applyFont="1" applyFill="1" applyBorder="1" applyAlignment="1" applyProtection="1">
      <alignment horizontal="center" vertical="center" wrapText="1"/>
    </xf>
    <xf numFmtId="182" fontId="1" fillId="4" borderId="1" xfId="50" applyNumberFormat="1" applyFont="1" applyFill="1" applyBorder="1" applyAlignment="1" applyProtection="1">
      <alignment horizontal="center" vertical="center" wrapText="1" shrinkToFit="1"/>
    </xf>
    <xf numFmtId="177" fontId="13" fillId="3" borderId="1" xfId="50" applyNumberFormat="1" applyFont="1" applyFill="1" applyBorder="1" applyAlignment="1" applyProtection="1">
      <alignment horizontal="right" vertical="center" wrapText="1" shrinkToFit="1"/>
    </xf>
    <xf numFmtId="177" fontId="14" fillId="3" borderId="3" xfId="50" applyNumberFormat="1" applyFont="1" applyFill="1" applyBorder="1" applyAlignment="1" applyProtection="1">
      <alignment horizontal="center" vertical="center" wrapText="1" shrinkToFit="1"/>
    </xf>
    <xf numFmtId="177" fontId="14" fillId="3" borderId="5" xfId="50" applyNumberFormat="1" applyFont="1" applyFill="1" applyBorder="1" applyAlignment="1" applyProtection="1">
      <alignment horizontal="center" vertical="center" wrapText="1" shrinkToFit="1"/>
    </xf>
    <xf numFmtId="0" fontId="0" fillId="3" borderId="0" xfId="0" applyFont="1" applyFill="1" applyAlignment="1">
      <alignment vertical="center" wrapText="1"/>
    </xf>
    <xf numFmtId="177" fontId="3" fillId="2" borderId="1" xfId="50" applyNumberFormat="1" applyFont="1" applyFill="1" applyBorder="1" applyAlignment="1" applyProtection="1">
      <alignment horizontal="center" vertical="center" wrapText="1"/>
    </xf>
    <xf numFmtId="177" fontId="2" fillId="2" borderId="6" xfId="50" applyNumberFormat="1" applyFont="1" applyFill="1" applyBorder="1" applyAlignment="1" applyProtection="1">
      <alignment horizontal="center" vertical="center" wrapText="1"/>
    </xf>
    <xf numFmtId="177" fontId="3" fillId="2" borderId="1" xfId="50" applyNumberFormat="1" applyFont="1" applyFill="1" applyBorder="1" applyAlignment="1" applyProtection="1">
      <alignment vertical="center" wrapText="1" shrinkToFit="1"/>
    </xf>
    <xf numFmtId="177" fontId="3" fillId="2" borderId="6" xfId="50" applyNumberFormat="1" applyFont="1" applyFill="1" applyBorder="1" applyAlignment="1" applyProtection="1">
      <alignment horizontal="left" vertical="center" wrapText="1"/>
    </xf>
    <xf numFmtId="177" fontId="2" fillId="2" borderId="1" xfId="50" applyNumberFormat="1" applyFont="1" applyFill="1" applyBorder="1" applyAlignment="1" applyProtection="1">
      <alignment horizontal="center" vertical="center" wrapText="1" shrinkToFit="1"/>
    </xf>
    <xf numFmtId="177" fontId="11" fillId="2" borderId="8" xfId="50" applyNumberFormat="1" applyFont="1" applyFill="1" applyBorder="1" applyAlignment="1" applyProtection="1">
      <alignment horizontal="center" vertical="center" wrapText="1"/>
    </xf>
    <xf numFmtId="177" fontId="2" fillId="2" borderId="6" xfId="50" applyNumberFormat="1" applyFont="1" applyFill="1" applyBorder="1" applyAlignment="1" applyProtection="1">
      <alignment horizontal="left" vertical="center" wrapText="1"/>
    </xf>
    <xf numFmtId="177" fontId="13" fillId="4" borderId="1" xfId="50" applyNumberFormat="1" applyFont="1" applyFill="1" applyBorder="1" applyAlignment="1" applyProtection="1">
      <alignment horizontal="center" vertical="center" wrapText="1" shrinkToFit="1"/>
    </xf>
    <xf numFmtId="177" fontId="13" fillId="3" borderId="1" xfId="50" applyNumberFormat="1" applyFont="1" applyFill="1" applyBorder="1" applyAlignment="1" applyProtection="1">
      <alignment horizontal="center" vertical="center" wrapText="1" shrinkToFit="1"/>
    </xf>
    <xf numFmtId="177" fontId="5" fillId="4" borderId="1" xfId="50" applyNumberFormat="1" applyFont="1" applyFill="1" applyBorder="1" applyAlignment="1" applyProtection="1">
      <alignment horizontal="center" vertical="center" wrapText="1"/>
    </xf>
    <xf numFmtId="177" fontId="14" fillId="3" borderId="4" xfId="50" applyNumberFormat="1" applyFont="1" applyFill="1" applyBorder="1" applyAlignment="1" applyProtection="1">
      <alignment horizontal="center" vertical="center" wrapText="1" shrinkToFit="1"/>
    </xf>
    <xf numFmtId="0" fontId="5" fillId="3" borderId="11" xfId="50" applyFont="1" applyFill="1" applyBorder="1" applyAlignment="1" applyProtection="1">
      <alignment horizontal="center" vertical="center" wrapText="1"/>
    </xf>
    <xf numFmtId="0" fontId="5" fillId="3" borderId="13" xfId="50" applyFont="1" applyFill="1" applyBorder="1" applyAlignment="1" applyProtection="1">
      <alignment horizontal="center" vertical="center" wrapText="1"/>
    </xf>
    <xf numFmtId="0" fontId="5" fillId="3" borderId="3" xfId="50" applyFont="1" applyFill="1" applyBorder="1" applyAlignment="1" applyProtection="1">
      <alignment horizontal="center" vertical="center" wrapText="1"/>
    </xf>
    <xf numFmtId="177" fontId="15" fillId="3" borderId="1" xfId="50" applyNumberFormat="1" applyFont="1" applyFill="1" applyBorder="1" applyAlignment="1" applyProtection="1">
      <alignment horizontal="center" vertical="center" wrapText="1" shrinkToFit="1"/>
    </xf>
    <xf numFmtId="0" fontId="5" fillId="3" borderId="12" xfId="50" applyFont="1" applyFill="1" applyBorder="1" applyAlignment="1" applyProtection="1">
      <alignment horizontal="center" vertical="center" wrapText="1"/>
    </xf>
    <xf numFmtId="0" fontId="5" fillId="3" borderId="2" xfId="50" applyFont="1" applyFill="1" applyBorder="1" applyAlignment="1" applyProtection="1">
      <alignment horizontal="center" vertical="center" wrapText="1"/>
    </xf>
    <xf numFmtId="0" fontId="15" fillId="3" borderId="1" xfId="50" applyFont="1" applyFill="1" applyBorder="1" applyAlignment="1" applyProtection="1">
      <alignment horizontal="center" vertical="center" wrapText="1" shrinkToFit="1"/>
    </xf>
    <xf numFmtId="0" fontId="1" fillId="2" borderId="6" xfId="49" applyNumberFormat="1" applyFont="1" applyFill="1" applyBorder="1" applyAlignment="1" applyProtection="1">
      <alignment horizontal="center" vertical="center" wrapText="1"/>
    </xf>
    <xf numFmtId="0" fontId="3" fillId="2" borderId="6" xfId="49" applyNumberFormat="1" applyFont="1" applyFill="1" applyBorder="1" applyAlignment="1" applyProtection="1">
      <alignment horizontal="center" vertical="center" wrapText="1"/>
    </xf>
    <xf numFmtId="9" fontId="2" fillId="2" borderId="6" xfId="49" applyFont="1" applyFill="1" applyBorder="1" applyAlignment="1" applyProtection="1">
      <alignment horizontal="center" vertical="center" wrapText="1"/>
    </xf>
    <xf numFmtId="0" fontId="1" fillId="3" borderId="6" xfId="50" applyFont="1" applyFill="1" applyBorder="1" applyAlignment="1" applyProtection="1">
      <alignment horizontal="center" vertical="center" wrapText="1" shrinkToFit="1"/>
    </xf>
    <xf numFmtId="177" fontId="13" fillId="4" borderId="6" xfId="50" applyNumberFormat="1" applyFont="1" applyFill="1" applyBorder="1" applyAlignment="1" applyProtection="1">
      <alignment horizontal="right" vertical="center" wrapText="1" shrinkToFit="1"/>
    </xf>
    <xf numFmtId="177" fontId="13" fillId="3" borderId="6" xfId="50" applyNumberFormat="1" applyFont="1" applyFill="1" applyBorder="1" applyAlignment="1" applyProtection="1">
      <alignment horizontal="center" vertical="center" wrapText="1" shrinkToFit="1"/>
    </xf>
    <xf numFmtId="177" fontId="14" fillId="3" borderId="1" xfId="50" applyNumberFormat="1" applyFont="1" applyFill="1" applyBorder="1" applyAlignment="1" applyProtection="1">
      <alignment horizontal="center" vertical="center" wrapText="1" shrinkToFit="1"/>
    </xf>
    <xf numFmtId="0" fontId="14" fillId="3" borderId="1" xfId="50" applyFont="1" applyFill="1" applyBorder="1" applyAlignment="1" applyProtection="1">
      <alignment horizontal="center" vertical="center" wrapText="1" shrinkToFit="1"/>
    </xf>
    <xf numFmtId="0" fontId="1" fillId="2" borderId="0" xfId="50" applyFont="1" applyFill="1" applyBorder="1" applyAlignment="1" applyProtection="1">
      <alignment horizontal="center" vertical="center"/>
    </xf>
    <xf numFmtId="0" fontId="1" fillId="3" borderId="0" xfId="50" applyFont="1" applyFill="1" applyBorder="1" applyAlignment="1" applyProtection="1">
      <alignment horizontal="center" vertical="center"/>
    </xf>
    <xf numFmtId="0" fontId="1" fillId="3" borderId="0" xfId="50" applyFont="1" applyFill="1" applyAlignment="1" applyProtection="1">
      <alignment horizontal="center" vertical="center"/>
    </xf>
    <xf numFmtId="0" fontId="2" fillId="3" borderId="0" xfId="50" applyFont="1" applyFill="1" applyAlignment="1" applyProtection="1">
      <alignment horizontal="center" vertical="center"/>
    </xf>
    <xf numFmtId="0" fontId="3" fillId="3" borderId="1" xfId="50" applyFont="1" applyFill="1" applyBorder="1" applyAlignment="1" applyProtection="1">
      <alignment horizontal="center" vertical="center"/>
    </xf>
    <xf numFmtId="0" fontId="1" fillId="2" borderId="0" xfId="50" applyFont="1" applyFill="1" applyAlignment="1" applyProtection="1">
      <alignment horizontal="center" vertical="center"/>
    </xf>
    <xf numFmtId="0" fontId="2" fillId="2" borderId="0" xfId="50" applyFont="1" applyFill="1" applyAlignment="1" applyProtection="1">
      <alignment horizontal="center" vertical="center"/>
    </xf>
    <xf numFmtId="176" fontId="1" fillId="3" borderId="0" xfId="50" applyNumberFormat="1" applyFont="1" applyFill="1" applyBorder="1" applyAlignment="1" applyProtection="1">
      <alignment horizontal="center" vertical="center"/>
    </xf>
    <xf numFmtId="177" fontId="1" fillId="3" borderId="0" xfId="50" applyNumberFormat="1" applyFont="1" applyFill="1" applyBorder="1" applyAlignment="1" applyProtection="1">
      <alignment horizontal="center" vertical="center"/>
    </xf>
    <xf numFmtId="0" fontId="4" fillId="2" borderId="2" xfId="50" applyFont="1" applyFill="1" applyBorder="1" applyAlignment="1" applyProtection="1">
      <alignment horizontal="center" vertical="center"/>
    </xf>
    <xf numFmtId="0" fontId="6" fillId="2" borderId="1" xfId="50" applyFont="1" applyFill="1" applyBorder="1" applyAlignment="1" applyProtection="1">
      <alignment horizontal="center" vertical="center" shrinkToFit="1"/>
    </xf>
    <xf numFmtId="0" fontId="6" fillId="2" borderId="3" xfId="50" applyFont="1" applyFill="1" applyBorder="1" applyAlignment="1" applyProtection="1">
      <alignment horizontal="center" vertical="center" shrinkToFit="1"/>
    </xf>
    <xf numFmtId="0" fontId="1" fillId="3" borderId="6" xfId="50" applyFont="1" applyFill="1" applyBorder="1" applyAlignment="1" applyProtection="1">
      <alignment horizontal="center" vertical="center"/>
    </xf>
    <xf numFmtId="176" fontId="1" fillId="3" borderId="7" xfId="50" applyNumberFormat="1" applyFont="1" applyFill="1" applyBorder="1" applyAlignment="1" applyProtection="1">
      <alignment horizontal="center" vertical="center" shrinkToFit="1"/>
    </xf>
    <xf numFmtId="177" fontId="1" fillId="3" borderId="6" xfId="50" applyNumberFormat="1" applyFont="1" applyFill="1" applyBorder="1" applyAlignment="1" applyProtection="1">
      <alignment horizontal="center" vertical="center" shrinkToFit="1"/>
    </xf>
    <xf numFmtId="180" fontId="1" fillId="3" borderId="6" xfId="50" applyNumberFormat="1" applyFont="1" applyFill="1" applyBorder="1" applyAlignment="1" applyProtection="1">
      <alignment horizontal="center" vertical="center" shrinkToFit="1"/>
    </xf>
    <xf numFmtId="0" fontId="1" fillId="3" borderId="8" xfId="50" applyFont="1" applyFill="1" applyBorder="1" applyAlignment="1" applyProtection="1">
      <alignment horizontal="center" vertical="center"/>
    </xf>
    <xf numFmtId="176" fontId="1" fillId="3" borderId="9" xfId="50" applyNumberFormat="1" applyFont="1" applyFill="1" applyBorder="1" applyAlignment="1" applyProtection="1">
      <alignment horizontal="center" vertical="center" shrinkToFit="1"/>
    </xf>
    <xf numFmtId="177" fontId="1" fillId="3" borderId="8" xfId="50" applyNumberFormat="1" applyFont="1" applyFill="1" applyBorder="1" applyAlignment="1" applyProtection="1">
      <alignment horizontal="center" vertical="center" shrinkToFit="1"/>
    </xf>
    <xf numFmtId="180" fontId="1" fillId="3" borderId="8" xfId="50" applyNumberFormat="1" applyFont="1" applyFill="1" applyBorder="1" applyAlignment="1" applyProtection="1">
      <alignment horizontal="center" vertical="center" shrinkToFit="1"/>
    </xf>
    <xf numFmtId="176" fontId="1" fillId="3" borderId="4" xfId="50" applyNumberFormat="1" applyFont="1" applyFill="1" applyBorder="1" applyAlignment="1" applyProtection="1">
      <alignment horizontal="center" vertical="center" shrinkToFit="1"/>
    </xf>
    <xf numFmtId="177" fontId="1" fillId="3" borderId="1" xfId="50" applyNumberFormat="1" applyFont="1" applyFill="1" applyBorder="1" applyAlignment="1" applyProtection="1">
      <alignment horizontal="center" vertical="center" shrinkToFit="1"/>
    </xf>
    <xf numFmtId="179" fontId="8" fillId="3" borderId="6" xfId="50" applyNumberFormat="1" applyFont="1" applyFill="1" applyBorder="1" applyAlignment="1" applyProtection="1">
      <alignment horizontal="center" vertical="center" shrinkToFit="1"/>
    </xf>
    <xf numFmtId="0" fontId="1" fillId="3" borderId="10" xfId="50" applyFont="1" applyFill="1" applyBorder="1" applyAlignment="1" applyProtection="1">
      <alignment horizontal="center" vertical="center"/>
    </xf>
    <xf numFmtId="177" fontId="1" fillId="3" borderId="1" xfId="50" applyNumberFormat="1" applyFont="1" applyFill="1" applyBorder="1" applyAlignment="1" applyProtection="1">
      <alignment horizontal="right" vertical="center" shrinkToFit="1"/>
    </xf>
    <xf numFmtId="179" fontId="8" fillId="3" borderId="8" xfId="50" applyNumberFormat="1" applyFont="1" applyFill="1" applyBorder="1" applyAlignment="1" applyProtection="1">
      <alignment horizontal="center" vertical="center" shrinkToFit="1"/>
    </xf>
    <xf numFmtId="177" fontId="1" fillId="3" borderId="1" xfId="50" applyNumberFormat="1" applyFont="1" applyFill="1" applyBorder="1" applyAlignment="1" applyProtection="1">
      <alignment vertical="center" shrinkToFit="1"/>
    </xf>
    <xf numFmtId="176" fontId="1" fillId="3" borderId="4" xfId="50" applyNumberFormat="1" applyFont="1" applyFill="1" applyBorder="1" applyAlignment="1" applyProtection="1">
      <alignment vertical="center" shrinkToFit="1"/>
    </xf>
    <xf numFmtId="179" fontId="8" fillId="3" borderId="1" xfId="50" applyNumberFormat="1" applyFont="1" applyFill="1" applyBorder="1" applyAlignment="1" applyProtection="1">
      <alignment horizontal="center" vertical="center" shrinkToFit="1"/>
    </xf>
    <xf numFmtId="0" fontId="1" fillId="3" borderId="10" xfId="50" applyFont="1" applyFill="1" applyBorder="1" applyAlignment="1" applyProtection="1">
      <alignment horizontal="center" vertical="center" wrapText="1"/>
    </xf>
    <xf numFmtId="177" fontId="1" fillId="3" borderId="11" xfId="50" applyNumberFormat="1" applyFont="1" applyFill="1" applyBorder="1" applyAlignment="1" applyProtection="1">
      <alignment horizontal="center" vertical="center" shrinkToFit="1"/>
    </xf>
    <xf numFmtId="177" fontId="1" fillId="3" borderId="12" xfId="50" applyNumberFormat="1" applyFont="1" applyFill="1" applyBorder="1" applyAlignment="1" applyProtection="1">
      <alignment horizontal="center" vertical="center" shrinkToFit="1"/>
    </xf>
    <xf numFmtId="0" fontId="2" fillId="3" borderId="10" xfId="50" applyFont="1" applyFill="1" applyBorder="1" applyAlignment="1" applyProtection="1">
      <alignment horizontal="center" vertical="center" wrapText="1"/>
    </xf>
    <xf numFmtId="176" fontId="2" fillId="3" borderId="4" xfId="50" applyNumberFormat="1" applyFont="1" applyFill="1" applyBorder="1" applyAlignment="1" applyProtection="1">
      <alignment horizontal="center" vertical="center" shrinkToFit="1"/>
    </xf>
    <xf numFmtId="177" fontId="2" fillId="3" borderId="1" xfId="50" applyNumberFormat="1" applyFont="1" applyFill="1" applyBorder="1" applyAlignment="1" applyProtection="1">
      <alignment horizontal="center" vertical="center" shrinkToFit="1"/>
    </xf>
    <xf numFmtId="177" fontId="3" fillId="3" borderId="1" xfId="50" applyNumberFormat="1" applyFont="1" applyFill="1" applyBorder="1" applyAlignment="1" applyProtection="1">
      <alignment horizontal="center" vertical="center" shrinkToFit="1"/>
    </xf>
    <xf numFmtId="0" fontId="1" fillId="2" borderId="8" xfId="50" applyFont="1" applyFill="1" applyBorder="1" applyAlignment="1" applyProtection="1">
      <alignment horizontal="center" vertical="center" wrapText="1"/>
    </xf>
    <xf numFmtId="177" fontId="1" fillId="2" borderId="8" xfId="50" applyNumberFormat="1" applyFont="1" applyFill="1" applyBorder="1" applyAlignment="1" applyProtection="1">
      <alignment horizontal="center" vertical="center" shrinkToFit="1"/>
    </xf>
    <xf numFmtId="181" fontId="1" fillId="2" borderId="8" xfId="50" applyNumberFormat="1" applyFont="1" applyFill="1" applyBorder="1" applyAlignment="1" applyProtection="1">
      <alignment horizontal="center" vertical="center" wrapText="1"/>
    </xf>
    <xf numFmtId="183" fontId="1" fillId="2" borderId="8" xfId="50" applyNumberFormat="1" applyFont="1" applyFill="1" applyBorder="1" applyAlignment="1" applyProtection="1">
      <alignment horizontal="center" vertical="center" wrapText="1"/>
    </xf>
    <xf numFmtId="183" fontId="1" fillId="2" borderId="1" xfId="50" applyNumberFormat="1" applyFont="1" applyFill="1" applyBorder="1" applyAlignment="1" applyProtection="1">
      <alignment horizontal="center" vertical="center" wrapText="1"/>
    </xf>
    <xf numFmtId="177" fontId="3" fillId="2" borderId="8" xfId="50" applyNumberFormat="1" applyFont="1" applyFill="1" applyBorder="1" applyAlignment="1" applyProtection="1">
      <alignment horizontal="center" vertical="center" shrinkToFit="1"/>
    </xf>
    <xf numFmtId="0" fontId="6" fillId="2" borderId="5" xfId="50" applyFont="1" applyFill="1" applyBorder="1" applyAlignment="1" applyProtection="1">
      <alignment horizontal="center" vertical="center" shrinkToFit="1"/>
    </xf>
    <xf numFmtId="0" fontId="5" fillId="2" borderId="1" xfId="50" applyFont="1" applyFill="1" applyBorder="1" applyAlignment="1" applyProtection="1">
      <alignment horizontal="center" vertical="center"/>
    </xf>
    <xf numFmtId="0" fontId="5" fillId="2" borderId="1" xfId="50" applyNumberFormat="1" applyFont="1" applyFill="1" applyBorder="1" applyAlignment="1" applyProtection="1">
      <alignment horizontal="center" vertical="center" shrinkToFit="1"/>
    </xf>
    <xf numFmtId="177" fontId="5" fillId="4" borderId="3" xfId="50" applyNumberFormat="1" applyFont="1" applyFill="1" applyBorder="1" applyAlignment="1" applyProtection="1">
      <alignment horizontal="center" vertical="center" wrapText="1"/>
    </xf>
    <xf numFmtId="177" fontId="5" fillId="2" borderId="3" xfId="50" applyNumberFormat="1" applyFont="1" applyFill="1" applyBorder="1" applyAlignment="1" applyProtection="1">
      <alignment horizontal="center" vertical="center" wrapText="1"/>
    </xf>
    <xf numFmtId="177" fontId="5" fillId="2" borderId="1" xfId="50" applyNumberFormat="1" applyFont="1" applyFill="1" applyBorder="1" applyAlignment="1" applyProtection="1">
      <alignment horizontal="center" vertical="center" shrinkToFit="1"/>
    </xf>
    <xf numFmtId="177" fontId="5" fillId="3" borderId="0" xfId="50" applyNumberFormat="1" applyFont="1" applyFill="1" applyBorder="1" applyAlignment="1" applyProtection="1">
      <alignment horizontal="center" vertical="center" wrapText="1"/>
    </xf>
    <xf numFmtId="177" fontId="1" fillId="3" borderId="8" xfId="50" applyNumberFormat="1" applyFont="1" applyFill="1" applyBorder="1" applyAlignment="1" applyProtection="1">
      <alignment vertical="center" shrinkToFit="1"/>
    </xf>
    <xf numFmtId="177" fontId="1" fillId="3" borderId="13" xfId="50" applyNumberFormat="1" applyFont="1" applyFill="1" applyBorder="1" applyAlignment="1" applyProtection="1">
      <alignment horizontal="center" vertical="center" shrinkToFit="1"/>
    </xf>
    <xf numFmtId="177" fontId="1" fillId="3" borderId="2" xfId="50" applyNumberFormat="1" applyFont="1" applyFill="1" applyBorder="1" applyAlignment="1" applyProtection="1">
      <alignment horizontal="center" vertical="center" shrinkToFit="1"/>
    </xf>
    <xf numFmtId="177" fontId="11" fillId="3" borderId="6" xfId="50" applyNumberFormat="1" applyFont="1" applyFill="1" applyBorder="1" applyAlignment="1" applyProtection="1">
      <alignment horizontal="center" vertical="center" wrapText="1"/>
    </xf>
    <xf numFmtId="177" fontId="5" fillId="3" borderId="10" xfId="50" applyNumberFormat="1" applyFont="1" applyFill="1" applyBorder="1" applyAlignment="1" applyProtection="1">
      <alignment horizontal="center" vertical="center" wrapText="1"/>
    </xf>
    <xf numFmtId="0" fontId="1" fillId="3" borderId="1" xfId="50" applyFont="1" applyFill="1" applyBorder="1" applyAlignment="1" applyProtection="1">
      <alignment horizontal="center" vertical="center"/>
    </xf>
    <xf numFmtId="177" fontId="1" fillId="2" borderId="1" xfId="50" applyNumberFormat="1" applyFont="1" applyFill="1" applyBorder="1" applyAlignment="1" applyProtection="1">
      <alignment horizontal="center" vertical="center" shrinkToFit="1"/>
    </xf>
    <xf numFmtId="177" fontId="5" fillId="2" borderId="6" xfId="50" applyNumberFormat="1" applyFont="1" applyFill="1" applyBorder="1" applyAlignment="1" applyProtection="1">
      <alignment horizontal="center" vertical="center" wrapText="1"/>
    </xf>
    <xf numFmtId="177" fontId="3" fillId="2" borderId="1" xfId="50" applyNumberFormat="1" applyFont="1" applyFill="1" applyBorder="1" applyAlignment="1" applyProtection="1">
      <alignment horizontal="center" vertical="center" shrinkToFit="1"/>
    </xf>
    <xf numFmtId="177" fontId="12" fillId="2" borderId="6" xfId="50" applyNumberFormat="1" applyFont="1" applyFill="1" applyBorder="1" applyAlignment="1" applyProtection="1">
      <alignment horizontal="center" vertical="center" wrapText="1"/>
    </xf>
    <xf numFmtId="49" fontId="0" fillId="2" borderId="1" xfId="50" applyNumberFormat="1" applyFont="1" applyFill="1" applyBorder="1" applyAlignment="1">
      <alignment horizontal="center" vertical="center"/>
      <protection locked="0"/>
    </xf>
    <xf numFmtId="0" fontId="6" fillId="2" borderId="1" xfId="50" applyFont="1" applyFill="1" applyBorder="1" applyAlignment="1" applyProtection="1">
      <alignment horizontal="center" vertical="center"/>
    </xf>
    <xf numFmtId="177" fontId="2" fillId="3" borderId="6" xfId="50" applyNumberFormat="1" applyFont="1" applyFill="1" applyBorder="1" applyAlignment="1" applyProtection="1">
      <alignment horizontal="center" vertical="center" shrinkToFit="1"/>
    </xf>
    <xf numFmtId="177" fontId="1" fillId="3" borderId="10" xfId="50" applyNumberFormat="1" applyFont="1" applyFill="1" applyBorder="1" applyAlignment="1" applyProtection="1">
      <alignment horizontal="center" vertical="center" shrinkToFit="1"/>
    </xf>
    <xf numFmtId="177" fontId="1" fillId="2" borderId="6" xfId="50" applyNumberFormat="1" applyFont="1" applyFill="1" applyBorder="1" applyAlignment="1" applyProtection="1">
      <alignment horizontal="center" vertical="center" shrinkToFit="1"/>
    </xf>
    <xf numFmtId="177" fontId="3" fillId="2" borderId="6" xfId="50" applyNumberFormat="1" applyFont="1" applyFill="1" applyBorder="1" applyAlignment="1" applyProtection="1">
      <alignment horizontal="center" vertical="center" shrinkToFit="1"/>
    </xf>
    <xf numFmtId="177" fontId="2" fillId="2" borderId="6" xfId="50" applyNumberFormat="1" applyFont="1" applyFill="1" applyBorder="1" applyAlignment="1" applyProtection="1">
      <alignment horizontal="center" vertical="center" shrinkToFit="1"/>
    </xf>
    <xf numFmtId="181" fontId="2" fillId="2" borderId="8" xfId="50" applyNumberFormat="1" applyFont="1" applyFill="1" applyBorder="1" applyAlignment="1" applyProtection="1">
      <alignment horizontal="center" vertical="center" wrapText="1"/>
    </xf>
    <xf numFmtId="177" fontId="2" fillId="2" borderId="8" xfId="50" applyNumberFormat="1" applyFont="1" applyFill="1" applyBorder="1" applyAlignment="1" applyProtection="1">
      <alignment horizontal="center" vertical="center" shrinkToFit="1"/>
    </xf>
    <xf numFmtId="182" fontId="1" fillId="4" borderId="1" xfId="50" applyNumberFormat="1" applyFont="1" applyFill="1" applyBorder="1" applyAlignment="1" applyProtection="1">
      <alignment horizontal="center" vertical="center" shrinkToFit="1"/>
    </xf>
    <xf numFmtId="177" fontId="13" fillId="3" borderId="1" xfId="50" applyNumberFormat="1" applyFont="1" applyFill="1" applyBorder="1" applyAlignment="1" applyProtection="1">
      <alignment horizontal="right" vertical="center" shrinkToFit="1"/>
    </xf>
    <xf numFmtId="177" fontId="14" fillId="3" borderId="3" xfId="50" applyNumberFormat="1" applyFont="1" applyFill="1" applyBorder="1" applyAlignment="1" applyProtection="1">
      <alignment horizontal="center" vertical="center" shrinkToFit="1"/>
    </xf>
    <xf numFmtId="177" fontId="14" fillId="3" borderId="5" xfId="50" applyNumberFormat="1" applyFont="1" applyFill="1" applyBorder="1" applyAlignment="1" applyProtection="1">
      <alignment horizontal="center" vertical="center" shrinkToFit="1"/>
    </xf>
    <xf numFmtId="0" fontId="0" fillId="3" borderId="0" xfId="0" applyFont="1" applyFill="1">
      <alignment vertical="center"/>
    </xf>
    <xf numFmtId="177" fontId="12" fillId="2" borderId="1" xfId="50" applyNumberFormat="1" applyFont="1" applyFill="1" applyBorder="1" applyAlignment="1" applyProtection="1">
      <alignment horizontal="center" vertical="center" wrapText="1"/>
    </xf>
    <xf numFmtId="177" fontId="2" fillId="2" borderId="1" xfId="50" applyNumberFormat="1" applyFont="1" applyFill="1" applyBorder="1" applyAlignment="1" applyProtection="1">
      <alignment horizontal="center" vertical="center" shrinkToFit="1"/>
    </xf>
    <xf numFmtId="177" fontId="11" fillId="2" borderId="6" xfId="50" applyNumberFormat="1" applyFont="1" applyFill="1" applyBorder="1" applyAlignment="1" applyProtection="1">
      <alignment horizontal="center" vertical="center" wrapText="1"/>
    </xf>
    <xf numFmtId="177" fontId="13" fillId="4" borderId="1" xfId="50" applyNumberFormat="1" applyFont="1" applyFill="1" applyBorder="1" applyAlignment="1" applyProtection="1">
      <alignment horizontal="center" vertical="center" shrinkToFit="1"/>
    </xf>
    <xf numFmtId="177" fontId="13" fillId="3" borderId="1" xfId="50" applyNumberFormat="1" applyFont="1" applyFill="1" applyBorder="1" applyAlignment="1" applyProtection="1">
      <alignment horizontal="center" vertical="center" shrinkToFit="1"/>
    </xf>
    <xf numFmtId="177" fontId="14" fillId="3" borderId="4" xfId="50" applyNumberFormat="1" applyFont="1" applyFill="1" applyBorder="1" applyAlignment="1" applyProtection="1">
      <alignment horizontal="center" vertical="center" shrinkToFit="1"/>
    </xf>
    <xf numFmtId="177" fontId="14" fillId="3" borderId="1" xfId="50" applyNumberFormat="1" applyFont="1" applyFill="1" applyBorder="1" applyAlignment="1" applyProtection="1">
      <alignment horizontal="center" vertical="center" shrinkToFit="1"/>
    </xf>
    <xf numFmtId="0" fontId="14" fillId="3" borderId="1" xfId="50" applyFont="1" applyFill="1" applyBorder="1" applyAlignment="1" applyProtection="1">
      <alignment horizontal="center" vertical="center" shrinkToFit="1"/>
    </xf>
    <xf numFmtId="0" fontId="1" fillId="3" borderId="6" xfId="50" applyFont="1" applyFill="1" applyBorder="1" applyAlignment="1" applyProtection="1">
      <alignment horizontal="center" vertical="center" shrinkToFit="1"/>
    </xf>
    <xf numFmtId="177" fontId="1" fillId="3" borderId="6" xfId="50" applyNumberFormat="1" applyFont="1" applyFill="1" applyBorder="1" applyAlignment="1" applyProtection="1">
      <alignment horizontal="center" vertical="center"/>
    </xf>
    <xf numFmtId="177" fontId="13" fillId="4" borderId="6" xfId="50" applyNumberFormat="1" applyFont="1" applyFill="1" applyBorder="1" applyAlignment="1" applyProtection="1">
      <alignment horizontal="right" vertical="center" shrinkToFit="1"/>
    </xf>
    <xf numFmtId="177" fontId="13" fillId="3" borderId="6" xfId="50" applyNumberFormat="1" applyFont="1" applyFill="1" applyBorder="1" applyAlignment="1" applyProtection="1">
      <alignment horizontal="center" vertical="center" shrinkToFit="1"/>
    </xf>
    <xf numFmtId="179" fontId="2" fillId="2" borderId="8" xfId="50" applyNumberFormat="1" applyFont="1" applyFill="1" applyBorder="1" applyAlignment="1" applyProtection="1">
      <alignment horizontal="center" vertical="center" wrapText="1" shrinkToFit="1"/>
    </xf>
    <xf numFmtId="177" fontId="1" fillId="3" borderId="7" xfId="50" applyNumberFormat="1" applyFont="1" applyFill="1" applyBorder="1" applyAlignment="1" applyProtection="1">
      <alignment horizontal="center" vertical="center" shrinkToFit="1"/>
    </xf>
    <xf numFmtId="177" fontId="1" fillId="3" borderId="9" xfId="50" applyNumberFormat="1" applyFont="1" applyFill="1" applyBorder="1" applyAlignment="1" applyProtection="1">
      <alignment horizontal="center" vertical="center" shrinkToFit="1"/>
    </xf>
    <xf numFmtId="0" fontId="2" fillId="2" borderId="8" xfId="50" applyNumberFormat="1" applyFont="1" applyFill="1" applyBorder="1" applyAlignment="1" applyProtection="1">
      <alignment horizontal="center" vertical="center" wrapText="1" shrinkToFit="1"/>
    </xf>
    <xf numFmtId="177" fontId="11" fillId="2" borderId="1" xfId="50" applyNumberFormat="1" applyFont="1" applyFill="1" applyBorder="1" applyAlignment="1" applyProtection="1">
      <alignment horizontal="center" vertical="center" wrapText="1"/>
    </xf>
    <xf numFmtId="176" fontId="16" fillId="2" borderId="8" xfId="50" applyNumberFormat="1" applyFont="1" applyFill="1" applyBorder="1" applyAlignment="1" applyProtection="1">
      <alignment horizontal="center" vertical="center" wrapText="1" shrinkToFit="1"/>
    </xf>
    <xf numFmtId="183" fontId="2" fillId="2" borderId="8" xfId="50" applyNumberFormat="1" applyFont="1" applyFill="1" applyBorder="1" applyAlignment="1" applyProtection="1">
      <alignment horizontal="center" vertical="center" wrapText="1"/>
    </xf>
    <xf numFmtId="10" fontId="2" fillId="2" borderId="1" xfId="50" applyNumberFormat="1" applyFont="1" applyFill="1" applyBorder="1" applyAlignment="1" applyProtection="1">
      <alignment horizontal="center" vertical="center" wrapText="1" shrinkToFit="1"/>
    </xf>
    <xf numFmtId="0" fontId="2" fillId="2" borderId="8" xfId="50" applyFont="1" applyFill="1" applyBorder="1" applyAlignment="1" applyProtection="1">
      <alignment horizontal="center" vertical="center" wrapText="1"/>
    </xf>
    <xf numFmtId="0" fontId="2" fillId="3" borderId="8" xfId="50" applyFont="1" applyFill="1" applyBorder="1" applyAlignment="1" applyProtection="1">
      <alignment horizontal="center" vertical="center" wrapText="1"/>
    </xf>
    <xf numFmtId="176" fontId="3" fillId="3" borderId="8" xfId="50" applyNumberFormat="1" applyFont="1" applyFill="1" applyBorder="1" applyAlignment="1" applyProtection="1">
      <alignment horizontal="center" vertical="center" wrapText="1" shrinkToFit="1"/>
    </xf>
    <xf numFmtId="14" fontId="2" fillId="3" borderId="8" xfId="50" applyNumberFormat="1" applyFont="1" applyFill="1" applyBorder="1" applyAlignment="1" applyProtection="1">
      <alignment horizontal="center" vertical="center" wrapText="1"/>
    </xf>
    <xf numFmtId="177" fontId="2" fillId="3" borderId="8" xfId="50" applyNumberFormat="1" applyFont="1" applyFill="1" applyBorder="1" applyAlignment="1" applyProtection="1">
      <alignment horizontal="center" vertical="center" shrinkToFit="1"/>
    </xf>
    <xf numFmtId="179" fontId="2" fillId="3" borderId="8" xfId="50" applyNumberFormat="1" applyFont="1" applyFill="1" applyBorder="1" applyAlignment="1" applyProtection="1">
      <alignment horizontal="center" vertical="center" wrapText="1" shrinkToFit="1"/>
    </xf>
    <xf numFmtId="177" fontId="2" fillId="3" borderId="8" xfId="50" applyNumberFormat="1" applyFont="1" applyFill="1" applyBorder="1" applyAlignment="1" applyProtection="1">
      <alignment horizontal="center" vertical="center" wrapText="1" shrinkToFit="1"/>
    </xf>
    <xf numFmtId="177" fontId="11" fillId="3" borderId="8" xfId="50" applyNumberFormat="1" applyFont="1" applyFill="1" applyBorder="1" applyAlignment="1" applyProtection="1">
      <alignment horizontal="center" vertical="center" wrapText="1"/>
    </xf>
    <xf numFmtId="176" fontId="2" fillId="3" borderId="8" xfId="50" applyNumberFormat="1" applyFont="1" applyFill="1" applyBorder="1" applyAlignment="1" applyProtection="1">
      <alignment horizontal="center" vertical="center" wrapText="1" shrinkToFit="1"/>
    </xf>
    <xf numFmtId="0" fontId="2" fillId="3" borderId="8" xfId="50" applyNumberFormat="1" applyFont="1" applyFill="1" applyBorder="1" applyAlignment="1" applyProtection="1">
      <alignment horizontal="center" vertical="center" wrapText="1"/>
    </xf>
    <xf numFmtId="0" fontId="2" fillId="3" borderId="1" xfId="50" applyFont="1" applyFill="1" applyBorder="1" applyAlignment="1" applyProtection="1">
      <alignment horizontal="center" vertical="center"/>
    </xf>
    <xf numFmtId="0" fontId="2" fillId="3" borderId="1" xfId="50" applyFont="1" applyFill="1" applyBorder="1" applyAlignment="1" applyProtection="1">
      <alignment horizontal="center" vertical="center" wrapText="1"/>
    </xf>
    <xf numFmtId="0" fontId="6" fillId="2" borderId="4" xfId="50" applyFont="1" applyFill="1" applyBorder="1" applyAlignment="1" applyProtection="1">
      <alignment horizontal="center" vertical="center" shrinkToFit="1"/>
    </xf>
    <xf numFmtId="0" fontId="1" fillId="2" borderId="8" xfId="50" applyNumberFormat="1" applyFont="1" applyFill="1" applyBorder="1" applyAlignment="1" applyProtection="1" quotePrefix="1">
      <alignment horizontal="center" vertical="center" wrapText="1" shrinkToFi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 2" xfId="49"/>
    <cellStyle name="常规 2" xfId="50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customXml" Target="../customXml/item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6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6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6" Type="http://schemas.openxmlformats.org/officeDocument/2006/relationships/image" Target="../media/image8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6" Type="http://schemas.openxmlformats.org/officeDocument/2006/relationships/image" Target="../media/image8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6" Type="http://schemas.openxmlformats.org/officeDocument/2006/relationships/image" Target="../media/image9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6" Type="http://schemas.openxmlformats.org/officeDocument/2006/relationships/image" Target="../media/image9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9" Type="http://schemas.openxmlformats.org/officeDocument/2006/relationships/image" Target="../media/image12.png"/><Relationship Id="rId8" Type="http://schemas.openxmlformats.org/officeDocument/2006/relationships/image" Target="../media/image11.png"/><Relationship Id="rId7" Type="http://schemas.openxmlformats.org/officeDocument/2006/relationships/image" Target="../media/image10.png"/><Relationship Id="rId6" Type="http://schemas.openxmlformats.org/officeDocument/2006/relationships/image" Target="../media/image9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0" Type="http://schemas.openxmlformats.org/officeDocument/2006/relationships/image" Target="../media/image23.png"/><Relationship Id="rId2" Type="http://schemas.openxmlformats.org/officeDocument/2006/relationships/image" Target="../media/image2.png"/><Relationship Id="rId19" Type="http://schemas.openxmlformats.org/officeDocument/2006/relationships/image" Target="../media/image22.png"/><Relationship Id="rId18" Type="http://schemas.openxmlformats.org/officeDocument/2006/relationships/image" Target="../media/image21.png"/><Relationship Id="rId17" Type="http://schemas.openxmlformats.org/officeDocument/2006/relationships/image" Target="../media/image20.png"/><Relationship Id="rId16" Type="http://schemas.openxmlformats.org/officeDocument/2006/relationships/image" Target="../media/image19.png"/><Relationship Id="rId15" Type="http://schemas.openxmlformats.org/officeDocument/2006/relationships/image" Target="../media/image18.png"/><Relationship Id="rId14" Type="http://schemas.openxmlformats.org/officeDocument/2006/relationships/image" Target="../media/image17.png"/><Relationship Id="rId13" Type="http://schemas.openxmlformats.org/officeDocument/2006/relationships/image" Target="../media/image16.png"/><Relationship Id="rId12" Type="http://schemas.openxmlformats.org/officeDocument/2006/relationships/image" Target="../media/image15.png"/><Relationship Id="rId11" Type="http://schemas.openxmlformats.org/officeDocument/2006/relationships/image" Target="../media/image14.png"/><Relationship Id="rId10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340465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2" name="图片 1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07971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5" name="图片 4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303145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6" name="图片 5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536571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47</xdr:row>
      <xdr:rowOff>154940</xdr:rowOff>
    </xdr:to>
    <xdr:pic>
      <xdr:nvPicPr>
        <xdr:cNvPr id="4" name="图片 3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5527000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20</xdr:col>
      <xdr:colOff>506730</xdr:colOff>
      <xdr:row>44</xdr:row>
      <xdr:rowOff>121920</xdr:rowOff>
    </xdr:from>
    <xdr:to>
      <xdr:col>30</xdr:col>
      <xdr:colOff>238760</xdr:colOff>
      <xdr:row>60</xdr:row>
      <xdr:rowOff>75565</xdr:rowOff>
    </xdr:to>
    <xdr:pic>
      <xdr:nvPicPr>
        <xdr:cNvPr id="7" name="图片 6" descr="96a3b3d7408701d3254b21a798b6ba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3496905" y="13167995"/>
          <a:ext cx="6590030" cy="22682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29495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339685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91425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625685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86975" y="9893300"/>
          <a:ext cx="7260590" cy="373634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29495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339685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91425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625685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86975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64</xdr:row>
      <xdr:rowOff>29210</xdr:rowOff>
    </xdr:from>
    <xdr:to>
      <xdr:col>8</xdr:col>
      <xdr:colOff>516890</xdr:colOff>
      <xdr:row>99</xdr:row>
      <xdr:rowOff>94615</xdr:rowOff>
    </xdr:to>
    <xdr:pic>
      <xdr:nvPicPr>
        <xdr:cNvPr id="7" name="图片 6" descr="Y1A0A8}H~FGEIKMB@JE@Q%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93700" y="21342985"/>
          <a:ext cx="7839075" cy="509460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29495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339685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91425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625685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86975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0</xdr:col>
      <xdr:colOff>393700</xdr:colOff>
      <xdr:row>67</xdr:row>
      <xdr:rowOff>29210</xdr:rowOff>
    </xdr:from>
    <xdr:to>
      <xdr:col>8</xdr:col>
      <xdr:colOff>516890</xdr:colOff>
      <xdr:row>102</xdr:row>
      <xdr:rowOff>94615</xdr:rowOff>
    </xdr:to>
    <xdr:pic>
      <xdr:nvPicPr>
        <xdr:cNvPr id="7" name="图片 6" descr="Y1A0A8}H~FGEIKMB@JE@Q%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93700" y="22562185"/>
          <a:ext cx="7839075" cy="509460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73720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24203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19377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2803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689320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2</xdr:col>
      <xdr:colOff>355600</xdr:colOff>
      <xdr:row>67</xdr:row>
      <xdr:rowOff>76200</xdr:rowOff>
    </xdr:from>
    <xdr:to>
      <xdr:col>12</xdr:col>
      <xdr:colOff>470535</xdr:colOff>
      <xdr:row>101</xdr:row>
      <xdr:rowOff>0</xdr:rowOff>
    </xdr:to>
    <xdr:pic>
      <xdr:nvPicPr>
        <xdr:cNvPr id="8" name="图片 7" descr="C}HGE]SE`%R618OSL$`XA]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404620" y="22609175"/>
          <a:ext cx="7903210" cy="48101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73720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24203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19377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52803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689320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0</xdr:col>
      <xdr:colOff>403225</xdr:colOff>
      <xdr:row>67</xdr:row>
      <xdr:rowOff>9525</xdr:rowOff>
    </xdr:from>
    <xdr:to>
      <xdr:col>11</xdr:col>
      <xdr:colOff>193040</xdr:colOff>
      <xdr:row>100</xdr:row>
      <xdr:rowOff>76200</xdr:rowOff>
    </xdr:to>
    <xdr:pic>
      <xdr:nvPicPr>
        <xdr:cNvPr id="7" name="图片 6" descr="C}HGE]SE`%R618OSL$`XA]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03225" y="22542500"/>
          <a:ext cx="7903210" cy="48101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67395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435705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387445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721705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882995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74</xdr:row>
      <xdr:rowOff>85725</xdr:rowOff>
    </xdr:from>
    <xdr:to>
      <xdr:col>11</xdr:col>
      <xdr:colOff>225425</xdr:colOff>
      <xdr:row>111</xdr:row>
      <xdr:rowOff>76200</xdr:rowOff>
    </xdr:to>
    <xdr:pic>
      <xdr:nvPicPr>
        <xdr:cNvPr id="8" name="图片 7" descr="GI{{[3YN%@M7(9T06`@86SO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57175" y="25727025"/>
          <a:ext cx="8275320" cy="53054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67395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435705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387445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721705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882995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75</xdr:row>
      <xdr:rowOff>85725</xdr:rowOff>
    </xdr:from>
    <xdr:to>
      <xdr:col>11</xdr:col>
      <xdr:colOff>225425</xdr:colOff>
      <xdr:row>112</xdr:row>
      <xdr:rowOff>76200</xdr:rowOff>
    </xdr:to>
    <xdr:pic>
      <xdr:nvPicPr>
        <xdr:cNvPr id="7" name="图片 6" descr="GI{{[3YN%@M7(9T06`@86SO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57175" y="26133425"/>
          <a:ext cx="8275320" cy="53054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48170" y="55511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026005" y="51276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977745" y="68084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12005" y="68326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33</xdr:col>
      <xdr:colOff>634365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473295" y="96139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122</xdr:row>
      <xdr:rowOff>85725</xdr:rowOff>
    </xdr:from>
    <xdr:to>
      <xdr:col>9</xdr:col>
      <xdr:colOff>88900</xdr:colOff>
      <xdr:row>147</xdr:row>
      <xdr:rowOff>48260</xdr:rowOff>
    </xdr:to>
    <xdr:pic>
      <xdr:nvPicPr>
        <xdr:cNvPr id="7" name="图片 6" descr="GI{{[3YN%@M7(9T06`@86SO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57175" y="44967525"/>
          <a:ext cx="5557520" cy="356298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123</xdr:row>
      <xdr:rowOff>113665</xdr:rowOff>
    </xdr:from>
    <xdr:to>
      <xdr:col>8</xdr:col>
      <xdr:colOff>485775</xdr:colOff>
      <xdr:row>139</xdr:row>
      <xdr:rowOff>131445</xdr:rowOff>
    </xdr:to>
    <xdr:pic>
      <xdr:nvPicPr>
        <xdr:cNvPr id="8" name="图片 7" descr="S39$ALR(Q}{GS5V@VS@%]9L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991995" y="45138340"/>
          <a:ext cx="3609975" cy="233235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83</xdr:row>
      <xdr:rowOff>389255</xdr:rowOff>
    </xdr:from>
    <xdr:to>
      <xdr:col>14</xdr:col>
      <xdr:colOff>166370</xdr:colOff>
      <xdr:row>84</xdr:row>
      <xdr:rowOff>385445</xdr:rowOff>
    </xdr:to>
    <xdr:pic>
      <xdr:nvPicPr>
        <xdr:cNvPr id="9" name="图片 8" descr="RAX800X5K1R`@V4H52ISOOQ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669020" y="29484955"/>
          <a:ext cx="1271270" cy="402590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123</xdr:row>
      <xdr:rowOff>66675</xdr:rowOff>
    </xdr:from>
    <xdr:to>
      <xdr:col>15</xdr:col>
      <xdr:colOff>633730</xdr:colOff>
      <xdr:row>148</xdr:row>
      <xdr:rowOff>95250</xdr:rowOff>
    </xdr:to>
    <xdr:pic>
      <xdr:nvPicPr>
        <xdr:cNvPr id="10" name="图片 9" descr="VR@Q(1Y2V${5Q89WXV9J~L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373370" y="45091350"/>
          <a:ext cx="5615305" cy="3629025"/>
        </a:xfrm>
        <a:prstGeom prst="rect">
          <a:avLst/>
        </a:prstGeom>
      </xdr:spPr>
    </xdr:pic>
    <xdr:clientData/>
  </xdr:twoCellAnchor>
  <xdr:twoCellAnchor editAs="oneCell">
    <xdr:from>
      <xdr:col>15</xdr:col>
      <xdr:colOff>264795</xdr:colOff>
      <xdr:row>140</xdr:row>
      <xdr:rowOff>28575</xdr:rowOff>
    </xdr:from>
    <xdr:to>
      <xdr:col>21</xdr:col>
      <xdr:colOff>114300</xdr:colOff>
      <xdr:row>163</xdr:row>
      <xdr:rowOff>9525</xdr:rowOff>
    </xdr:to>
    <xdr:pic>
      <xdr:nvPicPr>
        <xdr:cNvPr id="11" name="图片 10" descr="VB8$%I}HNQY40B%ELC3E~K7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619740" y="47510700"/>
          <a:ext cx="5116830" cy="3267075"/>
        </a:xfrm>
        <a:prstGeom prst="rect">
          <a:avLst/>
        </a:prstGeom>
      </xdr:spPr>
    </xdr:pic>
    <xdr:clientData/>
  </xdr:twoCellAnchor>
  <xdr:twoCellAnchor editAs="oneCell">
    <xdr:from>
      <xdr:col>13</xdr:col>
      <xdr:colOff>180975</xdr:colOff>
      <xdr:row>84</xdr:row>
      <xdr:rowOff>342900</xdr:rowOff>
    </xdr:from>
    <xdr:to>
      <xdr:col>14</xdr:col>
      <xdr:colOff>71755</xdr:colOff>
      <xdr:row>86</xdr:row>
      <xdr:rowOff>60325</xdr:rowOff>
    </xdr:to>
    <xdr:pic>
      <xdr:nvPicPr>
        <xdr:cNvPr id="12" name="图片 11" descr="W`]@WJ@V9JG{UP0RE)G1ZIH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802370" y="29845000"/>
          <a:ext cx="1043305" cy="530225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86</xdr:row>
      <xdr:rowOff>281305</xdr:rowOff>
    </xdr:from>
    <xdr:to>
      <xdr:col>10</xdr:col>
      <xdr:colOff>295910</xdr:colOff>
      <xdr:row>87</xdr:row>
      <xdr:rowOff>158750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401820" y="30596205"/>
          <a:ext cx="2134235" cy="283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334645</xdr:colOff>
      <xdr:row>147</xdr:row>
      <xdr:rowOff>9525</xdr:rowOff>
    </xdr:from>
    <xdr:to>
      <xdr:col>8</xdr:col>
      <xdr:colOff>485775</xdr:colOff>
      <xdr:row>193</xdr:row>
      <xdr:rowOff>28575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34645" y="48491775"/>
          <a:ext cx="5267325" cy="6591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371475</xdr:colOff>
      <xdr:row>148</xdr:row>
      <xdr:rowOff>114300</xdr:rowOff>
    </xdr:from>
    <xdr:to>
      <xdr:col>11</xdr:col>
      <xdr:colOff>651510</xdr:colOff>
      <xdr:row>176</xdr:row>
      <xdr:rowOff>76200</xdr:rowOff>
    </xdr:to>
    <xdr:pic>
      <xdr:nvPicPr>
        <xdr:cNvPr id="16" name="图片 15" descr="G)[Z_VMI@7`TS_HGKANS@W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20495" y="48739425"/>
          <a:ext cx="6118860" cy="3962400"/>
        </a:xfrm>
        <a:prstGeom prst="rect">
          <a:avLst/>
        </a:prstGeom>
      </xdr:spPr>
    </xdr:pic>
    <xdr:clientData/>
  </xdr:twoCellAnchor>
  <xdr:twoCellAnchor editAs="oneCell">
    <xdr:from>
      <xdr:col>3</xdr:col>
      <xdr:colOff>695325</xdr:colOff>
      <xdr:row>15</xdr:row>
      <xdr:rowOff>245745</xdr:rowOff>
    </xdr:from>
    <xdr:to>
      <xdr:col>5</xdr:col>
      <xdr:colOff>499745</xdr:colOff>
      <xdr:row>17</xdr:row>
      <xdr:rowOff>129540</xdr:rowOff>
    </xdr:to>
    <xdr:pic>
      <xdr:nvPicPr>
        <xdr:cNvPr id="14" name="图片 1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458720" y="5055235"/>
          <a:ext cx="1518920" cy="443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334645</xdr:colOff>
      <xdr:row>122</xdr:row>
      <xdr:rowOff>15875</xdr:rowOff>
    </xdr:from>
    <xdr:to>
      <xdr:col>19</xdr:col>
      <xdr:colOff>544195</xdr:colOff>
      <xdr:row>169</xdr:row>
      <xdr:rowOff>73025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0108565" y="44897675"/>
          <a:ext cx="4362450" cy="6800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311150</xdr:colOff>
      <xdr:row>133</xdr:row>
      <xdr:rowOff>38100</xdr:rowOff>
    </xdr:from>
    <xdr:to>
      <xdr:col>18</xdr:col>
      <xdr:colOff>508635</xdr:colOff>
      <xdr:row>166</xdr:row>
      <xdr:rowOff>50165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 rot="16200000">
          <a:off x="7987030" y="45732065"/>
          <a:ext cx="4726940" cy="6303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361950</xdr:colOff>
      <xdr:row>178</xdr:row>
      <xdr:rowOff>66675</xdr:rowOff>
    </xdr:from>
    <xdr:to>
      <xdr:col>10</xdr:col>
      <xdr:colOff>363855</xdr:colOff>
      <xdr:row>234</xdr:row>
      <xdr:rowOff>28575</xdr:rowOff>
    </xdr:to>
    <xdr:pic>
      <xdr:nvPicPr>
        <xdr:cNvPr id="19" name="图片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125345" y="52978050"/>
          <a:ext cx="4478655" cy="796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38100</xdr:colOff>
      <xdr:row>132</xdr:row>
      <xdr:rowOff>73025</xdr:rowOff>
    </xdr:from>
    <xdr:to>
      <xdr:col>10</xdr:col>
      <xdr:colOff>257810</xdr:colOff>
      <xdr:row>161</xdr:row>
      <xdr:rowOff>53975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087120" y="46412150"/>
          <a:ext cx="5410835" cy="412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514350</xdr:colOff>
      <xdr:row>110</xdr:row>
      <xdr:rowOff>139700</xdr:rowOff>
    </xdr:from>
    <xdr:to>
      <xdr:col>10</xdr:col>
      <xdr:colOff>600710</xdr:colOff>
      <xdr:row>112</xdr:row>
      <xdr:rowOff>372110</xdr:rowOff>
    </xdr:to>
    <xdr:pic>
      <xdr:nvPicPr>
        <xdr:cNvPr id="21" name="图片 2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630545" y="40220900"/>
          <a:ext cx="1210310" cy="10452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351260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225675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20849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454275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45</xdr:row>
      <xdr:rowOff>37465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4704040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20</xdr:col>
      <xdr:colOff>506730</xdr:colOff>
      <xdr:row>45</xdr:row>
      <xdr:rowOff>121920</xdr:rowOff>
    </xdr:from>
    <xdr:to>
      <xdr:col>30</xdr:col>
      <xdr:colOff>238760</xdr:colOff>
      <xdr:row>61</xdr:row>
      <xdr:rowOff>75565</xdr:rowOff>
    </xdr:to>
    <xdr:pic>
      <xdr:nvPicPr>
        <xdr:cNvPr id="7" name="图片 6" descr="96a3b3d7408701d3254b21a798b6ba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2673945" y="13714095"/>
          <a:ext cx="6590030" cy="22682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84410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29460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4634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58060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129540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41890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20</xdr:col>
      <xdr:colOff>506730</xdr:colOff>
      <xdr:row>47</xdr:row>
      <xdr:rowOff>121920</xdr:rowOff>
    </xdr:from>
    <xdr:to>
      <xdr:col>30</xdr:col>
      <xdr:colOff>238760</xdr:colOff>
      <xdr:row>63</xdr:row>
      <xdr:rowOff>75565</xdr:rowOff>
    </xdr:to>
    <xdr:pic>
      <xdr:nvPicPr>
        <xdr:cNvPr id="7" name="图片 6" descr="96a3b3d7408701d3254b21a798b6ba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711795" y="14526895"/>
          <a:ext cx="6590030" cy="2268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84410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29460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4634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58060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41890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20</xdr:col>
      <xdr:colOff>506730</xdr:colOff>
      <xdr:row>49</xdr:row>
      <xdr:rowOff>121920</xdr:rowOff>
    </xdr:from>
    <xdr:to>
      <xdr:col>30</xdr:col>
      <xdr:colOff>238760</xdr:colOff>
      <xdr:row>65</xdr:row>
      <xdr:rowOff>75565</xdr:rowOff>
    </xdr:to>
    <xdr:pic>
      <xdr:nvPicPr>
        <xdr:cNvPr id="7" name="图片 6" descr="96a3b3d7408701d3254b21a798b6ba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711795" y="15339695"/>
          <a:ext cx="6590030" cy="22682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84410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29460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4634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58060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41890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20</xdr:col>
      <xdr:colOff>506730</xdr:colOff>
      <xdr:row>50</xdr:row>
      <xdr:rowOff>121920</xdr:rowOff>
    </xdr:from>
    <xdr:to>
      <xdr:col>30</xdr:col>
      <xdr:colOff>238760</xdr:colOff>
      <xdr:row>66</xdr:row>
      <xdr:rowOff>75565</xdr:rowOff>
    </xdr:to>
    <xdr:pic>
      <xdr:nvPicPr>
        <xdr:cNvPr id="7" name="图片 6" descr="96a3b3d7408701d3254b21a798b6ba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711795" y="15746095"/>
          <a:ext cx="6590030" cy="22682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84410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29460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4634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58060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41890" y="9893300"/>
          <a:ext cx="7260590" cy="3736340"/>
        </a:xfrm>
        <a:prstGeom prst="rect">
          <a:avLst/>
        </a:prstGeom>
      </xdr:spPr>
    </xdr:pic>
    <xdr:clientData/>
  </xdr:twoCellAnchor>
  <xdr:twoCellAnchor editAs="oneCell">
    <xdr:from>
      <xdr:col>20</xdr:col>
      <xdr:colOff>506730</xdr:colOff>
      <xdr:row>53</xdr:row>
      <xdr:rowOff>121920</xdr:rowOff>
    </xdr:from>
    <xdr:to>
      <xdr:col>30</xdr:col>
      <xdr:colOff>238760</xdr:colOff>
      <xdr:row>69</xdr:row>
      <xdr:rowOff>75565</xdr:rowOff>
    </xdr:to>
    <xdr:pic>
      <xdr:nvPicPr>
        <xdr:cNvPr id="7" name="图片 6" descr="96a3b3d7408701d3254b21a798b6baa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0711795" y="16965295"/>
          <a:ext cx="6590030" cy="22682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84410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294600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46340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580600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41890" y="9893300"/>
          <a:ext cx="7260590" cy="37363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29495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339685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91425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625685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86975" y="9893300"/>
          <a:ext cx="7260590" cy="37363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60325</xdr:colOff>
      <xdr:row>17</xdr:row>
      <xdr:rowOff>181610</xdr:rowOff>
    </xdr:from>
    <xdr:to>
      <xdr:col>12</xdr:col>
      <xdr:colOff>959485</xdr:colOff>
      <xdr:row>19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929495" y="5830570"/>
          <a:ext cx="162306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20</xdr:col>
      <xdr:colOff>89535</xdr:colOff>
      <xdr:row>16</xdr:row>
      <xdr:rowOff>13335</xdr:rowOff>
    </xdr:from>
    <xdr:to>
      <xdr:col>29</xdr:col>
      <xdr:colOff>267335</xdr:colOff>
      <xdr:row>24</xdr:row>
      <xdr:rowOff>160655</xdr:rowOff>
    </xdr:to>
    <xdr:pic>
      <xdr:nvPicPr>
        <xdr:cNvPr id="3" name="图片 2" descr="9%C_(${1QU(855WP{]``LA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339685" y="5407025"/>
          <a:ext cx="6350000" cy="2246630"/>
        </a:xfrm>
        <a:prstGeom prst="rect">
          <a:avLst/>
        </a:prstGeom>
      </xdr:spPr>
    </xdr:pic>
    <xdr:clientData/>
  </xdr:twoCellAnchor>
  <xdr:twoCellAnchor editAs="oneCell">
    <xdr:from>
      <xdr:col>20</xdr:col>
      <xdr:colOff>41275</xdr:colOff>
      <xdr:row>22</xdr:row>
      <xdr:rowOff>128270</xdr:rowOff>
    </xdr:from>
    <xdr:to>
      <xdr:col>28</xdr:col>
      <xdr:colOff>75565</xdr:colOff>
      <xdr:row>34</xdr:row>
      <xdr:rowOff>214630</xdr:rowOff>
    </xdr:to>
    <xdr:pic>
      <xdr:nvPicPr>
        <xdr:cNvPr id="4" name="图片 3" descr="AN3I42CX[$4MH(24A940YE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291425" y="7087870"/>
          <a:ext cx="5520690" cy="3286760"/>
        </a:xfrm>
        <a:prstGeom prst="rect">
          <a:avLst/>
        </a:prstGeom>
      </xdr:spPr>
    </xdr:pic>
    <xdr:clientData/>
  </xdr:twoCellAnchor>
  <xdr:twoCellAnchor editAs="oneCell">
    <xdr:from>
      <xdr:col>23</xdr:col>
      <xdr:colOff>318135</xdr:colOff>
      <xdr:row>22</xdr:row>
      <xdr:rowOff>152400</xdr:rowOff>
    </xdr:from>
    <xdr:to>
      <xdr:col>32</xdr:col>
      <xdr:colOff>401320</xdr:colOff>
      <xdr:row>36</xdr:row>
      <xdr:rowOff>81915</xdr:rowOff>
    </xdr:to>
    <xdr:pic>
      <xdr:nvPicPr>
        <xdr:cNvPr id="5" name="图片 4" descr="L){)5LQ045(AF$W2}Y1GOW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625685" y="7112000"/>
          <a:ext cx="6255385" cy="3663315"/>
        </a:xfrm>
        <a:prstGeom prst="rect">
          <a:avLst/>
        </a:prstGeom>
      </xdr:spPr>
    </xdr:pic>
    <xdr:clientData/>
  </xdr:twoCellAnchor>
  <xdr:twoCellAnchor editAs="oneCell">
    <xdr:from>
      <xdr:col>23</xdr:col>
      <xdr:colOff>479425</xdr:colOff>
      <xdr:row>33</xdr:row>
      <xdr:rowOff>0</xdr:rowOff>
    </xdr:from>
    <xdr:to>
      <xdr:col>34</xdr:col>
      <xdr:colOff>196215</xdr:colOff>
      <xdr:row>44</xdr:row>
      <xdr:rowOff>104140</xdr:rowOff>
    </xdr:to>
    <xdr:pic>
      <xdr:nvPicPr>
        <xdr:cNvPr id="6" name="图片 5" descr="OK1LT~7G4I`AD7$00JSA$$W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86975" y="9893300"/>
          <a:ext cx="7260590" cy="37363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7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48"/>
  <sheetViews>
    <sheetView zoomScale="85" zoomScaleNormal="85" workbookViewId="0">
      <pane ySplit="7" topLeftCell="A28" activePane="bottomLeft" state="frozen"/>
      <selection/>
      <selection pane="bottomLeft" activeCell="C37" sqref="C37"/>
    </sheetView>
  </sheetViews>
  <sheetFormatPr defaultColWidth="9" defaultRowHeight="11.25"/>
  <cols>
    <col min="1" max="1" width="3.25" style="198" customWidth="1"/>
    <col min="2" max="2" width="7.88333333333333" style="204" customWidth="1"/>
    <col min="3" max="3" width="14.5083333333333" style="198" customWidth="1"/>
    <col min="4" max="4" width="9.55" style="198" customWidth="1"/>
    <col min="5" max="5" width="16.0833333333333" style="205" customWidth="1"/>
    <col min="6" max="6" width="27.8416666666667" style="205" customWidth="1"/>
    <col min="7" max="7" width="27.0583333333333" style="205" customWidth="1"/>
    <col min="8" max="8" width="8.61666666666667" style="205" customWidth="1"/>
    <col min="9" max="9" width="9.5" style="205" customWidth="1"/>
    <col min="10" max="10" width="14.2416666666667" style="205" customWidth="1"/>
    <col min="11" max="12" width="9.5" style="205" customWidth="1"/>
    <col min="13" max="13" width="31.2416666666667" style="205" customWidth="1"/>
    <col min="14" max="14" width="14.1166666666667" style="205" customWidth="1"/>
    <col min="15" max="15" width="13.85" style="204" customWidth="1"/>
    <col min="16" max="16" width="27.0583333333333" style="205" customWidth="1"/>
    <col min="17" max="17" width="15.025" style="198" customWidth="1"/>
    <col min="18" max="18" width="11" style="205" customWidth="1"/>
    <col min="19" max="19" width="16.0666666666667" style="205" customWidth="1"/>
    <col min="20" max="20" width="15.8166666666667" style="198" customWidth="1"/>
    <col min="21" max="16384" width="9" style="198"/>
  </cols>
  <sheetData>
    <row r="1" s="197" customFormat="1" ht="24.9" customHeight="1" spans="1:19">
      <c r="A1" s="206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</row>
    <row r="2" s="197" customFormat="1" ht="27.9" customHeight="1" spans="1:20">
      <c r="A2" s="15" t="s">
        <v>1</v>
      </c>
      <c r="B2" s="15"/>
      <c r="C2" s="207" t="s">
        <v>2</v>
      </c>
      <c r="D2" s="207"/>
      <c r="E2" s="207"/>
      <c r="F2" s="207"/>
      <c r="G2" s="207"/>
      <c r="H2" s="208" t="s">
        <v>3</v>
      </c>
      <c r="I2" s="239"/>
      <c r="J2" s="239" t="s">
        <v>4</v>
      </c>
      <c r="K2" s="239"/>
      <c r="L2" s="239"/>
      <c r="M2" s="302"/>
      <c r="N2" s="240" t="s">
        <v>5</v>
      </c>
      <c r="O2" s="240"/>
      <c r="P2" s="241">
        <v>2579</v>
      </c>
      <c r="Q2" s="244" t="s">
        <v>6</v>
      </c>
      <c r="R2" s="244"/>
      <c r="S2" s="256" t="s">
        <v>7</v>
      </c>
      <c r="T2" s="256"/>
    </row>
    <row r="3" s="197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7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7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2" t="s">
        <v>33</v>
      </c>
      <c r="Q5" s="134"/>
      <c r="R5" s="134"/>
      <c r="S5" s="132" t="s">
        <v>34</v>
      </c>
      <c r="T5" s="257" t="s">
        <v>35</v>
      </c>
      <c r="V5"/>
    </row>
    <row r="6" s="197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3" t="s">
        <v>41</v>
      </c>
      <c r="Q6" s="136"/>
      <c r="R6" s="136"/>
      <c r="S6" s="132"/>
      <c r="T6" s="257"/>
    </row>
    <row r="7" s="197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7"/>
    </row>
    <row r="8" s="198" customFormat="1" ht="31" customHeight="1" spans="1:20">
      <c r="A8" s="209">
        <v>1</v>
      </c>
      <c r="B8" s="210" t="s">
        <v>54</v>
      </c>
      <c r="C8" s="32">
        <v>11974091.1</v>
      </c>
      <c r="D8" s="211"/>
      <c r="E8" s="34" t="s">
        <v>55</v>
      </c>
      <c r="F8" s="35">
        <v>4.305017278369e+18</v>
      </c>
      <c r="G8" s="211"/>
      <c r="H8" s="212">
        <v>0.012</v>
      </c>
      <c r="I8" s="211">
        <v>83689.79</v>
      </c>
      <c r="J8" s="33" t="s">
        <v>56</v>
      </c>
      <c r="K8" s="211">
        <v>5711</v>
      </c>
      <c r="L8" s="211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1"/>
      <c r="S8" s="211">
        <f>C8-I8-K8-L8-N8</f>
        <v>11794050.31</v>
      </c>
      <c r="T8" s="221"/>
    </row>
    <row r="9" s="198" customFormat="1" ht="38" customHeight="1" spans="1:20">
      <c r="A9" s="213"/>
      <c r="B9" s="214"/>
      <c r="C9" s="39"/>
      <c r="D9" s="215"/>
      <c r="E9" s="41"/>
      <c r="F9" s="42"/>
      <c r="G9" s="215"/>
      <c r="H9" s="216"/>
      <c r="I9" s="215"/>
      <c r="J9" s="40"/>
      <c r="K9" s="215"/>
      <c r="L9" s="215"/>
      <c r="M9" s="40"/>
      <c r="N9" s="107"/>
      <c r="O9" s="107"/>
      <c r="P9" s="107"/>
      <c r="Q9" s="138"/>
      <c r="R9" s="215"/>
      <c r="S9" s="215"/>
      <c r="T9" s="221"/>
    </row>
    <row r="10" s="198" customFormat="1" ht="28" customHeight="1" spans="1:20">
      <c r="A10" s="209">
        <v>2</v>
      </c>
      <c r="B10" s="217">
        <v>43712</v>
      </c>
      <c r="C10" s="45">
        <v>400000</v>
      </c>
      <c r="D10" s="218"/>
      <c r="E10" s="211" t="s">
        <v>60</v>
      </c>
      <c r="F10" s="219">
        <v>175202745165</v>
      </c>
      <c r="G10" s="211"/>
      <c r="H10" s="48">
        <v>0.012</v>
      </c>
      <c r="I10" s="218">
        <v>60000</v>
      </c>
      <c r="J10" s="218" t="s">
        <v>61</v>
      </c>
      <c r="K10" s="211">
        <v>1081</v>
      </c>
      <c r="L10" s="211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1"/>
    </row>
    <row r="11" s="198" customFormat="1" ht="31" customHeight="1" spans="1:20">
      <c r="A11" s="220"/>
      <c r="B11" s="217">
        <v>43714</v>
      </c>
      <c r="C11" s="45">
        <v>2800000</v>
      </c>
      <c r="D11" s="221"/>
      <c r="E11" s="215"/>
      <c r="F11" s="222"/>
      <c r="G11" s="215"/>
      <c r="H11" s="48"/>
      <c r="I11" s="218">
        <v>33600</v>
      </c>
      <c r="J11" s="218" t="s">
        <v>56</v>
      </c>
      <c r="K11" s="215"/>
      <c r="L11" s="215"/>
      <c r="M11" s="40"/>
      <c r="N11" s="107"/>
      <c r="O11" s="107"/>
      <c r="P11" s="107"/>
      <c r="Q11" s="107"/>
      <c r="R11" s="107"/>
      <c r="S11" s="107"/>
      <c r="T11" s="221"/>
    </row>
    <row r="12" ht="20.1" customHeight="1" spans="1:20">
      <c r="A12" s="220"/>
      <c r="B12" s="217">
        <v>43717</v>
      </c>
      <c r="C12" s="52"/>
      <c r="D12" s="52"/>
      <c r="E12" s="218" t="s">
        <v>64</v>
      </c>
      <c r="F12" s="53">
        <v>4.3050172783609e+19</v>
      </c>
      <c r="G12" s="223"/>
      <c r="H12" s="223"/>
      <c r="I12" s="223"/>
      <c r="J12" s="223"/>
      <c r="K12" s="223"/>
      <c r="L12" s="223"/>
      <c r="M12" s="223"/>
      <c r="N12" s="109"/>
      <c r="O12" s="109"/>
      <c r="P12" s="109" t="s">
        <v>65</v>
      </c>
      <c r="Q12" s="139"/>
      <c r="R12" s="221"/>
      <c r="S12" s="218">
        <v>400000</v>
      </c>
      <c r="T12" s="221"/>
    </row>
    <row r="13" ht="20.1" customHeight="1" spans="1:20">
      <c r="A13" s="213"/>
      <c r="B13" s="217">
        <v>43717</v>
      </c>
      <c r="C13" s="52"/>
      <c r="D13" s="52"/>
      <c r="E13" s="223" t="s">
        <v>66</v>
      </c>
      <c r="F13" s="55" t="s">
        <v>67</v>
      </c>
      <c r="G13" s="223"/>
      <c r="H13" s="223"/>
      <c r="I13" s="223"/>
      <c r="J13" s="223"/>
      <c r="K13" s="223"/>
      <c r="L13" s="223"/>
      <c r="M13" s="223"/>
      <c r="N13" s="109"/>
      <c r="O13" s="109"/>
      <c r="P13" s="109" t="s">
        <v>68</v>
      </c>
      <c r="Q13" s="139"/>
      <c r="R13" s="221"/>
      <c r="S13" s="218">
        <v>2000000</v>
      </c>
      <c r="T13" s="221"/>
    </row>
    <row r="14" ht="20.1" customHeight="1" spans="1:20">
      <c r="A14" s="45">
        <v>3</v>
      </c>
      <c r="B14" s="217">
        <v>43720</v>
      </c>
      <c r="C14" s="52"/>
      <c r="D14" s="52"/>
      <c r="E14" s="218" t="s">
        <v>64</v>
      </c>
      <c r="F14" s="53">
        <v>4.3050172783609e+19</v>
      </c>
      <c r="G14" s="223"/>
      <c r="H14" s="223"/>
      <c r="I14" s="223"/>
      <c r="J14" s="223"/>
      <c r="K14" s="223"/>
      <c r="L14" s="223"/>
      <c r="M14" s="223"/>
      <c r="N14" s="109"/>
      <c r="O14" s="109"/>
      <c r="P14" s="109" t="s">
        <v>65</v>
      </c>
      <c r="Q14" s="139"/>
      <c r="R14" s="221"/>
      <c r="S14" s="218">
        <v>290000</v>
      </c>
      <c r="T14" s="221"/>
    </row>
    <row r="15" ht="20.1" customHeight="1" spans="1:20">
      <c r="A15" s="32">
        <v>4</v>
      </c>
      <c r="B15" s="210">
        <v>43749</v>
      </c>
      <c r="C15" s="32">
        <v>2000000</v>
      </c>
      <c r="D15" s="57"/>
      <c r="E15" s="211" t="s">
        <v>60</v>
      </c>
      <c r="F15" s="219">
        <v>175202745165</v>
      </c>
      <c r="G15" s="211"/>
      <c r="H15" s="48" t="s">
        <v>69</v>
      </c>
      <c r="I15" s="48"/>
      <c r="J15" s="48"/>
      <c r="K15" s="48"/>
      <c r="L15" s="48"/>
      <c r="M15" s="48"/>
      <c r="N15" s="48"/>
      <c r="O15" s="48"/>
      <c r="P15" s="245"/>
      <c r="Q15" s="137"/>
      <c r="R15" s="137"/>
      <c r="S15" s="137"/>
      <c r="T15" s="137"/>
    </row>
    <row r="16" ht="24" customHeight="1" spans="1:20">
      <c r="A16" s="39"/>
      <c r="B16" s="217">
        <v>43750</v>
      </c>
      <c r="C16" s="52"/>
      <c r="D16" s="52"/>
      <c r="E16" s="223" t="s">
        <v>66</v>
      </c>
      <c r="F16" s="55" t="s">
        <v>67</v>
      </c>
      <c r="G16" s="223"/>
      <c r="H16" s="43"/>
      <c r="I16" s="246"/>
      <c r="J16" s="246"/>
      <c r="K16" s="246"/>
      <c r="L16" s="246"/>
      <c r="M16" s="246"/>
      <c r="N16" s="107"/>
      <c r="O16" s="107"/>
      <c r="P16" s="109" t="s">
        <v>68</v>
      </c>
      <c r="Q16" s="139"/>
      <c r="R16" s="221"/>
      <c r="S16" s="218">
        <v>2000000</v>
      </c>
      <c r="T16" s="221"/>
    </row>
    <row r="17" ht="20.1" customHeight="1" spans="1:20">
      <c r="A17" s="32">
        <v>5</v>
      </c>
      <c r="B17" s="224">
        <v>43790</v>
      </c>
      <c r="C17" s="52"/>
      <c r="D17" s="52"/>
      <c r="E17" s="218"/>
      <c r="F17" s="225"/>
      <c r="G17" s="223"/>
      <c r="H17" s="48"/>
      <c r="I17" s="223"/>
      <c r="J17" s="223"/>
      <c r="K17" s="223"/>
      <c r="L17" s="223"/>
      <c r="M17" s="223"/>
      <c r="N17" s="109">
        <v>-197059</v>
      </c>
      <c r="O17" s="109" t="s">
        <v>70</v>
      </c>
      <c r="P17" s="109"/>
      <c r="Q17" s="139"/>
      <c r="R17" s="221"/>
      <c r="S17" s="221"/>
      <c r="T17" s="221"/>
    </row>
    <row r="18" ht="20.1" customHeight="1" spans="1:20">
      <c r="A18" s="39"/>
      <c r="B18" s="224">
        <v>43790</v>
      </c>
      <c r="C18" s="52"/>
      <c r="D18" s="52"/>
      <c r="E18" s="218" t="s">
        <v>64</v>
      </c>
      <c r="F18" s="53" t="s">
        <v>71</v>
      </c>
      <c r="G18" s="223"/>
      <c r="H18" s="223"/>
      <c r="I18" s="223"/>
      <c r="J18" s="223"/>
      <c r="K18" s="223"/>
      <c r="L18" s="223"/>
      <c r="M18" s="223"/>
      <c r="N18" s="109"/>
      <c r="O18" s="109"/>
      <c r="P18" s="109" t="s">
        <v>72</v>
      </c>
      <c r="Q18" s="139"/>
      <c r="R18" s="221"/>
      <c r="S18" s="218">
        <v>190000</v>
      </c>
      <c r="T18" s="221"/>
    </row>
    <row r="19" s="198" customFormat="1" ht="20.1" customHeight="1" spans="1:20">
      <c r="A19" s="32">
        <v>6</v>
      </c>
      <c r="B19" s="217">
        <v>43837</v>
      </c>
      <c r="C19" s="32">
        <v>680000</v>
      </c>
      <c r="D19" s="52"/>
      <c r="E19" s="218" t="s">
        <v>73</v>
      </c>
      <c r="F19" s="225">
        <v>1.30201071920014e+18</v>
      </c>
      <c r="G19" s="218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8"/>
      <c r="S19" s="218"/>
      <c r="T19" s="218"/>
    </row>
    <row r="20" s="198" customFormat="1" ht="21" customHeight="1" spans="1:20">
      <c r="A20" s="39"/>
      <c r="B20" s="217">
        <v>43837</v>
      </c>
      <c r="C20" s="52"/>
      <c r="D20" s="52"/>
      <c r="E20" s="218" t="s">
        <v>64</v>
      </c>
      <c r="F20" s="53" t="s">
        <v>71</v>
      </c>
      <c r="G20" s="218"/>
      <c r="H20" s="218"/>
      <c r="I20" s="218"/>
      <c r="J20" s="218"/>
      <c r="K20" s="218"/>
      <c r="L20" s="218">
        <v>100</v>
      </c>
      <c r="M20" s="218" t="s">
        <v>74</v>
      </c>
      <c r="N20" s="109"/>
      <c r="O20" s="109"/>
      <c r="P20" s="109" t="s">
        <v>72</v>
      </c>
      <c r="Q20" s="139"/>
      <c r="R20" s="218"/>
      <c r="S20" s="218">
        <v>322406.25</v>
      </c>
      <c r="T20" s="218"/>
    </row>
    <row r="21" s="199" customFormat="1" ht="21" customHeight="1" spans="1:20">
      <c r="A21" s="226">
        <v>7</v>
      </c>
      <c r="B21" s="217">
        <v>43840</v>
      </c>
      <c r="C21" s="32">
        <v>6666000</v>
      </c>
      <c r="D21" s="52"/>
      <c r="E21" s="218" t="s">
        <v>64</v>
      </c>
      <c r="F21" s="53" t="s">
        <v>75</v>
      </c>
      <c r="G21" s="218"/>
      <c r="H21" s="227" t="s">
        <v>76</v>
      </c>
      <c r="I21" s="247"/>
      <c r="J21" s="247"/>
      <c r="K21" s="247"/>
      <c r="L21" s="283"/>
      <c r="M21" s="218"/>
      <c r="N21" s="109"/>
      <c r="O21" s="109"/>
      <c r="P21" s="105"/>
      <c r="Q21" s="137"/>
      <c r="R21" s="211"/>
      <c r="S21" s="211"/>
      <c r="T21" s="211"/>
    </row>
    <row r="22" s="199" customFormat="1" ht="21" customHeight="1" spans="1:20">
      <c r="A22" s="39"/>
      <c r="B22" s="217">
        <v>43840</v>
      </c>
      <c r="C22" s="32">
        <v>-6666000</v>
      </c>
      <c r="D22" s="52"/>
      <c r="E22" s="218" t="s">
        <v>64</v>
      </c>
      <c r="F22" s="53" t="s">
        <v>77</v>
      </c>
      <c r="G22" s="218"/>
      <c r="H22" s="228"/>
      <c r="I22" s="248"/>
      <c r="J22" s="248"/>
      <c r="K22" s="248"/>
      <c r="L22" s="284"/>
      <c r="M22" s="218"/>
      <c r="N22" s="109"/>
      <c r="O22" s="109"/>
      <c r="P22" s="105" t="s">
        <v>78</v>
      </c>
      <c r="Q22" s="137"/>
      <c r="R22" s="211"/>
      <c r="S22" s="211"/>
      <c r="T22" s="211"/>
    </row>
    <row r="23" s="200" customFormat="1" ht="21" customHeight="1" spans="1:20">
      <c r="A23" s="229">
        <v>8</v>
      </c>
      <c r="B23" s="230">
        <v>43847</v>
      </c>
      <c r="C23" s="65">
        <v>880000</v>
      </c>
      <c r="D23" s="66"/>
      <c r="E23" s="231" t="s">
        <v>79</v>
      </c>
      <c r="F23" s="68" t="s">
        <v>77</v>
      </c>
      <c r="G23" s="231"/>
      <c r="H23" s="48" t="s">
        <v>80</v>
      </c>
      <c r="I23" s="48"/>
      <c r="J23" s="48"/>
      <c r="K23" s="48"/>
      <c r="L23" s="48"/>
      <c r="M23" s="48"/>
      <c r="N23" s="48"/>
      <c r="O23" s="48"/>
      <c r="P23" s="249"/>
      <c r="Q23" s="140"/>
      <c r="R23" s="258"/>
      <c r="S23" s="258"/>
      <c r="T23" s="258"/>
    </row>
    <row r="24" s="199" customFormat="1" ht="21" customHeight="1" spans="1:20">
      <c r="A24" s="226"/>
      <c r="B24" s="217">
        <v>43847</v>
      </c>
      <c r="C24" s="32">
        <v>20000</v>
      </c>
      <c r="D24" s="52"/>
      <c r="E24" s="211" t="s">
        <v>60</v>
      </c>
      <c r="F24" s="219">
        <v>175202745165</v>
      </c>
      <c r="G24" s="218"/>
      <c r="H24" s="218"/>
      <c r="I24" s="218"/>
      <c r="J24" s="218"/>
      <c r="K24" s="218"/>
      <c r="L24" s="209"/>
      <c r="N24" s="109"/>
      <c r="O24" s="109"/>
      <c r="P24" s="105"/>
      <c r="Q24" s="137"/>
      <c r="R24" s="211"/>
      <c r="S24" s="211"/>
      <c r="T24" s="211"/>
    </row>
    <row r="25" s="199" customFormat="1" ht="21" customHeight="1" spans="1:20">
      <c r="A25" s="226"/>
      <c r="B25" s="217">
        <v>43847</v>
      </c>
      <c r="C25" s="52"/>
      <c r="D25" s="52"/>
      <c r="E25" s="218" t="s">
        <v>64</v>
      </c>
      <c r="F25" s="53" t="s">
        <v>81</v>
      </c>
      <c r="G25" s="218"/>
      <c r="H25" s="218"/>
      <c r="I25" s="218"/>
      <c r="J25" s="218"/>
      <c r="K25" s="218"/>
      <c r="L25" s="218">
        <v>100</v>
      </c>
      <c r="M25" s="218" t="s">
        <v>74</v>
      </c>
      <c r="N25" s="109"/>
      <c r="O25" s="109"/>
      <c r="P25" s="105" t="s">
        <v>82</v>
      </c>
      <c r="Q25" s="137"/>
      <c r="R25" s="211"/>
      <c r="S25" s="211">
        <v>201272.4</v>
      </c>
      <c r="T25" s="211"/>
    </row>
    <row r="26" s="199" customFormat="1" ht="21" customHeight="1" spans="1:20">
      <c r="A26" s="39"/>
      <c r="B26" s="217">
        <v>43847</v>
      </c>
      <c r="C26" s="52"/>
      <c r="D26" s="52"/>
      <c r="E26" s="218" t="s">
        <v>64</v>
      </c>
      <c r="F26" s="53" t="s">
        <v>81</v>
      </c>
      <c r="G26" s="218"/>
      <c r="H26" s="218"/>
      <c r="I26" s="218"/>
      <c r="J26" s="218"/>
      <c r="K26" s="218"/>
      <c r="L26" s="218">
        <v>50</v>
      </c>
      <c r="M26" s="218" t="s">
        <v>74</v>
      </c>
      <c r="N26" s="109"/>
      <c r="O26" s="109"/>
      <c r="P26" s="105" t="s">
        <v>82</v>
      </c>
      <c r="Q26" s="137"/>
      <c r="R26" s="211"/>
      <c r="S26" s="211">
        <v>20000</v>
      </c>
      <c r="T26" s="211"/>
    </row>
    <row r="27" s="199" customFormat="1" ht="21" customHeight="1" spans="1:20">
      <c r="A27" s="39">
        <v>9</v>
      </c>
      <c r="B27" s="217">
        <v>43849</v>
      </c>
      <c r="C27" s="52"/>
      <c r="D27" s="52"/>
      <c r="E27" s="218" t="s">
        <v>64</v>
      </c>
      <c r="F27" s="53" t="s">
        <v>81</v>
      </c>
      <c r="G27" s="218"/>
      <c r="H27" s="218"/>
      <c r="I27" s="218"/>
      <c r="J27" s="218"/>
      <c r="K27" s="218"/>
      <c r="L27" s="218">
        <v>100</v>
      </c>
      <c r="M27" s="218" t="s">
        <v>74</v>
      </c>
      <c r="N27" s="109"/>
      <c r="O27" s="109"/>
      <c r="P27" s="105" t="s">
        <v>82</v>
      </c>
      <c r="Q27" s="137"/>
      <c r="R27" s="211"/>
      <c r="S27" s="211">
        <v>350638</v>
      </c>
      <c r="T27" s="211"/>
    </row>
    <row r="28" s="200" customFormat="1" ht="21" customHeight="1" spans="1:20">
      <c r="A28" s="229">
        <v>10</v>
      </c>
      <c r="B28" s="230">
        <v>43849</v>
      </c>
      <c r="C28" s="65">
        <v>4400000</v>
      </c>
      <c r="D28" s="66"/>
      <c r="E28" s="231" t="s">
        <v>79</v>
      </c>
      <c r="F28" s="68" t="s">
        <v>77</v>
      </c>
      <c r="G28" s="231"/>
      <c r="H28" s="69">
        <v>0.012</v>
      </c>
      <c r="I28" s="231">
        <v>63600</v>
      </c>
      <c r="J28" s="231" t="s">
        <v>56</v>
      </c>
      <c r="K28" s="231"/>
      <c r="L28" s="231">
        <v>180000</v>
      </c>
      <c r="M28" s="231" t="s">
        <v>83</v>
      </c>
      <c r="N28" s="116">
        <v>330000</v>
      </c>
      <c r="O28" s="116" t="s">
        <v>84</v>
      </c>
      <c r="P28" s="249"/>
      <c r="Q28" s="140"/>
      <c r="R28" s="258"/>
      <c r="S28" s="258"/>
      <c r="T28" s="258"/>
    </row>
    <row r="29" s="200" customFormat="1" ht="21" customHeight="1" spans="1:20">
      <c r="A29" s="229"/>
      <c r="B29" s="230">
        <v>43852</v>
      </c>
      <c r="C29" s="65">
        <v>400000</v>
      </c>
      <c r="D29" s="66"/>
      <c r="E29" s="231" t="s">
        <v>79</v>
      </c>
      <c r="F29" s="68" t="s">
        <v>77</v>
      </c>
      <c r="G29" s="231"/>
      <c r="H29" s="69">
        <v>0.012</v>
      </c>
      <c r="I29" s="231">
        <v>4800</v>
      </c>
      <c r="J29" s="231" t="s">
        <v>56</v>
      </c>
      <c r="K29" s="231"/>
      <c r="L29" s="231"/>
      <c r="M29" s="231"/>
      <c r="N29" s="116"/>
      <c r="O29" s="116"/>
      <c r="P29" s="249"/>
      <c r="Q29" s="140"/>
      <c r="R29" s="258"/>
      <c r="S29" s="258"/>
      <c r="T29" s="258"/>
    </row>
    <row r="30" s="199" customFormat="1" ht="21" customHeight="1" spans="1:20">
      <c r="A30" s="226"/>
      <c r="B30" s="217">
        <v>43852</v>
      </c>
      <c r="C30" s="32"/>
      <c r="D30" s="52"/>
      <c r="E30" s="218" t="s">
        <v>64</v>
      </c>
      <c r="F30" s="53" t="s">
        <v>81</v>
      </c>
      <c r="G30" s="218"/>
      <c r="H30" s="48"/>
      <c r="I30" s="218"/>
      <c r="J30" s="218"/>
      <c r="K30" s="218"/>
      <c r="L30" s="218"/>
      <c r="M30" s="218"/>
      <c r="N30" s="109"/>
      <c r="O30" s="109"/>
      <c r="P30" s="105" t="s">
        <v>82</v>
      </c>
      <c r="Q30" s="137"/>
      <c r="R30" s="211"/>
      <c r="S30" s="211">
        <v>2962181.3</v>
      </c>
      <c r="T30" s="211"/>
    </row>
    <row r="31" s="199" customFormat="1" ht="21" customHeight="1" spans="1:20">
      <c r="A31" s="226"/>
      <c r="B31" s="217">
        <v>43852</v>
      </c>
      <c r="C31" s="32"/>
      <c r="D31" s="52"/>
      <c r="E31" s="218" t="s">
        <v>85</v>
      </c>
      <c r="F31" s="53" t="s">
        <v>86</v>
      </c>
      <c r="G31" s="218"/>
      <c r="H31" s="48"/>
      <c r="I31" s="218"/>
      <c r="J31" s="218"/>
      <c r="K31" s="218"/>
      <c r="L31" s="218"/>
      <c r="M31" s="218"/>
      <c r="N31" s="109"/>
      <c r="O31" s="109"/>
      <c r="P31" s="105" t="s">
        <v>87</v>
      </c>
      <c r="Q31" s="137"/>
      <c r="R31" s="211"/>
      <c r="S31" s="211">
        <v>50800</v>
      </c>
      <c r="T31" s="211"/>
    </row>
    <row r="32" s="199" customFormat="1" ht="21" customHeight="1" spans="1:20">
      <c r="A32" s="226"/>
      <c r="B32" s="217">
        <v>43852</v>
      </c>
      <c r="C32" s="32"/>
      <c r="D32" s="52"/>
      <c r="E32" s="218" t="s">
        <v>88</v>
      </c>
      <c r="F32" s="53" t="s">
        <v>89</v>
      </c>
      <c r="G32" s="218"/>
      <c r="H32" s="48"/>
      <c r="I32" s="218"/>
      <c r="J32" s="218"/>
      <c r="K32" s="218"/>
      <c r="L32" s="218"/>
      <c r="M32" s="218"/>
      <c r="N32" s="109"/>
      <c r="O32" s="109"/>
      <c r="P32" s="105" t="s">
        <v>90</v>
      </c>
      <c r="Q32" s="137"/>
      <c r="R32" s="211"/>
      <c r="S32" s="211">
        <v>190163</v>
      </c>
      <c r="T32" s="211"/>
    </row>
    <row r="33" s="199" customFormat="1" ht="21" customHeight="1" spans="1:20">
      <c r="A33" s="226"/>
      <c r="B33" s="217">
        <v>43852</v>
      </c>
      <c r="C33" s="32"/>
      <c r="D33" s="52"/>
      <c r="E33" s="218" t="s">
        <v>64</v>
      </c>
      <c r="F33" s="53" t="s">
        <v>91</v>
      </c>
      <c r="G33" s="218"/>
      <c r="H33" s="48"/>
      <c r="I33" s="218"/>
      <c r="J33" s="218"/>
      <c r="K33" s="218"/>
      <c r="L33" s="218"/>
      <c r="M33" s="218"/>
      <c r="N33" s="109"/>
      <c r="O33" s="109"/>
      <c r="P33" s="105" t="s">
        <v>92</v>
      </c>
      <c r="Q33" s="137"/>
      <c r="R33" s="211"/>
      <c r="S33" s="211">
        <v>606973</v>
      </c>
      <c r="T33" s="211"/>
    </row>
    <row r="34" s="199" customFormat="1" ht="21" customHeight="1" spans="1:20">
      <c r="A34" s="39"/>
      <c r="B34" s="217">
        <v>43852</v>
      </c>
      <c r="C34" s="52"/>
      <c r="D34" s="52"/>
      <c r="E34" s="218" t="s">
        <v>66</v>
      </c>
      <c r="F34" s="53" t="s">
        <v>67</v>
      </c>
      <c r="G34" s="218"/>
      <c r="H34" s="218"/>
      <c r="I34" s="218"/>
      <c r="J34" s="218"/>
      <c r="K34" s="218"/>
      <c r="L34" s="218"/>
      <c r="M34" s="218"/>
      <c r="N34" s="109"/>
      <c r="O34" s="109"/>
      <c r="P34" s="105" t="s">
        <v>68</v>
      </c>
      <c r="Q34" s="137"/>
      <c r="R34" s="211"/>
      <c r="S34" s="211">
        <v>400000</v>
      </c>
      <c r="T34" s="211"/>
    </row>
    <row r="35" s="199" customFormat="1" ht="21" customHeight="1" spans="1:20">
      <c r="A35" s="39">
        <v>11</v>
      </c>
      <c r="B35" s="217">
        <v>43852</v>
      </c>
      <c r="C35" s="52"/>
      <c r="D35" s="52"/>
      <c r="E35" s="218" t="s">
        <v>64</v>
      </c>
      <c r="F35" s="53" t="s">
        <v>81</v>
      </c>
      <c r="G35" s="218"/>
      <c r="H35" s="218"/>
      <c r="I35" s="218"/>
      <c r="J35" s="218"/>
      <c r="K35" s="218"/>
      <c r="L35" s="218"/>
      <c r="M35" s="218"/>
      <c r="N35" s="109"/>
      <c r="O35" s="109"/>
      <c r="P35" s="105" t="s">
        <v>82</v>
      </c>
      <c r="Q35" s="137"/>
      <c r="R35" s="211"/>
      <c r="S35" s="211">
        <v>189882.7</v>
      </c>
      <c r="T35" s="211"/>
    </row>
    <row r="36" s="199" customFormat="1" ht="21" customHeight="1" spans="1:20">
      <c r="A36" s="45">
        <v>12</v>
      </c>
      <c r="B36" s="217">
        <v>43885</v>
      </c>
      <c r="C36" s="52"/>
      <c r="D36" s="52"/>
      <c r="E36" s="218"/>
      <c r="F36" s="53"/>
      <c r="G36" s="218"/>
      <c r="H36" s="218"/>
      <c r="I36" s="218"/>
      <c r="J36" s="218"/>
      <c r="K36" s="218"/>
      <c r="L36" s="218"/>
      <c r="M36" s="218"/>
      <c r="N36" s="109">
        <v>-330000</v>
      </c>
      <c r="O36" s="109" t="s">
        <v>70</v>
      </c>
      <c r="P36" s="105"/>
      <c r="Q36" s="137"/>
      <c r="R36" s="211"/>
      <c r="S36" s="211"/>
      <c r="T36" s="211"/>
    </row>
    <row r="37" s="199" customFormat="1" ht="21" customHeight="1" spans="1:20">
      <c r="A37" s="45"/>
      <c r="B37" s="217">
        <v>43885</v>
      </c>
      <c r="C37" s="52"/>
      <c r="D37" s="52"/>
      <c r="E37" s="218" t="s">
        <v>64</v>
      </c>
      <c r="F37" s="53" t="s">
        <v>81</v>
      </c>
      <c r="G37" s="218"/>
      <c r="H37" s="48"/>
      <c r="I37" s="218"/>
      <c r="J37" s="218"/>
      <c r="K37" s="218"/>
      <c r="L37" s="218"/>
      <c r="M37" s="218"/>
      <c r="N37" s="109"/>
      <c r="O37" s="109"/>
      <c r="P37" s="105" t="s">
        <v>82</v>
      </c>
      <c r="Q37" s="137"/>
      <c r="R37" s="211"/>
      <c r="S37" s="211">
        <v>348711</v>
      </c>
      <c r="T37" s="211"/>
    </row>
    <row r="38" s="199" customFormat="1" ht="21" customHeight="1" spans="1:20">
      <c r="A38" s="45">
        <v>13</v>
      </c>
      <c r="B38" s="217">
        <v>43894</v>
      </c>
      <c r="C38" s="52"/>
      <c r="D38" s="52"/>
      <c r="E38" s="218" t="s">
        <v>64</v>
      </c>
      <c r="F38" s="53" t="s">
        <v>81</v>
      </c>
      <c r="G38" s="218"/>
      <c r="H38" s="48"/>
      <c r="I38" s="218"/>
      <c r="J38" s="218"/>
      <c r="K38" s="218"/>
      <c r="L38" s="218"/>
      <c r="M38" s="218"/>
      <c r="N38" s="109"/>
      <c r="O38" s="109"/>
      <c r="P38" s="105" t="s">
        <v>82</v>
      </c>
      <c r="Q38" s="137"/>
      <c r="R38" s="211"/>
      <c r="S38" s="211">
        <v>209925</v>
      </c>
      <c r="T38" s="211"/>
    </row>
    <row r="39" s="200" customFormat="1" ht="21" customHeight="1" spans="1:20">
      <c r="A39" s="301">
        <v>14</v>
      </c>
      <c r="B39" s="230"/>
      <c r="C39" s="66"/>
      <c r="D39" s="66"/>
      <c r="E39" s="231"/>
      <c r="F39" s="68"/>
      <c r="G39" s="231"/>
      <c r="H39" s="69"/>
      <c r="I39" s="231"/>
      <c r="J39" s="231"/>
      <c r="K39" s="231"/>
      <c r="L39" s="231"/>
      <c r="M39" s="231"/>
      <c r="N39" s="116"/>
      <c r="O39" s="116"/>
      <c r="P39" s="249"/>
      <c r="Q39" s="140"/>
      <c r="R39" s="258"/>
      <c r="S39" s="258"/>
      <c r="T39" s="258"/>
    </row>
    <row r="40" s="200" customFormat="1" ht="21" customHeight="1" spans="1:20">
      <c r="A40" s="301"/>
      <c r="B40" s="230"/>
      <c r="C40" s="66"/>
      <c r="D40" s="66"/>
      <c r="E40" s="231"/>
      <c r="F40" s="68"/>
      <c r="G40" s="231"/>
      <c r="H40" s="231"/>
      <c r="I40" s="231"/>
      <c r="J40" s="231"/>
      <c r="K40" s="231"/>
      <c r="L40" s="231"/>
      <c r="M40" s="231"/>
      <c r="N40" s="116"/>
      <c r="O40" s="116"/>
      <c r="P40" s="249"/>
      <c r="Q40" s="140"/>
      <c r="R40" s="258"/>
      <c r="S40" s="258"/>
      <c r="T40" s="258"/>
    </row>
    <row r="41" ht="30" customHeight="1" spans="1:20">
      <c r="A41" s="164" t="s">
        <v>93</v>
      </c>
      <c r="B41" s="164"/>
      <c r="C41" s="165">
        <f>SUM(C8:C40)</f>
        <v>23554091.1</v>
      </c>
      <c r="D41" s="265">
        <f>SUM(D8:D20)</f>
        <v>0</v>
      </c>
      <c r="E41" s="266"/>
      <c r="F41" s="266"/>
      <c r="G41" s="266"/>
      <c r="H41" s="266"/>
      <c r="I41" s="273">
        <f>SUM(I8:I40)</f>
        <v>277849.79</v>
      </c>
      <c r="J41" s="274"/>
      <c r="K41" s="273">
        <f>SUM(K8:K40)</f>
        <v>13329</v>
      </c>
      <c r="L41" s="273">
        <f>SUM(L8:L40)</f>
        <v>428350</v>
      </c>
      <c r="M41" s="274"/>
      <c r="N41" s="180">
        <f>SUM(N8:N40)</f>
        <v>52640</v>
      </c>
      <c r="O41" s="109"/>
      <c r="P41" s="105"/>
      <c r="Q41" s="278"/>
      <c r="R41" s="279"/>
      <c r="S41" s="280">
        <f>SUM(S8:S40)</f>
        <v>22527002.96</v>
      </c>
      <c r="T41" s="281">
        <f>C41+D41-I41-K41-L41-N41-S41</f>
        <v>254919.350000001</v>
      </c>
    </row>
    <row r="42" ht="30" customHeight="1" spans="1:20">
      <c r="A42" s="164" t="s">
        <v>94</v>
      </c>
      <c r="B42" s="164"/>
      <c r="C42" s="164" t="s">
        <v>95</v>
      </c>
      <c r="D42" s="164"/>
      <c r="E42" s="164"/>
      <c r="F42" s="267">
        <f>S38</f>
        <v>209925</v>
      </c>
      <c r="G42" s="268"/>
      <c r="H42" s="268"/>
      <c r="I42" s="268"/>
      <c r="J42" s="268"/>
      <c r="K42" s="275"/>
      <c r="L42" s="182" t="s">
        <v>96</v>
      </c>
      <c r="M42" s="183"/>
      <c r="N42" s="183"/>
      <c r="O42" s="184" t="s">
        <v>97</v>
      </c>
      <c r="P42" s="276">
        <f>F42</f>
        <v>209925</v>
      </c>
      <c r="Q42" s="276"/>
      <c r="R42" s="276"/>
      <c r="S42" s="276"/>
      <c r="T42" s="276"/>
    </row>
    <row r="43" ht="30" customHeight="1" spans="1:20">
      <c r="A43" s="164"/>
      <c r="B43" s="164"/>
      <c r="C43" s="164" t="s">
        <v>98</v>
      </c>
      <c r="D43" s="164"/>
      <c r="E43" s="164"/>
      <c r="F43" s="267">
        <v>0</v>
      </c>
      <c r="G43" s="268"/>
      <c r="H43" s="268"/>
      <c r="I43" s="268"/>
      <c r="J43" s="268"/>
      <c r="K43" s="275"/>
      <c r="L43" s="186"/>
      <c r="M43" s="187"/>
      <c r="N43" s="187"/>
      <c r="O43" s="184" t="s">
        <v>99</v>
      </c>
      <c r="P43" s="277" t="str">
        <f>SUBSTITUTE(SUBSTITUTE(TEXT(INT(P42),"[DBNum2][$-804]G/通用格式元"&amp;IF(INT(F50)=F50,"整",""))&amp;TEXT(MID(F50,FIND(".",F50&amp;".0")+1,1),"[DBNum2][$-804]G/通用格式角")&amp;TEXT(MID(F50,FIND(".",F50&amp;".0")+2,1),"[DBNum2][$-804]G/通用格式分"),"零角","零"),"零分","")</f>
        <v>贰拾万玖仟玖佰贰拾伍元整</v>
      </c>
      <c r="Q43" s="277"/>
      <c r="R43" s="277"/>
      <c r="S43" s="277"/>
      <c r="T43" s="277"/>
    </row>
    <row r="48" ht="13.5" spans="2:2">
      <c r="B48" s="269"/>
    </row>
  </sheetData>
  <mergeCells count="85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41:B41"/>
    <mergeCell ref="C42:E42"/>
    <mergeCell ref="F42:K42"/>
    <mergeCell ref="P42:T42"/>
    <mergeCell ref="C43:E43"/>
    <mergeCell ref="F43:K43"/>
    <mergeCell ref="P43:T43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42:B43"/>
    <mergeCell ref="L42:N43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65"/>
  <sheetViews>
    <sheetView zoomScale="85" zoomScaleNormal="85" workbookViewId="0">
      <pane ySplit="7" topLeftCell="A53" activePane="bottomLeft" state="frozen"/>
      <selection/>
      <selection pane="bottomLeft" activeCell="E57" sqref="E57"/>
    </sheetView>
  </sheetViews>
  <sheetFormatPr defaultColWidth="9" defaultRowHeight="11.25"/>
  <cols>
    <col min="1" max="1" width="5.88333333333333" style="198" customWidth="1"/>
    <col min="2" max="2" width="7.88333333333333" style="204" customWidth="1"/>
    <col min="3" max="3" width="14.5083333333333" style="198" customWidth="1"/>
    <col min="4" max="4" width="7.65" style="198" customWidth="1"/>
    <col min="5" max="5" width="16.0833333333333" style="205" customWidth="1"/>
    <col min="6" max="6" width="27.8416666666667" style="205" customWidth="1"/>
    <col min="7" max="7" width="12.7916666666667" style="205" customWidth="1"/>
    <col min="8" max="8" width="8.61666666666667" style="205" customWidth="1"/>
    <col min="9" max="9" width="9.5" style="205" customWidth="1"/>
    <col min="10" max="10" width="9.25833333333333" style="205" customWidth="1"/>
    <col min="11" max="12" width="9.5" style="205" customWidth="1"/>
    <col min="13" max="13" width="20.3" style="11" customWidth="1"/>
    <col min="14" max="14" width="11.175" style="205" customWidth="1"/>
    <col min="15" max="15" width="10.2916666666667" style="204" customWidth="1"/>
    <col min="16" max="16" width="27.0583333333333" style="205" customWidth="1"/>
    <col min="17" max="17" width="15.025" style="198" customWidth="1"/>
    <col min="18" max="18" width="11" style="205" customWidth="1"/>
    <col min="19" max="19" width="16.0666666666667" style="205" customWidth="1"/>
    <col min="20" max="20" width="15.8166666666667" style="198" customWidth="1"/>
    <col min="21" max="16384" width="9" style="198"/>
  </cols>
  <sheetData>
    <row r="1" s="197" customFormat="1" ht="24.9" customHeight="1" spans="1:19">
      <c r="A1" s="206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13"/>
      <c r="N1" s="206"/>
      <c r="O1" s="206"/>
      <c r="P1" s="206"/>
      <c r="Q1" s="206"/>
      <c r="R1" s="206"/>
      <c r="S1" s="206"/>
    </row>
    <row r="2" s="197" customFormat="1" ht="27.9" customHeight="1" spans="1:20">
      <c r="A2" s="15" t="s">
        <v>1</v>
      </c>
      <c r="B2" s="15"/>
      <c r="C2" s="207" t="s">
        <v>2</v>
      </c>
      <c r="D2" s="207"/>
      <c r="E2" s="207"/>
      <c r="F2" s="207"/>
      <c r="G2" s="207"/>
      <c r="H2" s="208" t="s">
        <v>3</v>
      </c>
      <c r="I2" s="239"/>
      <c r="J2" s="239" t="s">
        <v>4</v>
      </c>
      <c r="K2" s="239"/>
      <c r="L2" s="239"/>
      <c r="M2" s="98"/>
      <c r="N2" s="240" t="s">
        <v>5</v>
      </c>
      <c r="O2" s="240"/>
      <c r="P2" s="241">
        <v>2579</v>
      </c>
      <c r="Q2" s="244" t="s">
        <v>6</v>
      </c>
      <c r="R2" s="244"/>
      <c r="S2" s="256" t="s">
        <v>7</v>
      </c>
      <c r="T2" s="256"/>
    </row>
    <row r="3" s="197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7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7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2" t="s">
        <v>33</v>
      </c>
      <c r="Q5" s="134"/>
      <c r="R5" s="134"/>
      <c r="S5" s="132" t="s">
        <v>34</v>
      </c>
      <c r="T5" s="257" t="s">
        <v>35</v>
      </c>
      <c r="V5"/>
    </row>
    <row r="6" s="197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3" t="s">
        <v>41</v>
      </c>
      <c r="Q6" s="136"/>
      <c r="R6" s="136"/>
      <c r="S6" s="132"/>
      <c r="T6" s="257"/>
    </row>
    <row r="7" s="197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7"/>
    </row>
    <row r="8" s="198" customFormat="1" ht="31" customHeight="1" spans="1:20">
      <c r="A8" s="209">
        <v>1</v>
      </c>
      <c r="B8" s="210" t="s">
        <v>54</v>
      </c>
      <c r="C8" s="32">
        <v>11974091.1</v>
      </c>
      <c r="D8" s="211"/>
      <c r="E8" s="34" t="s">
        <v>55</v>
      </c>
      <c r="F8" s="35">
        <v>4.305017278369e+18</v>
      </c>
      <c r="G8" s="211"/>
      <c r="H8" s="212">
        <v>0.012</v>
      </c>
      <c r="I8" s="211">
        <v>83689.79</v>
      </c>
      <c r="J8" s="33" t="s">
        <v>56</v>
      </c>
      <c r="K8" s="211">
        <v>5711</v>
      </c>
      <c r="L8" s="211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1"/>
      <c r="S8" s="211">
        <f>C8-I8-K8-L8-N8</f>
        <v>11794050.31</v>
      </c>
      <c r="T8" s="221"/>
    </row>
    <row r="9" s="198" customFormat="1" ht="38" customHeight="1" spans="1:20">
      <c r="A9" s="213"/>
      <c r="B9" s="214"/>
      <c r="C9" s="39"/>
      <c r="D9" s="215"/>
      <c r="E9" s="41"/>
      <c r="F9" s="42"/>
      <c r="G9" s="215"/>
      <c r="H9" s="216"/>
      <c r="I9" s="215"/>
      <c r="J9" s="40"/>
      <c r="K9" s="215"/>
      <c r="L9" s="215"/>
      <c r="M9" s="40"/>
      <c r="N9" s="107"/>
      <c r="O9" s="107"/>
      <c r="P9" s="107"/>
      <c r="Q9" s="138"/>
      <c r="R9" s="215"/>
      <c r="S9" s="215"/>
      <c r="T9" s="221"/>
    </row>
    <row r="10" s="198" customFormat="1" ht="28" customHeight="1" spans="1:20">
      <c r="A10" s="209">
        <v>2</v>
      </c>
      <c r="B10" s="217">
        <v>43712</v>
      </c>
      <c r="C10" s="45">
        <v>400000</v>
      </c>
      <c r="D10" s="218"/>
      <c r="E10" s="211" t="s">
        <v>60</v>
      </c>
      <c r="F10" s="219">
        <v>175202745165</v>
      </c>
      <c r="G10" s="211"/>
      <c r="H10" s="48">
        <v>0.012</v>
      </c>
      <c r="I10" s="218">
        <v>60000</v>
      </c>
      <c r="J10" s="218" t="s">
        <v>61</v>
      </c>
      <c r="K10" s="211">
        <v>1081</v>
      </c>
      <c r="L10" s="211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1"/>
    </row>
    <row r="11" s="198" customFormat="1" ht="31" customHeight="1" spans="1:20">
      <c r="A11" s="220"/>
      <c r="B11" s="217">
        <v>43714</v>
      </c>
      <c r="C11" s="45">
        <v>2800000</v>
      </c>
      <c r="D11" s="221"/>
      <c r="E11" s="215"/>
      <c r="F11" s="222"/>
      <c r="G11" s="215"/>
      <c r="H11" s="48"/>
      <c r="I11" s="218">
        <v>33600</v>
      </c>
      <c r="J11" s="218" t="s">
        <v>56</v>
      </c>
      <c r="K11" s="215"/>
      <c r="L11" s="215"/>
      <c r="M11" s="40"/>
      <c r="N11" s="107"/>
      <c r="O11" s="107"/>
      <c r="P11" s="107"/>
      <c r="Q11" s="107"/>
      <c r="R11" s="107"/>
      <c r="S11" s="107"/>
      <c r="T11" s="221"/>
    </row>
    <row r="12" ht="20.1" customHeight="1" spans="1:20">
      <c r="A12" s="220"/>
      <c r="B12" s="217">
        <v>43717</v>
      </c>
      <c r="C12" s="52"/>
      <c r="D12" s="52"/>
      <c r="E12" s="218" t="s">
        <v>64</v>
      </c>
      <c r="F12" s="53">
        <v>4.3050172783609e+19</v>
      </c>
      <c r="G12" s="223"/>
      <c r="H12" s="223"/>
      <c r="I12" s="223"/>
      <c r="J12" s="223"/>
      <c r="K12" s="223"/>
      <c r="L12" s="223"/>
      <c r="M12" s="54"/>
      <c r="N12" s="109"/>
      <c r="O12" s="109"/>
      <c r="P12" s="109" t="s">
        <v>65</v>
      </c>
      <c r="Q12" s="139"/>
      <c r="R12" s="221"/>
      <c r="S12" s="218">
        <v>400000</v>
      </c>
      <c r="T12" s="221"/>
    </row>
    <row r="13" ht="20.1" customHeight="1" spans="1:20">
      <c r="A13" s="213"/>
      <c r="B13" s="217">
        <v>43717</v>
      </c>
      <c r="C13" s="52"/>
      <c r="D13" s="52"/>
      <c r="E13" s="223" t="s">
        <v>66</v>
      </c>
      <c r="F13" s="55" t="s">
        <v>67</v>
      </c>
      <c r="G13" s="223"/>
      <c r="H13" s="223"/>
      <c r="I13" s="223"/>
      <c r="J13" s="223"/>
      <c r="K13" s="223"/>
      <c r="L13" s="223"/>
      <c r="M13" s="54"/>
      <c r="N13" s="109"/>
      <c r="O13" s="109"/>
      <c r="P13" s="109" t="s">
        <v>68</v>
      </c>
      <c r="Q13" s="139"/>
      <c r="R13" s="221"/>
      <c r="S13" s="218">
        <v>2000000</v>
      </c>
      <c r="T13" s="221"/>
    </row>
    <row r="14" ht="20.1" customHeight="1" spans="1:20">
      <c r="A14" s="45">
        <v>3</v>
      </c>
      <c r="B14" s="217">
        <v>43720</v>
      </c>
      <c r="C14" s="52"/>
      <c r="D14" s="52"/>
      <c r="E14" s="218" t="s">
        <v>64</v>
      </c>
      <c r="F14" s="53">
        <v>4.3050172783609e+19</v>
      </c>
      <c r="G14" s="223"/>
      <c r="H14" s="223"/>
      <c r="I14" s="223"/>
      <c r="J14" s="223"/>
      <c r="K14" s="223"/>
      <c r="L14" s="223"/>
      <c r="M14" s="54"/>
      <c r="N14" s="109"/>
      <c r="O14" s="109"/>
      <c r="P14" s="109" t="s">
        <v>65</v>
      </c>
      <c r="Q14" s="139"/>
      <c r="R14" s="221"/>
      <c r="S14" s="218">
        <v>290000</v>
      </c>
      <c r="T14" s="221"/>
    </row>
    <row r="15" ht="20.1" customHeight="1" spans="1:20">
      <c r="A15" s="32">
        <v>4</v>
      </c>
      <c r="B15" s="210">
        <v>43749</v>
      </c>
      <c r="C15" s="32">
        <v>2000000</v>
      </c>
      <c r="D15" s="57"/>
      <c r="E15" s="211" t="s">
        <v>60</v>
      </c>
      <c r="F15" s="219">
        <v>175202745165</v>
      </c>
      <c r="G15" s="211"/>
      <c r="H15" s="48" t="s">
        <v>69</v>
      </c>
      <c r="I15" s="48"/>
      <c r="J15" s="48"/>
      <c r="K15" s="48"/>
      <c r="L15" s="48"/>
      <c r="M15" s="48"/>
      <c r="N15" s="48"/>
      <c r="O15" s="48"/>
      <c r="P15" s="245"/>
      <c r="Q15" s="137"/>
      <c r="R15" s="137"/>
      <c r="S15" s="137"/>
      <c r="T15" s="137"/>
    </row>
    <row r="16" ht="24" customHeight="1" spans="1:20">
      <c r="A16" s="39"/>
      <c r="B16" s="217">
        <v>43750</v>
      </c>
      <c r="C16" s="52"/>
      <c r="D16" s="52"/>
      <c r="E16" s="223" t="s">
        <v>66</v>
      </c>
      <c r="F16" s="55" t="s">
        <v>67</v>
      </c>
      <c r="G16" s="223"/>
      <c r="H16" s="43"/>
      <c r="I16" s="246"/>
      <c r="J16" s="246"/>
      <c r="K16" s="246"/>
      <c r="L16" s="246"/>
      <c r="M16" s="111"/>
      <c r="N16" s="107"/>
      <c r="O16" s="107"/>
      <c r="P16" s="109" t="s">
        <v>68</v>
      </c>
      <c r="Q16" s="139"/>
      <c r="R16" s="221"/>
      <c r="S16" s="218">
        <v>2000000</v>
      </c>
      <c r="T16" s="221"/>
    </row>
    <row r="17" ht="20.1" customHeight="1" spans="1:20">
      <c r="A17" s="32">
        <v>5</v>
      </c>
      <c r="B17" s="224">
        <v>43790</v>
      </c>
      <c r="C17" s="52"/>
      <c r="D17" s="52"/>
      <c r="E17" s="218"/>
      <c r="F17" s="225"/>
      <c r="G17" s="223"/>
      <c r="H17" s="48"/>
      <c r="I17" s="223"/>
      <c r="J17" s="223"/>
      <c r="K17" s="223"/>
      <c r="L17" s="223"/>
      <c r="M17" s="54"/>
      <c r="N17" s="109">
        <v>-197059</v>
      </c>
      <c r="O17" s="109" t="s">
        <v>70</v>
      </c>
      <c r="P17" s="109"/>
      <c r="Q17" s="139"/>
      <c r="R17" s="221"/>
      <c r="S17" s="221"/>
      <c r="T17" s="221"/>
    </row>
    <row r="18" ht="20.1" customHeight="1" spans="1:20">
      <c r="A18" s="39"/>
      <c r="B18" s="224">
        <v>43790</v>
      </c>
      <c r="C18" s="52"/>
      <c r="D18" s="52"/>
      <c r="E18" s="218" t="s">
        <v>64</v>
      </c>
      <c r="F18" s="53" t="s">
        <v>71</v>
      </c>
      <c r="G18" s="223"/>
      <c r="H18" s="223"/>
      <c r="I18" s="223"/>
      <c r="J18" s="223"/>
      <c r="K18" s="223"/>
      <c r="L18" s="223"/>
      <c r="M18" s="54"/>
      <c r="N18" s="109"/>
      <c r="O18" s="109"/>
      <c r="P18" s="109" t="s">
        <v>72</v>
      </c>
      <c r="Q18" s="139"/>
      <c r="R18" s="221"/>
      <c r="S18" s="218">
        <v>190000</v>
      </c>
      <c r="T18" s="221"/>
    </row>
    <row r="19" s="198" customFormat="1" ht="20.1" customHeight="1" spans="1:20">
      <c r="A19" s="32">
        <v>6</v>
      </c>
      <c r="B19" s="217">
        <v>43837</v>
      </c>
      <c r="C19" s="32">
        <v>680000</v>
      </c>
      <c r="D19" s="52"/>
      <c r="E19" s="218" t="s">
        <v>73</v>
      </c>
      <c r="F19" s="225">
        <v>1.30201071920014e+18</v>
      </c>
      <c r="G19" s="218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8"/>
      <c r="S19" s="218"/>
      <c r="T19" s="218"/>
    </row>
    <row r="20" s="198" customFormat="1" ht="21" customHeight="1" spans="1:20">
      <c r="A20" s="39"/>
      <c r="B20" s="217">
        <v>43837</v>
      </c>
      <c r="C20" s="52"/>
      <c r="D20" s="52"/>
      <c r="E20" s="218" t="s">
        <v>64</v>
      </c>
      <c r="F20" s="53" t="s">
        <v>71</v>
      </c>
      <c r="G20" s="218"/>
      <c r="H20" s="218"/>
      <c r="I20" s="218"/>
      <c r="J20" s="218"/>
      <c r="K20" s="218"/>
      <c r="L20" s="218">
        <v>100</v>
      </c>
      <c r="M20" s="46" t="s">
        <v>74</v>
      </c>
      <c r="N20" s="109"/>
      <c r="O20" s="109"/>
      <c r="P20" s="109" t="s">
        <v>72</v>
      </c>
      <c r="Q20" s="139"/>
      <c r="R20" s="218"/>
      <c r="S20" s="218">
        <v>322406.25</v>
      </c>
      <c r="T20" s="218"/>
    </row>
    <row r="21" s="199" customFormat="1" ht="21" customHeight="1" spans="1:20">
      <c r="A21" s="226">
        <v>7</v>
      </c>
      <c r="B21" s="217">
        <v>43840</v>
      </c>
      <c r="C21" s="32">
        <v>6666000</v>
      </c>
      <c r="D21" s="52"/>
      <c r="E21" s="218" t="s">
        <v>64</v>
      </c>
      <c r="F21" s="53" t="s">
        <v>75</v>
      </c>
      <c r="G21" s="218"/>
      <c r="H21" s="227" t="s">
        <v>76</v>
      </c>
      <c r="I21" s="247"/>
      <c r="J21" s="247"/>
      <c r="K21" s="247"/>
      <c r="L21" s="283"/>
      <c r="M21" s="46"/>
      <c r="N21" s="109"/>
      <c r="O21" s="109"/>
      <c r="P21" s="105"/>
      <c r="Q21" s="137"/>
      <c r="R21" s="211"/>
      <c r="S21" s="211"/>
      <c r="T21" s="211"/>
    </row>
    <row r="22" s="199" customFormat="1" ht="21" customHeight="1" spans="1:20">
      <c r="A22" s="39"/>
      <c r="B22" s="217">
        <v>43840</v>
      </c>
      <c r="C22" s="32">
        <v>-6666000</v>
      </c>
      <c r="D22" s="52"/>
      <c r="E22" s="218" t="s">
        <v>64</v>
      </c>
      <c r="F22" s="53" t="s">
        <v>77</v>
      </c>
      <c r="G22" s="218"/>
      <c r="H22" s="228"/>
      <c r="I22" s="248"/>
      <c r="J22" s="248"/>
      <c r="K22" s="248"/>
      <c r="L22" s="284"/>
      <c r="M22" s="46"/>
      <c r="N22" s="109"/>
      <c r="O22" s="109"/>
      <c r="P22" s="105" t="s">
        <v>78</v>
      </c>
      <c r="Q22" s="137"/>
      <c r="R22" s="211"/>
      <c r="S22" s="211"/>
      <c r="T22" s="211"/>
    </row>
    <row r="23" s="200" customFormat="1" ht="21" customHeight="1" spans="1:20">
      <c r="A23" s="229">
        <v>8</v>
      </c>
      <c r="B23" s="230">
        <v>43847</v>
      </c>
      <c r="C23" s="65">
        <v>880000</v>
      </c>
      <c r="D23" s="66"/>
      <c r="E23" s="231" t="s">
        <v>79</v>
      </c>
      <c r="F23" s="68" t="s">
        <v>77</v>
      </c>
      <c r="G23" s="231"/>
      <c r="H23" s="48" t="s">
        <v>80</v>
      </c>
      <c r="I23" s="48"/>
      <c r="J23" s="48"/>
      <c r="K23" s="48"/>
      <c r="L23" s="48"/>
      <c r="M23" s="48"/>
      <c r="N23" s="48"/>
      <c r="O23" s="48"/>
      <c r="P23" s="249"/>
      <c r="Q23" s="140"/>
      <c r="R23" s="258"/>
      <c r="S23" s="258"/>
      <c r="T23" s="258"/>
    </row>
    <row r="24" s="199" customFormat="1" ht="21" customHeight="1" spans="1:20">
      <c r="A24" s="226"/>
      <c r="B24" s="217">
        <v>43847</v>
      </c>
      <c r="C24" s="32">
        <v>20000</v>
      </c>
      <c r="D24" s="52"/>
      <c r="E24" s="211" t="s">
        <v>60</v>
      </c>
      <c r="F24" s="219">
        <v>175202745165</v>
      </c>
      <c r="G24" s="218"/>
      <c r="H24" s="218"/>
      <c r="I24" s="218"/>
      <c r="J24" s="218"/>
      <c r="K24" s="218"/>
      <c r="L24" s="209"/>
      <c r="M24" s="3"/>
      <c r="N24" s="109"/>
      <c r="O24" s="109"/>
      <c r="P24" s="105"/>
      <c r="Q24" s="137"/>
      <c r="R24" s="211"/>
      <c r="S24" s="211"/>
      <c r="T24" s="211"/>
    </row>
    <row r="25" s="199" customFormat="1" ht="21" customHeight="1" spans="1:20">
      <c r="A25" s="226"/>
      <c r="B25" s="217">
        <v>43847</v>
      </c>
      <c r="C25" s="52"/>
      <c r="D25" s="52"/>
      <c r="E25" s="218" t="s">
        <v>64</v>
      </c>
      <c r="F25" s="53" t="s">
        <v>81</v>
      </c>
      <c r="G25" s="218"/>
      <c r="H25" s="218"/>
      <c r="I25" s="218"/>
      <c r="J25" s="218"/>
      <c r="K25" s="218"/>
      <c r="L25" s="218">
        <v>100</v>
      </c>
      <c r="M25" s="46" t="s">
        <v>74</v>
      </c>
      <c r="N25" s="109"/>
      <c r="O25" s="109"/>
      <c r="P25" s="105" t="s">
        <v>82</v>
      </c>
      <c r="Q25" s="137"/>
      <c r="R25" s="211"/>
      <c r="S25" s="211">
        <v>201272.4</v>
      </c>
      <c r="T25" s="211"/>
    </row>
    <row r="26" s="199" customFormat="1" ht="21" customHeight="1" spans="1:20">
      <c r="A26" s="39"/>
      <c r="B26" s="217">
        <v>43847</v>
      </c>
      <c r="C26" s="52"/>
      <c r="D26" s="52"/>
      <c r="E26" s="218" t="s">
        <v>64</v>
      </c>
      <c r="F26" s="53" t="s">
        <v>81</v>
      </c>
      <c r="G26" s="218"/>
      <c r="H26" s="218"/>
      <c r="I26" s="218"/>
      <c r="J26" s="218"/>
      <c r="K26" s="218"/>
      <c r="L26" s="218">
        <v>50</v>
      </c>
      <c r="M26" s="46" t="s">
        <v>74</v>
      </c>
      <c r="N26" s="109"/>
      <c r="O26" s="109"/>
      <c r="P26" s="105" t="s">
        <v>82</v>
      </c>
      <c r="Q26" s="137"/>
      <c r="R26" s="211"/>
      <c r="S26" s="211">
        <v>20000</v>
      </c>
      <c r="T26" s="211"/>
    </row>
    <row r="27" s="199" customFormat="1" ht="21" customHeight="1" spans="1:20">
      <c r="A27" s="39">
        <v>9</v>
      </c>
      <c r="B27" s="217">
        <v>43849</v>
      </c>
      <c r="C27" s="52"/>
      <c r="D27" s="52"/>
      <c r="E27" s="218" t="s">
        <v>64</v>
      </c>
      <c r="F27" s="53" t="s">
        <v>81</v>
      </c>
      <c r="G27" s="218"/>
      <c r="H27" s="218"/>
      <c r="I27" s="218"/>
      <c r="J27" s="218"/>
      <c r="K27" s="218"/>
      <c r="L27" s="218">
        <v>100</v>
      </c>
      <c r="M27" s="46" t="s">
        <v>74</v>
      </c>
      <c r="N27" s="109"/>
      <c r="O27" s="109"/>
      <c r="P27" s="105" t="s">
        <v>82</v>
      </c>
      <c r="Q27" s="137"/>
      <c r="R27" s="211"/>
      <c r="S27" s="211">
        <v>350638</v>
      </c>
      <c r="T27" s="211"/>
    </row>
    <row r="28" s="200" customFormat="1" ht="21" customHeight="1" spans="1:20">
      <c r="A28" s="229">
        <v>10</v>
      </c>
      <c r="B28" s="230">
        <v>43849</v>
      </c>
      <c r="C28" s="65">
        <v>4400000</v>
      </c>
      <c r="D28" s="66"/>
      <c r="E28" s="231" t="s">
        <v>79</v>
      </c>
      <c r="F28" s="68" t="s">
        <v>77</v>
      </c>
      <c r="G28" s="231"/>
      <c r="H28" s="69">
        <v>0.012</v>
      </c>
      <c r="I28" s="231">
        <v>63600</v>
      </c>
      <c r="J28" s="231" t="s">
        <v>56</v>
      </c>
      <c r="K28" s="231"/>
      <c r="L28" s="231">
        <v>180000</v>
      </c>
      <c r="M28" s="67" t="s">
        <v>83</v>
      </c>
      <c r="N28" s="116">
        <v>330000</v>
      </c>
      <c r="O28" s="116" t="s">
        <v>84</v>
      </c>
      <c r="P28" s="249"/>
      <c r="Q28" s="140"/>
      <c r="R28" s="258"/>
      <c r="S28" s="258"/>
      <c r="T28" s="258"/>
    </row>
    <row r="29" s="200" customFormat="1" ht="21" customHeight="1" spans="1:20">
      <c r="A29" s="229"/>
      <c r="B29" s="230">
        <v>43852</v>
      </c>
      <c r="C29" s="65">
        <v>400000</v>
      </c>
      <c r="D29" s="66"/>
      <c r="E29" s="231" t="s">
        <v>79</v>
      </c>
      <c r="F29" s="68" t="s">
        <v>77</v>
      </c>
      <c r="G29" s="231"/>
      <c r="H29" s="69">
        <v>0.012</v>
      </c>
      <c r="I29" s="231">
        <v>4800</v>
      </c>
      <c r="J29" s="231" t="s">
        <v>56</v>
      </c>
      <c r="K29" s="231"/>
      <c r="L29" s="231"/>
      <c r="M29" s="67"/>
      <c r="N29" s="116"/>
      <c r="O29" s="116"/>
      <c r="P29" s="249"/>
      <c r="Q29" s="140"/>
      <c r="R29" s="258"/>
      <c r="S29" s="258"/>
      <c r="T29" s="258"/>
    </row>
    <row r="30" s="199" customFormat="1" ht="21" customHeight="1" spans="1:20">
      <c r="A30" s="226"/>
      <c r="B30" s="217">
        <v>43852</v>
      </c>
      <c r="C30" s="32"/>
      <c r="D30" s="52"/>
      <c r="E30" s="218" t="s">
        <v>64</v>
      </c>
      <c r="F30" s="53" t="s">
        <v>81</v>
      </c>
      <c r="G30" s="218"/>
      <c r="H30" s="48"/>
      <c r="I30" s="218"/>
      <c r="J30" s="218"/>
      <c r="K30" s="218"/>
      <c r="L30" s="218"/>
      <c r="M30" s="46"/>
      <c r="N30" s="109"/>
      <c r="O30" s="109"/>
      <c r="P30" s="105" t="s">
        <v>82</v>
      </c>
      <c r="Q30" s="137"/>
      <c r="R30" s="211"/>
      <c r="S30" s="211">
        <v>2962181.3</v>
      </c>
      <c r="T30" s="211"/>
    </row>
    <row r="31" s="199" customFormat="1" ht="21" customHeight="1" spans="1:20">
      <c r="A31" s="226"/>
      <c r="B31" s="217">
        <v>43852</v>
      </c>
      <c r="C31" s="32"/>
      <c r="D31" s="52"/>
      <c r="E31" s="218" t="s">
        <v>85</v>
      </c>
      <c r="F31" s="53" t="s">
        <v>86</v>
      </c>
      <c r="G31" s="218"/>
      <c r="H31" s="48"/>
      <c r="I31" s="218"/>
      <c r="J31" s="218"/>
      <c r="K31" s="218"/>
      <c r="L31" s="218"/>
      <c r="M31" s="46"/>
      <c r="N31" s="109"/>
      <c r="O31" s="109"/>
      <c r="P31" s="105" t="s">
        <v>87</v>
      </c>
      <c r="Q31" s="137"/>
      <c r="R31" s="211"/>
      <c r="S31" s="211">
        <v>50800</v>
      </c>
      <c r="T31" s="211"/>
    </row>
    <row r="32" s="199" customFormat="1" ht="21" customHeight="1" spans="1:20">
      <c r="A32" s="226"/>
      <c r="B32" s="217">
        <v>43852</v>
      </c>
      <c r="C32" s="32"/>
      <c r="D32" s="52"/>
      <c r="E32" s="218" t="s">
        <v>88</v>
      </c>
      <c r="F32" s="53" t="s">
        <v>89</v>
      </c>
      <c r="G32" s="218"/>
      <c r="H32" s="48"/>
      <c r="I32" s="218"/>
      <c r="J32" s="218"/>
      <c r="K32" s="218"/>
      <c r="L32" s="218"/>
      <c r="M32" s="46"/>
      <c r="N32" s="109"/>
      <c r="O32" s="109"/>
      <c r="P32" s="105" t="s">
        <v>90</v>
      </c>
      <c r="Q32" s="137"/>
      <c r="R32" s="211"/>
      <c r="S32" s="211">
        <v>190163</v>
      </c>
      <c r="T32" s="211"/>
    </row>
    <row r="33" s="199" customFormat="1" ht="21" customHeight="1" spans="1:20">
      <c r="A33" s="226"/>
      <c r="B33" s="217">
        <v>43852</v>
      </c>
      <c r="C33" s="32"/>
      <c r="D33" s="52"/>
      <c r="E33" s="218" t="s">
        <v>64</v>
      </c>
      <c r="F33" s="53" t="s">
        <v>91</v>
      </c>
      <c r="G33" s="218"/>
      <c r="H33" s="48"/>
      <c r="I33" s="218"/>
      <c r="J33" s="218"/>
      <c r="K33" s="218"/>
      <c r="L33" s="218"/>
      <c r="M33" s="46"/>
      <c r="N33" s="109"/>
      <c r="O33" s="109"/>
      <c r="P33" s="105" t="s">
        <v>92</v>
      </c>
      <c r="Q33" s="137"/>
      <c r="R33" s="211"/>
      <c r="S33" s="211">
        <v>606973</v>
      </c>
      <c r="T33" s="211"/>
    </row>
    <row r="34" s="199" customFormat="1" ht="21" customHeight="1" spans="1:20">
      <c r="A34" s="39"/>
      <c r="B34" s="217">
        <v>43852</v>
      </c>
      <c r="C34" s="52"/>
      <c r="D34" s="52"/>
      <c r="E34" s="218" t="s">
        <v>66</v>
      </c>
      <c r="F34" s="53" t="s">
        <v>67</v>
      </c>
      <c r="G34" s="218"/>
      <c r="H34" s="218"/>
      <c r="I34" s="218"/>
      <c r="J34" s="218"/>
      <c r="K34" s="218"/>
      <c r="L34" s="218"/>
      <c r="M34" s="46"/>
      <c r="N34" s="109"/>
      <c r="O34" s="109"/>
      <c r="P34" s="105" t="s">
        <v>68</v>
      </c>
      <c r="Q34" s="137"/>
      <c r="R34" s="211"/>
      <c r="S34" s="211">
        <v>400000</v>
      </c>
      <c r="T34" s="211"/>
    </row>
    <row r="35" s="199" customFormat="1" ht="21" customHeight="1" spans="1:20">
      <c r="A35" s="39">
        <v>11</v>
      </c>
      <c r="B35" s="217">
        <v>43852</v>
      </c>
      <c r="C35" s="52"/>
      <c r="D35" s="52"/>
      <c r="E35" s="218" t="s">
        <v>64</v>
      </c>
      <c r="F35" s="53" t="s">
        <v>81</v>
      </c>
      <c r="G35" s="218"/>
      <c r="H35" s="218"/>
      <c r="I35" s="218"/>
      <c r="J35" s="218"/>
      <c r="K35" s="218"/>
      <c r="L35" s="218"/>
      <c r="M35" s="46"/>
      <c r="N35" s="109"/>
      <c r="O35" s="109"/>
      <c r="P35" s="105" t="s">
        <v>82</v>
      </c>
      <c r="Q35" s="137"/>
      <c r="R35" s="211"/>
      <c r="S35" s="211">
        <v>189882.7</v>
      </c>
      <c r="T35" s="211"/>
    </row>
    <row r="36" s="199" customFormat="1" ht="21" customHeight="1" spans="1:20">
      <c r="A36" s="45">
        <v>12</v>
      </c>
      <c r="B36" s="217">
        <v>43885</v>
      </c>
      <c r="C36" s="52"/>
      <c r="D36" s="52"/>
      <c r="E36" s="218"/>
      <c r="F36" s="53"/>
      <c r="G36" s="218"/>
      <c r="H36" s="218"/>
      <c r="I36" s="218"/>
      <c r="J36" s="218"/>
      <c r="K36" s="218"/>
      <c r="L36" s="218"/>
      <c r="M36" s="46"/>
      <c r="N36" s="109">
        <v>-330000</v>
      </c>
      <c r="O36" s="109" t="s">
        <v>70</v>
      </c>
      <c r="P36" s="105"/>
      <c r="Q36" s="137"/>
      <c r="R36" s="211"/>
      <c r="S36" s="211"/>
      <c r="T36" s="211"/>
    </row>
    <row r="37" s="199" customFormat="1" ht="21" customHeight="1" spans="1:20">
      <c r="A37" s="45"/>
      <c r="B37" s="217">
        <v>43885</v>
      </c>
      <c r="C37" s="52"/>
      <c r="D37" s="52"/>
      <c r="E37" s="218" t="s">
        <v>64</v>
      </c>
      <c r="F37" s="53" t="s">
        <v>81</v>
      </c>
      <c r="G37" s="218"/>
      <c r="H37" s="48"/>
      <c r="I37" s="218"/>
      <c r="J37" s="218"/>
      <c r="K37" s="218"/>
      <c r="L37" s="218">
        <v>100</v>
      </c>
      <c r="M37" s="46" t="s">
        <v>100</v>
      </c>
      <c r="N37" s="109"/>
      <c r="O37" s="109"/>
      <c r="P37" s="105" t="s">
        <v>82</v>
      </c>
      <c r="Q37" s="137"/>
      <c r="R37" s="211"/>
      <c r="S37" s="211">
        <v>348711</v>
      </c>
      <c r="T37" s="211"/>
    </row>
    <row r="38" s="199" customFormat="1" ht="21" customHeight="1" spans="1:20">
      <c r="A38" s="32">
        <v>13</v>
      </c>
      <c r="B38" s="210">
        <v>43894</v>
      </c>
      <c r="C38" s="57"/>
      <c r="D38" s="57"/>
      <c r="E38" s="211" t="s">
        <v>64</v>
      </c>
      <c r="F38" s="70" t="s">
        <v>81</v>
      </c>
      <c r="G38" s="211"/>
      <c r="H38" s="36"/>
      <c r="I38" s="211"/>
      <c r="J38" s="211"/>
      <c r="K38" s="211"/>
      <c r="L38" s="211">
        <v>100</v>
      </c>
      <c r="M38" s="33" t="s">
        <v>100</v>
      </c>
      <c r="N38" s="105"/>
      <c r="O38" s="105"/>
      <c r="P38" s="250" t="s">
        <v>103</v>
      </c>
      <c r="Q38" s="137"/>
      <c r="R38" s="211"/>
      <c r="S38" s="211">
        <v>209925</v>
      </c>
      <c r="T38" s="211"/>
    </row>
    <row r="39" s="201" customFormat="1" ht="21" customHeight="1" spans="1:20">
      <c r="A39" s="5">
        <v>14.1</v>
      </c>
      <c r="B39" s="72">
        <v>43908</v>
      </c>
      <c r="C39" s="73"/>
      <c r="D39" s="73"/>
      <c r="E39" s="232" t="s">
        <v>64</v>
      </c>
      <c r="F39" s="75" t="s">
        <v>81</v>
      </c>
      <c r="G39" s="232"/>
      <c r="J39" s="232"/>
      <c r="K39" s="232"/>
      <c r="L39" s="232">
        <v>100</v>
      </c>
      <c r="M39" s="74" t="s">
        <v>100</v>
      </c>
      <c r="N39" s="118"/>
      <c r="O39" s="118"/>
      <c r="P39" s="250" t="s">
        <v>103</v>
      </c>
      <c r="Q39" s="142"/>
      <c r="R39" s="232"/>
      <c r="S39" s="232">
        <v>170000</v>
      </c>
      <c r="T39" s="232"/>
    </row>
    <row r="40" s="199" customFormat="1" ht="32" customHeight="1" spans="1:20">
      <c r="A40" s="39"/>
      <c r="B40" s="76">
        <v>43966</v>
      </c>
      <c r="C40" s="77"/>
      <c r="D40" s="77"/>
      <c r="E40" s="215" t="s">
        <v>64</v>
      </c>
      <c r="F40" s="78" t="s">
        <v>81</v>
      </c>
      <c r="G40" s="215"/>
      <c r="H40" s="48">
        <v>0.012</v>
      </c>
      <c r="I40" s="218">
        <v>4799.3</v>
      </c>
      <c r="J40" s="215"/>
      <c r="K40" s="215"/>
      <c r="L40" s="215">
        <v>12050</v>
      </c>
      <c r="M40" s="119" t="s">
        <v>101</v>
      </c>
      <c r="N40" s="107"/>
      <c r="O40" s="107"/>
      <c r="P40" s="250" t="s">
        <v>103</v>
      </c>
      <c r="Q40" s="143"/>
      <c r="R40" s="259"/>
      <c r="S40" s="218">
        <v>67700</v>
      </c>
      <c r="T40" s="218"/>
    </row>
    <row r="41" s="199" customFormat="1" ht="32" customHeight="1" spans="1:20">
      <c r="A41" s="39"/>
      <c r="B41" s="76"/>
      <c r="C41" s="77"/>
      <c r="D41" s="77"/>
      <c r="E41" s="215"/>
      <c r="F41" s="78"/>
      <c r="G41" s="215"/>
      <c r="H41" s="48"/>
      <c r="I41" s="218"/>
      <c r="J41" s="215"/>
      <c r="K41" s="215"/>
      <c r="L41" s="215"/>
      <c r="M41" s="119"/>
      <c r="N41" s="107"/>
      <c r="O41" s="107"/>
      <c r="P41" s="109"/>
      <c r="Q41" s="139"/>
      <c r="R41" s="218"/>
      <c r="S41" s="218">
        <v>1500</v>
      </c>
      <c r="T41" s="218" t="s">
        <v>102</v>
      </c>
    </row>
    <row r="42" s="199" customFormat="1" ht="32" customHeight="1" spans="1:20">
      <c r="A42" s="39">
        <v>15</v>
      </c>
      <c r="B42" s="76">
        <v>44098</v>
      </c>
      <c r="C42" s="77"/>
      <c r="D42" s="37">
        <v>3000000</v>
      </c>
      <c r="E42" s="215" t="s">
        <v>104</v>
      </c>
      <c r="F42" s="78" t="s">
        <v>105</v>
      </c>
      <c r="G42" s="215"/>
      <c r="H42" s="48"/>
      <c r="I42" s="218"/>
      <c r="J42" s="215"/>
      <c r="K42" s="215"/>
      <c r="L42" s="251"/>
      <c r="M42" s="251"/>
      <c r="N42" s="251"/>
      <c r="O42" s="251"/>
      <c r="P42" s="251"/>
      <c r="Q42" s="137"/>
      <c r="R42" s="211"/>
      <c r="T42" s="211"/>
    </row>
    <row r="43" s="199" customFormat="1" ht="32" customHeight="1" spans="1:20">
      <c r="A43" s="39"/>
      <c r="B43" s="76"/>
      <c r="C43" s="77"/>
      <c r="D43" s="77"/>
      <c r="E43" s="215" t="s">
        <v>64</v>
      </c>
      <c r="F43" s="78" t="s">
        <v>81</v>
      </c>
      <c r="G43" s="215"/>
      <c r="H43" s="48"/>
      <c r="I43" s="218"/>
      <c r="J43" s="215"/>
      <c r="K43" s="215"/>
      <c r="L43" s="215">
        <v>100</v>
      </c>
      <c r="M43" s="40" t="s">
        <v>100</v>
      </c>
      <c r="N43" s="107"/>
      <c r="O43" s="107"/>
      <c r="P43" s="250" t="s">
        <v>103</v>
      </c>
      <c r="Q43" s="137"/>
      <c r="R43" s="211"/>
      <c r="S43" s="211">
        <v>267360.6</v>
      </c>
      <c r="T43" s="211"/>
    </row>
    <row r="44" s="199" customFormat="1" ht="32" customHeight="1" spans="1:20">
      <c r="A44" s="39">
        <v>15.1</v>
      </c>
      <c r="B44" s="76"/>
      <c r="C44" s="77"/>
      <c r="D44" s="77"/>
      <c r="E44" s="215" t="s">
        <v>64</v>
      </c>
      <c r="F44" s="78" t="s">
        <v>81</v>
      </c>
      <c r="G44" s="215"/>
      <c r="H44" s="48"/>
      <c r="I44" s="218"/>
      <c r="J44" s="215"/>
      <c r="K44" s="215"/>
      <c r="L44" s="215">
        <v>100</v>
      </c>
      <c r="M44" s="40" t="s">
        <v>100</v>
      </c>
      <c r="N44" s="107"/>
      <c r="O44" s="107"/>
      <c r="P44" s="109" t="s">
        <v>103</v>
      </c>
      <c r="Q44" s="137"/>
      <c r="R44" s="211"/>
      <c r="S44" s="211">
        <v>217170</v>
      </c>
      <c r="T44" s="211"/>
    </row>
    <row r="45" s="199" customFormat="1" ht="32" customHeight="1" spans="1:20">
      <c r="A45" s="39">
        <v>15.2</v>
      </c>
      <c r="B45" s="76"/>
      <c r="C45" s="77"/>
      <c r="D45" s="77"/>
      <c r="E45" s="215" t="s">
        <v>64</v>
      </c>
      <c r="F45" s="78" t="s">
        <v>81</v>
      </c>
      <c r="G45" s="215"/>
      <c r="H45" s="48"/>
      <c r="I45" s="218"/>
      <c r="J45" s="215"/>
      <c r="K45" s="215"/>
      <c r="L45" s="215">
        <v>100</v>
      </c>
      <c r="M45" s="40" t="s">
        <v>100</v>
      </c>
      <c r="N45" s="107"/>
      <c r="O45" s="107"/>
      <c r="P45" s="109" t="s">
        <v>103</v>
      </c>
      <c r="Q45" s="137"/>
      <c r="R45" s="211"/>
      <c r="S45" s="211">
        <v>215900</v>
      </c>
      <c r="T45" s="211"/>
    </row>
    <row r="46" s="202" customFormat="1" ht="32" customHeight="1" spans="1:20">
      <c r="A46" s="233">
        <v>15.3</v>
      </c>
      <c r="B46" s="80"/>
      <c r="C46" s="81"/>
      <c r="D46" s="81"/>
      <c r="E46" s="234" t="s">
        <v>64</v>
      </c>
      <c r="F46" s="83" t="s">
        <v>81</v>
      </c>
      <c r="G46" s="234"/>
      <c r="H46" s="84"/>
      <c r="I46" s="252"/>
      <c r="J46" s="234"/>
      <c r="K46" s="234"/>
      <c r="L46" s="234">
        <v>100</v>
      </c>
      <c r="M46" s="82" t="s">
        <v>100</v>
      </c>
      <c r="N46" s="121"/>
      <c r="O46" s="121"/>
      <c r="P46" s="18" t="s">
        <v>103</v>
      </c>
      <c r="Q46" s="145"/>
      <c r="R46" s="260"/>
      <c r="S46" s="260">
        <v>230426</v>
      </c>
      <c r="T46" s="260"/>
    </row>
    <row r="47" s="202" customFormat="1" ht="32" customHeight="1" spans="1:20">
      <c r="A47" s="233">
        <v>15.4</v>
      </c>
      <c r="B47" s="80"/>
      <c r="C47" s="81"/>
      <c r="D47" s="81"/>
      <c r="E47" s="234" t="s">
        <v>64</v>
      </c>
      <c r="F47" s="83" t="s">
        <v>81</v>
      </c>
      <c r="G47" s="234"/>
      <c r="H47" s="84"/>
      <c r="I47" s="252"/>
      <c r="J47" s="234"/>
      <c r="K47" s="234"/>
      <c r="L47" s="234">
        <v>100</v>
      </c>
      <c r="M47" s="82" t="s">
        <v>100</v>
      </c>
      <c r="N47" s="121"/>
      <c r="O47" s="121"/>
      <c r="P47" s="18" t="s">
        <v>103</v>
      </c>
      <c r="Q47" s="145"/>
      <c r="R47" s="260"/>
      <c r="S47" s="260">
        <v>234850</v>
      </c>
      <c r="T47" s="260"/>
    </row>
    <row r="48" s="202" customFormat="1" ht="32" customHeight="1" spans="1:20">
      <c r="A48" s="233">
        <v>15.5</v>
      </c>
      <c r="B48" s="80"/>
      <c r="C48" s="81"/>
      <c r="D48" s="81"/>
      <c r="E48" s="234" t="s">
        <v>64</v>
      </c>
      <c r="F48" s="83" t="s">
        <v>81</v>
      </c>
      <c r="G48" s="234"/>
      <c r="H48" s="84"/>
      <c r="I48" s="252"/>
      <c r="J48" s="234"/>
      <c r="K48" s="234"/>
      <c r="L48" s="234">
        <v>100</v>
      </c>
      <c r="M48" s="82" t="s">
        <v>100</v>
      </c>
      <c r="N48" s="121"/>
      <c r="O48" s="121"/>
      <c r="P48" s="18" t="s">
        <v>103</v>
      </c>
      <c r="Q48" s="145"/>
      <c r="R48" s="260"/>
      <c r="S48" s="260">
        <v>219198</v>
      </c>
      <c r="T48" s="260"/>
    </row>
    <row r="49" s="202" customFormat="1" ht="32" customHeight="1" spans="1:20">
      <c r="A49" s="233">
        <v>15.6</v>
      </c>
      <c r="B49" s="80"/>
      <c r="C49" s="81"/>
      <c r="D49" s="81"/>
      <c r="E49" s="234" t="s">
        <v>64</v>
      </c>
      <c r="F49" s="83" t="s">
        <v>81</v>
      </c>
      <c r="G49" s="234"/>
      <c r="H49" s="84"/>
      <c r="I49" s="252"/>
      <c r="J49" s="234"/>
      <c r="K49" s="234"/>
      <c r="L49" s="234">
        <v>100</v>
      </c>
      <c r="M49" s="82" t="s">
        <v>100</v>
      </c>
      <c r="N49" s="121"/>
      <c r="O49" s="121"/>
      <c r="P49" s="18" t="s">
        <v>106</v>
      </c>
      <c r="Q49" s="145"/>
      <c r="R49" s="260"/>
      <c r="S49" s="260">
        <v>215900</v>
      </c>
      <c r="T49" s="260"/>
    </row>
    <row r="50" s="202" customFormat="1" ht="32" customHeight="1" spans="1:20">
      <c r="A50" s="233">
        <v>15.7</v>
      </c>
      <c r="B50" s="80"/>
      <c r="C50" s="81"/>
      <c r="D50" s="81"/>
      <c r="E50" s="234" t="s">
        <v>64</v>
      </c>
      <c r="F50" s="83" t="s">
        <v>81</v>
      </c>
      <c r="G50" s="234"/>
      <c r="H50" s="84"/>
      <c r="I50" s="252"/>
      <c r="J50" s="234"/>
      <c r="K50" s="234"/>
      <c r="L50" s="234">
        <v>100</v>
      </c>
      <c r="M50" s="82" t="s">
        <v>100</v>
      </c>
      <c r="N50" s="121"/>
      <c r="O50" s="121"/>
      <c r="P50" s="18" t="s">
        <v>106</v>
      </c>
      <c r="Q50" s="145"/>
      <c r="R50" s="260"/>
      <c r="S50" s="260">
        <v>209550</v>
      </c>
      <c r="T50" s="260"/>
    </row>
    <row r="51" s="202" customFormat="1" ht="32" customHeight="1" spans="1:20">
      <c r="A51" s="233">
        <v>15.8</v>
      </c>
      <c r="B51" s="80"/>
      <c r="C51" s="81"/>
      <c r="D51" s="81"/>
      <c r="E51" s="234" t="s">
        <v>64</v>
      </c>
      <c r="F51" s="83" t="s">
        <v>81</v>
      </c>
      <c r="G51" s="234"/>
      <c r="H51" s="84"/>
      <c r="I51" s="252"/>
      <c r="J51" s="234"/>
      <c r="K51" s="234"/>
      <c r="L51" s="234">
        <v>100</v>
      </c>
      <c r="M51" s="82" t="s">
        <v>100</v>
      </c>
      <c r="N51" s="121"/>
      <c r="O51" s="121"/>
      <c r="P51" s="18" t="s">
        <v>106</v>
      </c>
      <c r="Q51" s="145"/>
      <c r="R51" s="260"/>
      <c r="S51" s="260">
        <v>244597</v>
      </c>
      <c r="T51" s="260"/>
    </row>
    <row r="52" s="202" customFormat="1" ht="32" customHeight="1" spans="1:20">
      <c r="A52" s="233">
        <v>15.9</v>
      </c>
      <c r="B52" s="80"/>
      <c r="C52" s="81"/>
      <c r="D52" s="81"/>
      <c r="E52" s="234" t="s">
        <v>64</v>
      </c>
      <c r="F52" s="83" t="s">
        <v>81</v>
      </c>
      <c r="G52" s="234"/>
      <c r="H52" s="84"/>
      <c r="I52" s="252"/>
      <c r="J52" s="234"/>
      <c r="K52" s="234"/>
      <c r="L52" s="234">
        <v>100</v>
      </c>
      <c r="M52" s="82" t="s">
        <v>100</v>
      </c>
      <c r="N52" s="121"/>
      <c r="O52" s="121"/>
      <c r="P52" s="18" t="s">
        <v>106</v>
      </c>
      <c r="Q52" s="145"/>
      <c r="R52" s="260"/>
      <c r="S52" s="260">
        <v>220624</v>
      </c>
      <c r="T52" s="260"/>
    </row>
    <row r="53" s="202" customFormat="1" ht="32" customHeight="1" spans="1:20">
      <c r="A53" s="235">
        <v>15.1</v>
      </c>
      <c r="B53" s="80"/>
      <c r="C53" s="81"/>
      <c r="D53" s="81"/>
      <c r="E53" s="234" t="s">
        <v>64</v>
      </c>
      <c r="F53" s="83" t="s">
        <v>81</v>
      </c>
      <c r="G53" s="234"/>
      <c r="H53" s="84"/>
      <c r="I53" s="252"/>
      <c r="J53" s="234"/>
      <c r="K53" s="234"/>
      <c r="L53" s="234">
        <v>100</v>
      </c>
      <c r="M53" s="82" t="s">
        <v>100</v>
      </c>
      <c r="N53" s="121"/>
      <c r="O53" s="121"/>
      <c r="P53" s="18" t="s">
        <v>106</v>
      </c>
      <c r="Q53" s="145"/>
      <c r="R53" s="260"/>
      <c r="S53" s="260">
        <v>226590</v>
      </c>
      <c r="T53" s="260"/>
    </row>
    <row r="54" s="202" customFormat="1" ht="32" customHeight="1" spans="1:20">
      <c r="A54" s="235">
        <v>15.11</v>
      </c>
      <c r="B54" s="80">
        <v>44152</v>
      </c>
      <c r="C54" s="81"/>
      <c r="D54" s="81"/>
      <c r="E54" s="234" t="s">
        <v>64</v>
      </c>
      <c r="F54" s="83" t="s">
        <v>81</v>
      </c>
      <c r="G54" s="234"/>
      <c r="H54" s="84"/>
      <c r="I54" s="252"/>
      <c r="J54" s="234"/>
      <c r="K54" s="234"/>
      <c r="L54" s="234">
        <v>100</v>
      </c>
      <c r="M54" s="82" t="s">
        <v>100</v>
      </c>
      <c r="N54" s="121"/>
      <c r="O54" s="121"/>
      <c r="P54" s="18" t="s">
        <v>106</v>
      </c>
      <c r="Q54" s="145"/>
      <c r="R54" s="260"/>
      <c r="S54" s="260">
        <v>244875</v>
      </c>
      <c r="T54" s="260"/>
    </row>
    <row r="55" s="203" customFormat="1" ht="32" customHeight="1" spans="1:20">
      <c r="A55" s="263">
        <v>15.12</v>
      </c>
      <c r="B55" s="156">
        <v>44153</v>
      </c>
      <c r="C55" s="160"/>
      <c r="D55" s="160"/>
      <c r="E55" s="264" t="s">
        <v>64</v>
      </c>
      <c r="F55" s="282" t="s">
        <v>81</v>
      </c>
      <c r="G55" s="264"/>
      <c r="H55" s="162"/>
      <c r="I55" s="271"/>
      <c r="J55" s="264"/>
      <c r="K55" s="264"/>
      <c r="L55" s="264">
        <v>100</v>
      </c>
      <c r="M55" s="161" t="s">
        <v>100</v>
      </c>
      <c r="N55" s="176"/>
      <c r="O55" s="176"/>
      <c r="P55" s="286" t="s">
        <v>106</v>
      </c>
      <c r="Q55" s="191"/>
      <c r="R55" s="262"/>
      <c r="S55" s="262">
        <v>247698</v>
      </c>
      <c r="T55" s="262"/>
    </row>
    <row r="56" s="203" customFormat="1" ht="32" customHeight="1" spans="1:20">
      <c r="A56" s="263"/>
      <c r="B56" s="287"/>
      <c r="C56" s="160"/>
      <c r="D56" s="160"/>
      <c r="E56" s="264"/>
      <c r="F56" s="282"/>
      <c r="G56" s="264"/>
      <c r="H56" s="162"/>
      <c r="I56" s="271"/>
      <c r="J56" s="264"/>
      <c r="K56" s="264"/>
      <c r="L56" s="264"/>
      <c r="M56" s="161"/>
      <c r="N56" s="176"/>
      <c r="O56" s="176"/>
      <c r="P56" s="272"/>
      <c r="Q56" s="191"/>
      <c r="R56" s="262"/>
      <c r="S56" s="262"/>
      <c r="T56" s="262"/>
    </row>
    <row r="57" s="203" customFormat="1" ht="32" customHeight="1" spans="1:20">
      <c r="A57" s="263"/>
      <c r="B57" s="287"/>
      <c r="C57" s="160"/>
      <c r="D57" s="160"/>
      <c r="E57" s="264"/>
      <c r="F57" s="282"/>
      <c r="G57" s="264"/>
      <c r="H57" s="162"/>
      <c r="I57" s="271"/>
      <c r="J57" s="264"/>
      <c r="K57" s="264"/>
      <c r="L57" s="264"/>
      <c r="M57" s="161"/>
      <c r="N57" s="176"/>
      <c r="O57" s="176"/>
      <c r="P57" s="272"/>
      <c r="Q57" s="191"/>
      <c r="R57" s="262"/>
      <c r="S57" s="262"/>
      <c r="T57" s="262"/>
    </row>
    <row r="58" ht="30" customHeight="1" spans="1:20">
      <c r="A58" s="164" t="s">
        <v>93</v>
      </c>
      <c r="B58" s="164"/>
      <c r="C58" s="165">
        <f>SUM(C8:C57)</f>
        <v>23554091.1</v>
      </c>
      <c r="D58" s="265">
        <f>SUM(D8:D57)</f>
        <v>3000000</v>
      </c>
      <c r="E58" s="266"/>
      <c r="F58" s="266"/>
      <c r="G58" s="266"/>
      <c r="H58" s="266"/>
      <c r="I58" s="273">
        <f t="shared" ref="I58:L58" si="0">SUM(I8:I57)</f>
        <v>282649.09</v>
      </c>
      <c r="J58" s="274"/>
      <c r="K58" s="273">
        <f t="shared" si="0"/>
        <v>13329</v>
      </c>
      <c r="L58" s="273">
        <f t="shared" si="0"/>
        <v>442000</v>
      </c>
      <c r="M58" s="179"/>
      <c r="N58" s="180">
        <f>SUM(N8:N57)</f>
        <v>52640</v>
      </c>
      <c r="O58" s="109"/>
      <c r="P58" s="105"/>
      <c r="Q58" s="278"/>
      <c r="R58" s="279"/>
      <c r="S58" s="280">
        <f>SUM(S8:S57)</f>
        <v>25760941.56</v>
      </c>
      <c r="T58" s="281">
        <f>C58+D58-I58-K58-L58-N58-S58</f>
        <v>2531.44999999925</v>
      </c>
    </row>
    <row r="59" ht="30" customHeight="1" spans="1:20">
      <c r="A59" s="164" t="s">
        <v>94</v>
      </c>
      <c r="B59" s="164"/>
      <c r="C59" s="164" t="s">
        <v>95</v>
      </c>
      <c r="D59" s="164"/>
      <c r="E59" s="164"/>
      <c r="F59" s="267">
        <f>P59</f>
        <v>247698</v>
      </c>
      <c r="G59" s="268"/>
      <c r="H59" s="268"/>
      <c r="I59" s="268"/>
      <c r="J59" s="268"/>
      <c r="K59" s="275"/>
      <c r="L59" s="182" t="s">
        <v>96</v>
      </c>
      <c r="M59" s="183"/>
      <c r="N59" s="183"/>
      <c r="O59" s="184" t="s">
        <v>97</v>
      </c>
      <c r="P59" s="276">
        <f>S55</f>
        <v>247698</v>
      </c>
      <c r="Q59" s="276"/>
      <c r="R59" s="276"/>
      <c r="S59" s="276"/>
      <c r="T59" s="276"/>
    </row>
    <row r="60" ht="30" customHeight="1" spans="1:20">
      <c r="A60" s="164"/>
      <c r="B60" s="164"/>
      <c r="C60" s="164" t="s">
        <v>98</v>
      </c>
      <c r="D60" s="164"/>
      <c r="E60" s="164"/>
      <c r="F60" s="267">
        <v>0</v>
      </c>
      <c r="G60" s="268"/>
      <c r="H60" s="268"/>
      <c r="I60" s="268"/>
      <c r="J60" s="268"/>
      <c r="K60" s="275"/>
      <c r="L60" s="186"/>
      <c r="M60" s="187"/>
      <c r="N60" s="187"/>
      <c r="O60" s="184" t="s">
        <v>99</v>
      </c>
      <c r="P60" s="277" t="str">
        <f>SUBSTITUTE(SUBSTITUTE(TEXT(INT(P59),"[DBNum2][$-804]G/通用格式元"&amp;IF(INT(F67)=F67,"整",""))&amp;TEXT(MID(F67,FIND(".",F67&amp;".0")+1,1),"[DBNum2][$-804]G/通用格式角")&amp;TEXT(MID(F67,FIND(".",F67&amp;".0")+2,1),"[DBNum2][$-804]G/通用格式分"),"零角","零"),"零分","")</f>
        <v>贰拾肆万柒仟陆佰玖拾捌元整</v>
      </c>
      <c r="Q60" s="277"/>
      <c r="R60" s="277"/>
      <c r="S60" s="277"/>
      <c r="T60" s="277"/>
    </row>
    <row r="65" ht="13.5" spans="2:2">
      <c r="B65" s="269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58:B58"/>
    <mergeCell ref="C59:E59"/>
    <mergeCell ref="F59:K59"/>
    <mergeCell ref="P59:T59"/>
    <mergeCell ref="C60:E60"/>
    <mergeCell ref="F60:K60"/>
    <mergeCell ref="P60:T60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59:B60"/>
    <mergeCell ref="L59:N60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68"/>
  <sheetViews>
    <sheetView zoomScale="85" zoomScaleNormal="85" workbookViewId="0">
      <pane ySplit="7" topLeftCell="A53" activePane="bottomLeft" state="frozen"/>
      <selection/>
      <selection pane="bottomLeft" activeCell="K58" sqref="K58"/>
    </sheetView>
  </sheetViews>
  <sheetFormatPr defaultColWidth="9" defaultRowHeight="11.25"/>
  <cols>
    <col min="1" max="1" width="5.88333333333333" style="198" customWidth="1"/>
    <col min="2" max="2" width="7.88333333333333" style="204" customWidth="1"/>
    <col min="3" max="3" width="14.5083333333333" style="198" customWidth="1"/>
    <col min="4" max="4" width="7.65" style="198" customWidth="1"/>
    <col min="5" max="5" width="16.0833333333333" style="205" customWidth="1"/>
    <col min="6" max="6" width="27.8416666666667" style="205" customWidth="1"/>
    <col min="7" max="7" width="12.7916666666667" style="205" customWidth="1"/>
    <col min="8" max="8" width="8.61666666666667" style="205" customWidth="1"/>
    <col min="9" max="9" width="9.5" style="205" customWidth="1"/>
    <col min="10" max="10" width="9.25833333333333" style="205" customWidth="1"/>
    <col min="11" max="12" width="9.5" style="205" customWidth="1"/>
    <col min="13" max="13" width="20.3" style="11" customWidth="1"/>
    <col min="14" max="14" width="11.175" style="205" customWidth="1"/>
    <col min="15" max="15" width="10.2916666666667" style="204" customWidth="1"/>
    <col min="16" max="16" width="27.0583333333333" style="205" customWidth="1"/>
    <col min="17" max="17" width="15.025" style="198" customWidth="1"/>
    <col min="18" max="18" width="11" style="205" customWidth="1"/>
    <col min="19" max="19" width="16.0666666666667" style="205" customWidth="1"/>
    <col min="20" max="20" width="15.8166666666667" style="198" customWidth="1"/>
    <col min="21" max="16384" width="9" style="198"/>
  </cols>
  <sheetData>
    <row r="1" s="197" customFormat="1" ht="24.9" customHeight="1" spans="1:19">
      <c r="A1" s="206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13"/>
      <c r="N1" s="206"/>
      <c r="O1" s="206"/>
      <c r="P1" s="206"/>
      <c r="Q1" s="206"/>
      <c r="R1" s="206"/>
      <c r="S1" s="206"/>
    </row>
    <row r="2" s="197" customFormat="1" ht="27.9" customHeight="1" spans="1:20">
      <c r="A2" s="15" t="s">
        <v>1</v>
      </c>
      <c r="B2" s="15"/>
      <c r="C2" s="207" t="s">
        <v>2</v>
      </c>
      <c r="D2" s="207"/>
      <c r="E2" s="207"/>
      <c r="F2" s="207"/>
      <c r="G2" s="207"/>
      <c r="H2" s="208" t="s">
        <v>3</v>
      </c>
      <c r="I2" s="239"/>
      <c r="J2" s="239" t="s">
        <v>4</v>
      </c>
      <c r="K2" s="239"/>
      <c r="L2" s="239"/>
      <c r="M2" s="98"/>
      <c r="N2" s="240" t="s">
        <v>5</v>
      </c>
      <c r="O2" s="240"/>
      <c r="P2" s="241">
        <v>2579</v>
      </c>
      <c r="Q2" s="244" t="s">
        <v>6</v>
      </c>
      <c r="R2" s="244"/>
      <c r="S2" s="256" t="s">
        <v>7</v>
      </c>
      <c r="T2" s="256"/>
    </row>
    <row r="3" s="197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7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7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2" t="s">
        <v>33</v>
      </c>
      <c r="Q5" s="134"/>
      <c r="R5" s="134"/>
      <c r="S5" s="132" t="s">
        <v>34</v>
      </c>
      <c r="T5" s="257" t="s">
        <v>35</v>
      </c>
      <c r="V5"/>
    </row>
    <row r="6" s="197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3" t="s">
        <v>41</v>
      </c>
      <c r="Q6" s="136"/>
      <c r="R6" s="136"/>
      <c r="S6" s="132"/>
      <c r="T6" s="257"/>
    </row>
    <row r="7" s="197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7"/>
    </row>
    <row r="8" s="198" customFormat="1" ht="31" customHeight="1" spans="1:20">
      <c r="A8" s="209">
        <v>1</v>
      </c>
      <c r="B8" s="210" t="s">
        <v>54</v>
      </c>
      <c r="C8" s="32">
        <v>11974091.1</v>
      </c>
      <c r="D8" s="211"/>
      <c r="E8" s="34" t="s">
        <v>55</v>
      </c>
      <c r="F8" s="35">
        <v>4.305017278369e+18</v>
      </c>
      <c r="G8" s="211"/>
      <c r="H8" s="212">
        <v>0.012</v>
      </c>
      <c r="I8" s="211">
        <v>83689.79</v>
      </c>
      <c r="J8" s="33" t="s">
        <v>56</v>
      </c>
      <c r="K8" s="211">
        <v>5711</v>
      </c>
      <c r="L8" s="211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1"/>
      <c r="S8" s="211">
        <f>C8-I8-K8-L8-N8</f>
        <v>11794050.31</v>
      </c>
      <c r="T8" s="221"/>
    </row>
    <row r="9" s="198" customFormat="1" ht="38" customHeight="1" spans="1:20">
      <c r="A9" s="213"/>
      <c r="B9" s="214"/>
      <c r="C9" s="39"/>
      <c r="D9" s="215"/>
      <c r="E9" s="41"/>
      <c r="F9" s="42"/>
      <c r="G9" s="215"/>
      <c r="H9" s="216"/>
      <c r="I9" s="215"/>
      <c r="J9" s="40"/>
      <c r="K9" s="215"/>
      <c r="L9" s="215"/>
      <c r="M9" s="40"/>
      <c r="N9" s="107"/>
      <c r="O9" s="107"/>
      <c r="P9" s="107"/>
      <c r="Q9" s="138"/>
      <c r="R9" s="215"/>
      <c r="S9" s="215"/>
      <c r="T9" s="221"/>
    </row>
    <row r="10" s="198" customFormat="1" ht="28" customHeight="1" spans="1:20">
      <c r="A10" s="209">
        <v>2</v>
      </c>
      <c r="B10" s="217">
        <v>43712</v>
      </c>
      <c r="C10" s="45">
        <v>400000</v>
      </c>
      <c r="D10" s="218"/>
      <c r="E10" s="211" t="s">
        <v>60</v>
      </c>
      <c r="F10" s="219">
        <v>175202745165</v>
      </c>
      <c r="G10" s="211"/>
      <c r="H10" s="48">
        <v>0.012</v>
      </c>
      <c r="I10" s="218">
        <v>60000</v>
      </c>
      <c r="J10" s="218" t="s">
        <v>61</v>
      </c>
      <c r="K10" s="211">
        <v>1081</v>
      </c>
      <c r="L10" s="211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1"/>
    </row>
    <row r="11" s="198" customFormat="1" ht="31" customHeight="1" spans="1:20">
      <c r="A11" s="220"/>
      <c r="B11" s="217">
        <v>43714</v>
      </c>
      <c r="C11" s="45">
        <v>2800000</v>
      </c>
      <c r="D11" s="221"/>
      <c r="E11" s="215"/>
      <c r="F11" s="222"/>
      <c r="G11" s="215"/>
      <c r="H11" s="48"/>
      <c r="I11" s="218">
        <v>33600</v>
      </c>
      <c r="J11" s="218" t="s">
        <v>56</v>
      </c>
      <c r="K11" s="215"/>
      <c r="L11" s="215"/>
      <c r="M11" s="40"/>
      <c r="N11" s="107"/>
      <c r="O11" s="107"/>
      <c r="P11" s="107"/>
      <c r="Q11" s="107"/>
      <c r="R11" s="107"/>
      <c r="S11" s="107"/>
      <c r="T11" s="221"/>
    </row>
    <row r="12" ht="20.1" customHeight="1" spans="1:20">
      <c r="A12" s="220"/>
      <c r="B12" s="217">
        <v>43717</v>
      </c>
      <c r="C12" s="52"/>
      <c r="D12" s="52"/>
      <c r="E12" s="218" t="s">
        <v>64</v>
      </c>
      <c r="F12" s="53">
        <v>4.3050172783609e+19</v>
      </c>
      <c r="G12" s="223"/>
      <c r="H12" s="223"/>
      <c r="I12" s="223"/>
      <c r="J12" s="223"/>
      <c r="K12" s="223"/>
      <c r="L12" s="223"/>
      <c r="M12" s="54"/>
      <c r="N12" s="109"/>
      <c r="O12" s="109"/>
      <c r="P12" s="109" t="s">
        <v>65</v>
      </c>
      <c r="Q12" s="139"/>
      <c r="R12" s="221"/>
      <c r="S12" s="218">
        <v>400000</v>
      </c>
      <c r="T12" s="221"/>
    </row>
    <row r="13" ht="20.1" customHeight="1" spans="1:20">
      <c r="A13" s="213"/>
      <c r="B13" s="217">
        <v>43717</v>
      </c>
      <c r="C13" s="52"/>
      <c r="D13" s="52"/>
      <c r="E13" s="223" t="s">
        <v>66</v>
      </c>
      <c r="F13" s="55" t="s">
        <v>67</v>
      </c>
      <c r="G13" s="223"/>
      <c r="H13" s="223"/>
      <c r="I13" s="223"/>
      <c r="J13" s="223"/>
      <c r="K13" s="223"/>
      <c r="L13" s="223"/>
      <c r="M13" s="54"/>
      <c r="N13" s="109"/>
      <c r="O13" s="109"/>
      <c r="P13" s="109" t="s">
        <v>68</v>
      </c>
      <c r="Q13" s="139"/>
      <c r="R13" s="221"/>
      <c r="S13" s="218">
        <v>2000000</v>
      </c>
      <c r="T13" s="221"/>
    </row>
    <row r="14" ht="20.1" customHeight="1" spans="1:20">
      <c r="A14" s="45">
        <v>3</v>
      </c>
      <c r="B14" s="217">
        <v>43720</v>
      </c>
      <c r="C14" s="52"/>
      <c r="D14" s="52"/>
      <c r="E14" s="218" t="s">
        <v>64</v>
      </c>
      <c r="F14" s="53">
        <v>4.3050172783609e+19</v>
      </c>
      <c r="G14" s="223"/>
      <c r="H14" s="223"/>
      <c r="I14" s="223"/>
      <c r="J14" s="223"/>
      <c r="K14" s="223"/>
      <c r="L14" s="223"/>
      <c r="M14" s="54"/>
      <c r="N14" s="109"/>
      <c r="O14" s="109"/>
      <c r="P14" s="109" t="s">
        <v>65</v>
      </c>
      <c r="Q14" s="139"/>
      <c r="R14" s="221"/>
      <c r="S14" s="218">
        <v>290000</v>
      </c>
      <c r="T14" s="221"/>
    </row>
    <row r="15" ht="20.1" customHeight="1" spans="1:20">
      <c r="A15" s="32">
        <v>4</v>
      </c>
      <c r="B15" s="210">
        <v>43749</v>
      </c>
      <c r="C15" s="32">
        <v>2000000</v>
      </c>
      <c r="D15" s="57"/>
      <c r="E15" s="211" t="s">
        <v>60</v>
      </c>
      <c r="F15" s="219">
        <v>175202745165</v>
      </c>
      <c r="G15" s="211"/>
      <c r="H15" s="48" t="s">
        <v>69</v>
      </c>
      <c r="I15" s="48"/>
      <c r="J15" s="48"/>
      <c r="K15" s="48"/>
      <c r="L15" s="48"/>
      <c r="M15" s="48"/>
      <c r="N15" s="48"/>
      <c r="O15" s="48"/>
      <c r="P15" s="245"/>
      <c r="Q15" s="137"/>
      <c r="R15" s="137"/>
      <c r="S15" s="137"/>
      <c r="T15" s="137"/>
    </row>
    <row r="16" ht="24" customHeight="1" spans="1:20">
      <c r="A16" s="39"/>
      <c r="B16" s="217">
        <v>43750</v>
      </c>
      <c r="C16" s="52"/>
      <c r="D16" s="52"/>
      <c r="E16" s="223" t="s">
        <v>66</v>
      </c>
      <c r="F16" s="55" t="s">
        <v>67</v>
      </c>
      <c r="G16" s="223"/>
      <c r="H16" s="43"/>
      <c r="I16" s="246"/>
      <c r="J16" s="246"/>
      <c r="K16" s="246"/>
      <c r="L16" s="246"/>
      <c r="M16" s="111"/>
      <c r="N16" s="107"/>
      <c r="O16" s="107"/>
      <c r="P16" s="109" t="s">
        <v>68</v>
      </c>
      <c r="Q16" s="139"/>
      <c r="R16" s="221"/>
      <c r="S16" s="218">
        <v>2000000</v>
      </c>
      <c r="T16" s="221"/>
    </row>
    <row r="17" ht="20.1" customHeight="1" spans="1:20">
      <c r="A17" s="32">
        <v>5</v>
      </c>
      <c r="B17" s="224">
        <v>43790</v>
      </c>
      <c r="C17" s="52"/>
      <c r="D17" s="52"/>
      <c r="E17" s="218"/>
      <c r="F17" s="225"/>
      <c r="G17" s="223"/>
      <c r="H17" s="48"/>
      <c r="I17" s="223"/>
      <c r="J17" s="223"/>
      <c r="K17" s="223"/>
      <c r="L17" s="223"/>
      <c r="M17" s="54"/>
      <c r="N17" s="109">
        <v>-197059</v>
      </c>
      <c r="O17" s="109" t="s">
        <v>70</v>
      </c>
      <c r="P17" s="109"/>
      <c r="Q17" s="139"/>
      <c r="R17" s="221"/>
      <c r="S17" s="221"/>
      <c r="T17" s="221"/>
    </row>
    <row r="18" ht="20.1" customHeight="1" spans="1:20">
      <c r="A18" s="39"/>
      <c r="B18" s="224">
        <v>43790</v>
      </c>
      <c r="C18" s="52"/>
      <c r="D18" s="52"/>
      <c r="E18" s="218" t="s">
        <v>64</v>
      </c>
      <c r="F18" s="53" t="s">
        <v>71</v>
      </c>
      <c r="G18" s="223"/>
      <c r="H18" s="223"/>
      <c r="I18" s="223"/>
      <c r="J18" s="223"/>
      <c r="K18" s="223"/>
      <c r="L18" s="223"/>
      <c r="M18" s="54"/>
      <c r="N18" s="109"/>
      <c r="O18" s="109"/>
      <c r="P18" s="109" t="s">
        <v>72</v>
      </c>
      <c r="Q18" s="139"/>
      <c r="R18" s="221"/>
      <c r="S18" s="218">
        <v>190000</v>
      </c>
      <c r="T18" s="221"/>
    </row>
    <row r="19" s="198" customFormat="1" ht="20.1" customHeight="1" spans="1:20">
      <c r="A19" s="32">
        <v>6</v>
      </c>
      <c r="B19" s="217">
        <v>43837</v>
      </c>
      <c r="C19" s="32">
        <v>680000</v>
      </c>
      <c r="D19" s="52"/>
      <c r="E19" s="218" t="s">
        <v>73</v>
      </c>
      <c r="F19" s="225">
        <v>1.30201071920014e+18</v>
      </c>
      <c r="G19" s="218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8"/>
      <c r="S19" s="218"/>
      <c r="T19" s="218"/>
    </row>
    <row r="20" s="198" customFormat="1" ht="21" customHeight="1" spans="1:20">
      <c r="A20" s="39"/>
      <c r="B20" s="217">
        <v>43837</v>
      </c>
      <c r="C20" s="52"/>
      <c r="D20" s="52"/>
      <c r="E20" s="218" t="s">
        <v>64</v>
      </c>
      <c r="F20" s="53" t="s">
        <v>71</v>
      </c>
      <c r="G20" s="218"/>
      <c r="H20" s="218"/>
      <c r="I20" s="218"/>
      <c r="J20" s="218"/>
      <c r="K20" s="218"/>
      <c r="L20" s="218">
        <v>100</v>
      </c>
      <c r="M20" s="46" t="s">
        <v>74</v>
      </c>
      <c r="N20" s="109"/>
      <c r="O20" s="109"/>
      <c r="P20" s="109" t="s">
        <v>72</v>
      </c>
      <c r="Q20" s="139"/>
      <c r="R20" s="218"/>
      <c r="S20" s="218">
        <v>322406.25</v>
      </c>
      <c r="T20" s="218"/>
    </row>
    <row r="21" s="199" customFormat="1" ht="21" customHeight="1" spans="1:20">
      <c r="A21" s="226">
        <v>7</v>
      </c>
      <c r="B21" s="217">
        <v>43840</v>
      </c>
      <c r="C21" s="32">
        <v>6666000</v>
      </c>
      <c r="D21" s="52"/>
      <c r="E21" s="218" t="s">
        <v>64</v>
      </c>
      <c r="F21" s="53" t="s">
        <v>75</v>
      </c>
      <c r="G21" s="218"/>
      <c r="H21" s="227" t="s">
        <v>76</v>
      </c>
      <c r="I21" s="247"/>
      <c r="J21" s="247"/>
      <c r="K21" s="247"/>
      <c r="L21" s="283"/>
      <c r="M21" s="46"/>
      <c r="N21" s="109"/>
      <c r="O21" s="109"/>
      <c r="P21" s="105"/>
      <c r="Q21" s="137"/>
      <c r="R21" s="211"/>
      <c r="S21" s="211"/>
      <c r="T21" s="211"/>
    </row>
    <row r="22" s="199" customFormat="1" ht="21" customHeight="1" spans="1:20">
      <c r="A22" s="39"/>
      <c r="B22" s="217">
        <v>43840</v>
      </c>
      <c r="C22" s="32">
        <v>-6666000</v>
      </c>
      <c r="D22" s="52"/>
      <c r="E22" s="218" t="s">
        <v>64</v>
      </c>
      <c r="F22" s="53" t="s">
        <v>77</v>
      </c>
      <c r="G22" s="218"/>
      <c r="H22" s="228"/>
      <c r="I22" s="248"/>
      <c r="J22" s="248"/>
      <c r="K22" s="248"/>
      <c r="L22" s="284"/>
      <c r="M22" s="46"/>
      <c r="N22" s="109"/>
      <c r="O22" s="109"/>
      <c r="P22" s="105" t="s">
        <v>78</v>
      </c>
      <c r="Q22" s="137"/>
      <c r="R22" s="211"/>
      <c r="S22" s="211"/>
      <c r="T22" s="211"/>
    </row>
    <row r="23" s="200" customFormat="1" ht="21" customHeight="1" spans="1:20">
      <c r="A23" s="229">
        <v>8</v>
      </c>
      <c r="B23" s="230">
        <v>43847</v>
      </c>
      <c r="C23" s="65">
        <v>880000</v>
      </c>
      <c r="D23" s="66"/>
      <c r="E23" s="231" t="s">
        <v>79</v>
      </c>
      <c r="F23" s="68" t="s">
        <v>77</v>
      </c>
      <c r="G23" s="231"/>
      <c r="H23" s="48" t="s">
        <v>80</v>
      </c>
      <c r="I23" s="48"/>
      <c r="J23" s="48"/>
      <c r="K23" s="48"/>
      <c r="L23" s="48"/>
      <c r="M23" s="48"/>
      <c r="N23" s="48"/>
      <c r="O23" s="48"/>
      <c r="P23" s="249"/>
      <c r="Q23" s="140"/>
      <c r="R23" s="258"/>
      <c r="S23" s="258"/>
      <c r="T23" s="258"/>
    </row>
    <row r="24" s="199" customFormat="1" ht="21" customHeight="1" spans="1:20">
      <c r="A24" s="226"/>
      <c r="B24" s="217">
        <v>43847</v>
      </c>
      <c r="C24" s="32">
        <v>20000</v>
      </c>
      <c r="D24" s="52"/>
      <c r="E24" s="211" t="s">
        <v>60</v>
      </c>
      <c r="F24" s="219">
        <v>175202745165</v>
      </c>
      <c r="G24" s="218"/>
      <c r="H24" s="218"/>
      <c r="I24" s="218"/>
      <c r="J24" s="218"/>
      <c r="K24" s="218"/>
      <c r="L24" s="209"/>
      <c r="M24" s="3"/>
      <c r="N24" s="109"/>
      <c r="O24" s="109"/>
      <c r="P24" s="105"/>
      <c r="Q24" s="137"/>
      <c r="R24" s="211"/>
      <c r="S24" s="211"/>
      <c r="T24" s="211"/>
    </row>
    <row r="25" s="199" customFormat="1" ht="21" customHeight="1" spans="1:20">
      <c r="A25" s="226"/>
      <c r="B25" s="217">
        <v>43847</v>
      </c>
      <c r="C25" s="52"/>
      <c r="D25" s="52"/>
      <c r="E25" s="218" t="s">
        <v>64</v>
      </c>
      <c r="F25" s="53" t="s">
        <v>81</v>
      </c>
      <c r="G25" s="218"/>
      <c r="H25" s="218"/>
      <c r="I25" s="218"/>
      <c r="J25" s="218"/>
      <c r="K25" s="218"/>
      <c r="L25" s="218">
        <v>100</v>
      </c>
      <c r="M25" s="46" t="s">
        <v>74</v>
      </c>
      <c r="N25" s="109"/>
      <c r="O25" s="109"/>
      <c r="P25" s="105" t="s">
        <v>82</v>
      </c>
      <c r="Q25" s="137"/>
      <c r="R25" s="211"/>
      <c r="S25" s="211">
        <v>201272.4</v>
      </c>
      <c r="T25" s="211"/>
    </row>
    <row r="26" s="199" customFormat="1" ht="21" customHeight="1" spans="1:20">
      <c r="A26" s="39"/>
      <c r="B26" s="217">
        <v>43847</v>
      </c>
      <c r="C26" s="52"/>
      <c r="D26" s="52"/>
      <c r="E26" s="218" t="s">
        <v>64</v>
      </c>
      <c r="F26" s="53" t="s">
        <v>81</v>
      </c>
      <c r="G26" s="218"/>
      <c r="H26" s="218"/>
      <c r="I26" s="218"/>
      <c r="J26" s="218"/>
      <c r="K26" s="218"/>
      <c r="L26" s="218">
        <v>50</v>
      </c>
      <c r="M26" s="46" t="s">
        <v>74</v>
      </c>
      <c r="N26" s="109"/>
      <c r="O26" s="109"/>
      <c r="P26" s="105" t="s">
        <v>82</v>
      </c>
      <c r="Q26" s="137"/>
      <c r="R26" s="211"/>
      <c r="S26" s="211">
        <v>20000</v>
      </c>
      <c r="T26" s="211"/>
    </row>
    <row r="27" s="199" customFormat="1" ht="21" customHeight="1" spans="1:20">
      <c r="A27" s="39">
        <v>9</v>
      </c>
      <c r="B27" s="217">
        <v>43849</v>
      </c>
      <c r="C27" s="52"/>
      <c r="D27" s="52"/>
      <c r="E27" s="218" t="s">
        <v>64</v>
      </c>
      <c r="F27" s="53" t="s">
        <v>81</v>
      </c>
      <c r="G27" s="218"/>
      <c r="H27" s="218"/>
      <c r="I27" s="218"/>
      <c r="J27" s="218"/>
      <c r="K27" s="218"/>
      <c r="L27" s="218">
        <v>100</v>
      </c>
      <c r="M27" s="46" t="s">
        <v>74</v>
      </c>
      <c r="N27" s="109"/>
      <c r="O27" s="109"/>
      <c r="P27" s="105" t="s">
        <v>82</v>
      </c>
      <c r="Q27" s="137"/>
      <c r="R27" s="211"/>
      <c r="S27" s="211">
        <v>350638</v>
      </c>
      <c r="T27" s="211"/>
    </row>
    <row r="28" s="200" customFormat="1" ht="21" customHeight="1" spans="1:20">
      <c r="A28" s="229">
        <v>10</v>
      </c>
      <c r="B28" s="230">
        <v>43849</v>
      </c>
      <c r="C28" s="65">
        <v>4400000</v>
      </c>
      <c r="D28" s="66"/>
      <c r="E28" s="231" t="s">
        <v>79</v>
      </c>
      <c r="F28" s="68" t="s">
        <v>77</v>
      </c>
      <c r="G28" s="231"/>
      <c r="H28" s="69">
        <v>0.012</v>
      </c>
      <c r="I28" s="231">
        <v>63600</v>
      </c>
      <c r="J28" s="231" t="s">
        <v>56</v>
      </c>
      <c r="K28" s="231"/>
      <c r="L28" s="231">
        <v>180000</v>
      </c>
      <c r="M28" s="67" t="s">
        <v>83</v>
      </c>
      <c r="N28" s="116">
        <v>330000</v>
      </c>
      <c r="O28" s="116" t="s">
        <v>84</v>
      </c>
      <c r="P28" s="249"/>
      <c r="Q28" s="140"/>
      <c r="R28" s="258"/>
      <c r="S28" s="258"/>
      <c r="T28" s="258"/>
    </row>
    <row r="29" s="200" customFormat="1" ht="21" customHeight="1" spans="1:20">
      <c r="A29" s="229"/>
      <c r="B29" s="230">
        <v>43852</v>
      </c>
      <c r="C29" s="65">
        <v>400000</v>
      </c>
      <c r="D29" s="66"/>
      <c r="E29" s="231" t="s">
        <v>79</v>
      </c>
      <c r="F29" s="68" t="s">
        <v>77</v>
      </c>
      <c r="G29" s="231"/>
      <c r="H29" s="69">
        <v>0.012</v>
      </c>
      <c r="I29" s="231">
        <v>4800</v>
      </c>
      <c r="J29" s="231" t="s">
        <v>56</v>
      </c>
      <c r="K29" s="231"/>
      <c r="L29" s="231"/>
      <c r="M29" s="67"/>
      <c r="N29" s="116"/>
      <c r="O29" s="116"/>
      <c r="P29" s="249"/>
      <c r="Q29" s="140"/>
      <c r="R29" s="258"/>
      <c r="S29" s="258"/>
      <c r="T29" s="258"/>
    </row>
    <row r="30" s="199" customFormat="1" ht="21" customHeight="1" spans="1:20">
      <c r="A30" s="226"/>
      <c r="B30" s="217">
        <v>43852</v>
      </c>
      <c r="C30" s="32"/>
      <c r="D30" s="52"/>
      <c r="E30" s="218" t="s">
        <v>64</v>
      </c>
      <c r="F30" s="53" t="s">
        <v>81</v>
      </c>
      <c r="G30" s="218"/>
      <c r="H30" s="48"/>
      <c r="I30" s="218"/>
      <c r="J30" s="218"/>
      <c r="K30" s="218"/>
      <c r="L30" s="218"/>
      <c r="M30" s="46"/>
      <c r="N30" s="109"/>
      <c r="O30" s="109"/>
      <c r="P30" s="105" t="s">
        <v>82</v>
      </c>
      <c r="Q30" s="137"/>
      <c r="R30" s="211"/>
      <c r="S30" s="211">
        <v>2962181.3</v>
      </c>
      <c r="T30" s="211"/>
    </row>
    <row r="31" s="199" customFormat="1" ht="21" customHeight="1" spans="1:20">
      <c r="A31" s="226"/>
      <c r="B31" s="217">
        <v>43852</v>
      </c>
      <c r="C31" s="32"/>
      <c r="D31" s="52"/>
      <c r="E31" s="218" t="s">
        <v>85</v>
      </c>
      <c r="F31" s="53" t="s">
        <v>86</v>
      </c>
      <c r="G31" s="218"/>
      <c r="H31" s="48"/>
      <c r="I31" s="218"/>
      <c r="J31" s="218"/>
      <c r="K31" s="218"/>
      <c r="L31" s="218"/>
      <c r="M31" s="46"/>
      <c r="N31" s="109"/>
      <c r="O31" s="109"/>
      <c r="P31" s="105" t="s">
        <v>87</v>
      </c>
      <c r="Q31" s="137"/>
      <c r="R31" s="211"/>
      <c r="S31" s="211">
        <v>50800</v>
      </c>
      <c r="T31" s="211"/>
    </row>
    <row r="32" s="199" customFormat="1" ht="21" customHeight="1" spans="1:20">
      <c r="A32" s="226"/>
      <c r="B32" s="217">
        <v>43852</v>
      </c>
      <c r="C32" s="32"/>
      <c r="D32" s="52"/>
      <c r="E32" s="218" t="s">
        <v>88</v>
      </c>
      <c r="F32" s="53" t="s">
        <v>89</v>
      </c>
      <c r="G32" s="218"/>
      <c r="H32" s="48"/>
      <c r="I32" s="218"/>
      <c r="J32" s="218"/>
      <c r="K32" s="218"/>
      <c r="L32" s="218"/>
      <c r="M32" s="46"/>
      <c r="N32" s="109"/>
      <c r="O32" s="109"/>
      <c r="P32" s="105" t="s">
        <v>90</v>
      </c>
      <c r="Q32" s="137"/>
      <c r="R32" s="211"/>
      <c r="S32" s="211">
        <v>190163</v>
      </c>
      <c r="T32" s="211"/>
    </row>
    <row r="33" s="199" customFormat="1" ht="21" customHeight="1" spans="1:20">
      <c r="A33" s="226"/>
      <c r="B33" s="217">
        <v>43852</v>
      </c>
      <c r="C33" s="32"/>
      <c r="D33" s="52"/>
      <c r="E33" s="218" t="s">
        <v>64</v>
      </c>
      <c r="F33" s="53" t="s">
        <v>91</v>
      </c>
      <c r="G33" s="218"/>
      <c r="H33" s="48"/>
      <c r="I33" s="218"/>
      <c r="J33" s="218"/>
      <c r="K33" s="218"/>
      <c r="L33" s="218"/>
      <c r="M33" s="46"/>
      <c r="N33" s="109"/>
      <c r="O33" s="109"/>
      <c r="P33" s="105" t="s">
        <v>92</v>
      </c>
      <c r="Q33" s="137"/>
      <c r="R33" s="211"/>
      <c r="S33" s="211">
        <v>606973</v>
      </c>
      <c r="T33" s="211"/>
    </row>
    <row r="34" s="199" customFormat="1" ht="21" customHeight="1" spans="1:20">
      <c r="A34" s="39"/>
      <c r="B34" s="217">
        <v>43852</v>
      </c>
      <c r="C34" s="52"/>
      <c r="D34" s="52"/>
      <c r="E34" s="218" t="s">
        <v>66</v>
      </c>
      <c r="F34" s="53" t="s">
        <v>67</v>
      </c>
      <c r="G34" s="218"/>
      <c r="H34" s="218"/>
      <c r="I34" s="218"/>
      <c r="J34" s="218"/>
      <c r="K34" s="218"/>
      <c r="L34" s="218"/>
      <c r="M34" s="46"/>
      <c r="N34" s="109"/>
      <c r="O34" s="109"/>
      <c r="P34" s="105" t="s">
        <v>68</v>
      </c>
      <c r="Q34" s="137"/>
      <c r="R34" s="211"/>
      <c r="S34" s="211">
        <v>400000</v>
      </c>
      <c r="T34" s="211"/>
    </row>
    <row r="35" s="199" customFormat="1" ht="21" customHeight="1" spans="1:20">
      <c r="A35" s="39">
        <v>11</v>
      </c>
      <c r="B35" s="217">
        <v>43852</v>
      </c>
      <c r="C35" s="52"/>
      <c r="D35" s="52"/>
      <c r="E35" s="218" t="s">
        <v>64</v>
      </c>
      <c r="F35" s="53" t="s">
        <v>81</v>
      </c>
      <c r="G35" s="218"/>
      <c r="H35" s="218"/>
      <c r="I35" s="218"/>
      <c r="J35" s="218"/>
      <c r="K35" s="218"/>
      <c r="L35" s="218"/>
      <c r="M35" s="46"/>
      <c r="N35" s="109"/>
      <c r="O35" s="109"/>
      <c r="P35" s="105" t="s">
        <v>82</v>
      </c>
      <c r="Q35" s="137"/>
      <c r="R35" s="211"/>
      <c r="S35" s="211">
        <v>189882.7</v>
      </c>
      <c r="T35" s="211"/>
    </row>
    <row r="36" s="199" customFormat="1" ht="21" customHeight="1" spans="1:20">
      <c r="A36" s="45">
        <v>12</v>
      </c>
      <c r="B36" s="217">
        <v>43885</v>
      </c>
      <c r="C36" s="52"/>
      <c r="D36" s="52"/>
      <c r="E36" s="218"/>
      <c r="F36" s="53"/>
      <c r="G36" s="218"/>
      <c r="H36" s="218"/>
      <c r="I36" s="218"/>
      <c r="J36" s="218"/>
      <c r="K36" s="218"/>
      <c r="L36" s="218"/>
      <c r="M36" s="46"/>
      <c r="N36" s="109">
        <v>-330000</v>
      </c>
      <c r="O36" s="109" t="s">
        <v>70</v>
      </c>
      <c r="P36" s="105"/>
      <c r="Q36" s="137"/>
      <c r="R36" s="211"/>
      <c r="S36" s="211"/>
      <c r="T36" s="211"/>
    </row>
    <row r="37" s="199" customFormat="1" ht="21" customHeight="1" spans="1:20">
      <c r="A37" s="45"/>
      <c r="B37" s="217">
        <v>43885</v>
      </c>
      <c r="C37" s="52"/>
      <c r="D37" s="52"/>
      <c r="E37" s="218" t="s">
        <v>64</v>
      </c>
      <c r="F37" s="53" t="s">
        <v>81</v>
      </c>
      <c r="G37" s="218"/>
      <c r="H37" s="48"/>
      <c r="I37" s="218"/>
      <c r="J37" s="218"/>
      <c r="K37" s="218"/>
      <c r="L37" s="218">
        <v>100</v>
      </c>
      <c r="M37" s="46" t="s">
        <v>100</v>
      </c>
      <c r="N37" s="109"/>
      <c r="O37" s="109"/>
      <c r="P37" s="105" t="s">
        <v>82</v>
      </c>
      <c r="Q37" s="137"/>
      <c r="R37" s="211"/>
      <c r="S37" s="211">
        <v>348711</v>
      </c>
      <c r="T37" s="211"/>
    </row>
    <row r="38" s="199" customFormat="1" ht="21" customHeight="1" spans="1:20">
      <c r="A38" s="32">
        <v>13</v>
      </c>
      <c r="B38" s="210">
        <v>43894</v>
      </c>
      <c r="C38" s="57"/>
      <c r="D38" s="57"/>
      <c r="E38" s="211" t="s">
        <v>64</v>
      </c>
      <c r="F38" s="70" t="s">
        <v>81</v>
      </c>
      <c r="G38" s="211"/>
      <c r="H38" s="36"/>
      <c r="I38" s="211"/>
      <c r="J38" s="211"/>
      <c r="K38" s="211"/>
      <c r="L38" s="211">
        <v>100</v>
      </c>
      <c r="M38" s="33" t="s">
        <v>100</v>
      </c>
      <c r="N38" s="105"/>
      <c r="O38" s="105"/>
      <c r="P38" s="250" t="s">
        <v>103</v>
      </c>
      <c r="Q38" s="137"/>
      <c r="R38" s="211"/>
      <c r="S38" s="211">
        <v>209925</v>
      </c>
      <c r="T38" s="211"/>
    </row>
    <row r="39" s="201" customFormat="1" ht="21" customHeight="1" spans="1:20">
      <c r="A39" s="5">
        <v>14.1</v>
      </c>
      <c r="B39" s="72">
        <v>43908</v>
      </c>
      <c r="C39" s="73"/>
      <c r="D39" s="73"/>
      <c r="E39" s="232" t="s">
        <v>64</v>
      </c>
      <c r="F39" s="75" t="s">
        <v>81</v>
      </c>
      <c r="G39" s="232"/>
      <c r="J39" s="232"/>
      <c r="K39" s="232"/>
      <c r="L39" s="232">
        <v>100</v>
      </c>
      <c r="M39" s="74" t="s">
        <v>100</v>
      </c>
      <c r="N39" s="118"/>
      <c r="O39" s="118"/>
      <c r="P39" s="250" t="s">
        <v>103</v>
      </c>
      <c r="Q39" s="142"/>
      <c r="R39" s="232"/>
      <c r="S39" s="232">
        <v>170000</v>
      </c>
      <c r="T39" s="232"/>
    </row>
    <row r="40" s="199" customFormat="1" ht="32" customHeight="1" spans="1:20">
      <c r="A40" s="39"/>
      <c r="B40" s="76">
        <v>43966</v>
      </c>
      <c r="C40" s="77"/>
      <c r="D40" s="77"/>
      <c r="E40" s="215" t="s">
        <v>64</v>
      </c>
      <c r="F40" s="78" t="s">
        <v>81</v>
      </c>
      <c r="G40" s="215"/>
      <c r="H40" s="48">
        <v>0.012</v>
      </c>
      <c r="I40" s="218">
        <v>4799.3</v>
      </c>
      <c r="J40" s="215"/>
      <c r="K40" s="215"/>
      <c r="L40" s="215">
        <v>12050</v>
      </c>
      <c r="M40" s="119" t="s">
        <v>101</v>
      </c>
      <c r="N40" s="107"/>
      <c r="O40" s="107"/>
      <c r="P40" s="250" t="s">
        <v>103</v>
      </c>
      <c r="Q40" s="143"/>
      <c r="R40" s="259"/>
      <c r="S40" s="218">
        <v>67700</v>
      </c>
      <c r="T40" s="218"/>
    </row>
    <row r="41" s="199" customFormat="1" ht="32" customHeight="1" spans="1:20">
      <c r="A41" s="39"/>
      <c r="B41" s="76"/>
      <c r="C41" s="77"/>
      <c r="D41" s="77"/>
      <c r="E41" s="215"/>
      <c r="F41" s="78"/>
      <c r="G41" s="215"/>
      <c r="H41" s="48"/>
      <c r="I41" s="218"/>
      <c r="J41" s="215"/>
      <c r="K41" s="215"/>
      <c r="L41" s="215"/>
      <c r="M41" s="119"/>
      <c r="N41" s="107"/>
      <c r="O41" s="107"/>
      <c r="P41" s="109"/>
      <c r="Q41" s="139"/>
      <c r="R41" s="218"/>
      <c r="S41" s="218">
        <v>1500</v>
      </c>
      <c r="T41" s="218" t="s">
        <v>102</v>
      </c>
    </row>
    <row r="42" s="199" customFormat="1" ht="32" customHeight="1" spans="1:20">
      <c r="A42" s="39">
        <v>15</v>
      </c>
      <c r="B42" s="76">
        <v>44098</v>
      </c>
      <c r="C42" s="77"/>
      <c r="D42" s="37">
        <v>3000000</v>
      </c>
      <c r="E42" s="215" t="s">
        <v>104</v>
      </c>
      <c r="F42" s="78" t="s">
        <v>105</v>
      </c>
      <c r="G42" s="215"/>
      <c r="H42" s="48"/>
      <c r="I42" s="218"/>
      <c r="J42" s="215"/>
      <c r="K42" s="215"/>
      <c r="L42" s="251"/>
      <c r="M42" s="251"/>
      <c r="N42" s="251"/>
      <c r="O42" s="251"/>
      <c r="P42" s="251"/>
      <c r="Q42" s="137"/>
      <c r="R42" s="211"/>
      <c r="T42" s="211"/>
    </row>
    <row r="43" s="199" customFormat="1" ht="32" customHeight="1" spans="1:20">
      <c r="A43" s="39"/>
      <c r="B43" s="76"/>
      <c r="C43" s="77"/>
      <c r="D43" s="77"/>
      <c r="E43" s="215" t="s">
        <v>64</v>
      </c>
      <c r="F43" s="78" t="s">
        <v>81</v>
      </c>
      <c r="G43" s="215"/>
      <c r="H43" s="48"/>
      <c r="I43" s="218"/>
      <c r="J43" s="215"/>
      <c r="K43" s="215"/>
      <c r="L43" s="215">
        <v>100</v>
      </c>
      <c r="M43" s="40" t="s">
        <v>100</v>
      </c>
      <c r="N43" s="107"/>
      <c r="O43" s="107"/>
      <c r="P43" s="250" t="s">
        <v>103</v>
      </c>
      <c r="Q43" s="137"/>
      <c r="R43" s="211"/>
      <c r="S43" s="211">
        <v>267360.6</v>
      </c>
      <c r="T43" s="211"/>
    </row>
    <row r="44" s="199" customFormat="1" ht="32" customHeight="1" spans="1:20">
      <c r="A44" s="39">
        <v>15.1</v>
      </c>
      <c r="B44" s="76"/>
      <c r="C44" s="77"/>
      <c r="D44" s="77"/>
      <c r="E44" s="215" t="s">
        <v>64</v>
      </c>
      <c r="F44" s="78" t="s">
        <v>81</v>
      </c>
      <c r="G44" s="215"/>
      <c r="H44" s="48"/>
      <c r="I44" s="218"/>
      <c r="J44" s="215"/>
      <c r="K44" s="215"/>
      <c r="L44" s="215">
        <v>100</v>
      </c>
      <c r="M44" s="40" t="s">
        <v>100</v>
      </c>
      <c r="N44" s="107"/>
      <c r="O44" s="107"/>
      <c r="P44" s="109" t="s">
        <v>103</v>
      </c>
      <c r="Q44" s="137"/>
      <c r="R44" s="211"/>
      <c r="S44" s="211">
        <v>217170</v>
      </c>
      <c r="T44" s="211"/>
    </row>
    <row r="45" s="199" customFormat="1" ht="32" customHeight="1" spans="1:20">
      <c r="A45" s="39">
        <v>15.2</v>
      </c>
      <c r="B45" s="76"/>
      <c r="C45" s="77"/>
      <c r="D45" s="77"/>
      <c r="E45" s="215" t="s">
        <v>64</v>
      </c>
      <c r="F45" s="78" t="s">
        <v>81</v>
      </c>
      <c r="G45" s="215"/>
      <c r="H45" s="48"/>
      <c r="I45" s="218"/>
      <c r="J45" s="215"/>
      <c r="K45" s="215"/>
      <c r="L45" s="215">
        <v>100</v>
      </c>
      <c r="M45" s="40" t="s">
        <v>100</v>
      </c>
      <c r="N45" s="107"/>
      <c r="O45" s="107"/>
      <c r="P45" s="109" t="s">
        <v>103</v>
      </c>
      <c r="Q45" s="137"/>
      <c r="R45" s="211"/>
      <c r="S45" s="211">
        <v>215900</v>
      </c>
      <c r="T45" s="211"/>
    </row>
    <row r="46" s="202" customFormat="1" ht="32" customHeight="1" spans="1:20">
      <c r="A46" s="233">
        <v>15.3</v>
      </c>
      <c r="B46" s="80"/>
      <c r="C46" s="81"/>
      <c r="D46" s="81"/>
      <c r="E46" s="234" t="s">
        <v>64</v>
      </c>
      <c r="F46" s="83" t="s">
        <v>81</v>
      </c>
      <c r="G46" s="234"/>
      <c r="H46" s="84"/>
      <c r="I46" s="252"/>
      <c r="J46" s="234"/>
      <c r="K46" s="234"/>
      <c r="L46" s="234">
        <v>100</v>
      </c>
      <c r="M46" s="82" t="s">
        <v>100</v>
      </c>
      <c r="N46" s="121"/>
      <c r="O46" s="121"/>
      <c r="P46" s="18" t="s">
        <v>103</v>
      </c>
      <c r="Q46" s="145"/>
      <c r="R46" s="260"/>
      <c r="S46" s="260">
        <v>230426</v>
      </c>
      <c r="T46" s="260"/>
    </row>
    <row r="47" s="202" customFormat="1" ht="32" customHeight="1" spans="1:20">
      <c r="A47" s="233">
        <v>15.4</v>
      </c>
      <c r="B47" s="80"/>
      <c r="C47" s="81"/>
      <c r="D47" s="81"/>
      <c r="E47" s="234" t="s">
        <v>64</v>
      </c>
      <c r="F47" s="83" t="s">
        <v>81</v>
      </c>
      <c r="G47" s="234"/>
      <c r="H47" s="84"/>
      <c r="I47" s="252"/>
      <c r="J47" s="234"/>
      <c r="K47" s="234"/>
      <c r="L47" s="234">
        <v>100</v>
      </c>
      <c r="M47" s="82" t="s">
        <v>100</v>
      </c>
      <c r="N47" s="121"/>
      <c r="O47" s="121"/>
      <c r="P47" s="18" t="s">
        <v>103</v>
      </c>
      <c r="Q47" s="145"/>
      <c r="R47" s="260"/>
      <c r="S47" s="260">
        <v>234850</v>
      </c>
      <c r="T47" s="260"/>
    </row>
    <row r="48" s="202" customFormat="1" ht="32" customHeight="1" spans="1:20">
      <c r="A48" s="233">
        <v>15.5</v>
      </c>
      <c r="B48" s="80"/>
      <c r="C48" s="81"/>
      <c r="D48" s="81"/>
      <c r="E48" s="234" t="s">
        <v>64</v>
      </c>
      <c r="F48" s="83" t="s">
        <v>81</v>
      </c>
      <c r="G48" s="234"/>
      <c r="H48" s="84"/>
      <c r="I48" s="252"/>
      <c r="J48" s="234"/>
      <c r="K48" s="234"/>
      <c r="L48" s="234">
        <v>100</v>
      </c>
      <c r="M48" s="82" t="s">
        <v>100</v>
      </c>
      <c r="N48" s="121"/>
      <c r="O48" s="121"/>
      <c r="P48" s="18" t="s">
        <v>103</v>
      </c>
      <c r="Q48" s="145"/>
      <c r="R48" s="260"/>
      <c r="S48" s="260">
        <v>219198</v>
      </c>
      <c r="T48" s="260"/>
    </row>
    <row r="49" s="202" customFormat="1" ht="32" customHeight="1" spans="1:20">
      <c r="A49" s="233">
        <v>15.6</v>
      </c>
      <c r="B49" s="80"/>
      <c r="C49" s="81"/>
      <c r="D49" s="81"/>
      <c r="E49" s="234" t="s">
        <v>64</v>
      </c>
      <c r="F49" s="83" t="s">
        <v>81</v>
      </c>
      <c r="G49" s="234"/>
      <c r="H49" s="84"/>
      <c r="I49" s="252"/>
      <c r="J49" s="234"/>
      <c r="K49" s="234"/>
      <c r="L49" s="234">
        <v>100</v>
      </c>
      <c r="M49" s="82" t="s">
        <v>100</v>
      </c>
      <c r="N49" s="121"/>
      <c r="O49" s="121"/>
      <c r="P49" s="18" t="s">
        <v>106</v>
      </c>
      <c r="Q49" s="145"/>
      <c r="R49" s="260"/>
      <c r="S49" s="260">
        <v>215900</v>
      </c>
      <c r="T49" s="260"/>
    </row>
    <row r="50" s="202" customFormat="1" ht="32" customHeight="1" spans="1:20">
      <c r="A50" s="233">
        <v>15.7</v>
      </c>
      <c r="B50" s="80"/>
      <c r="C50" s="81"/>
      <c r="D50" s="81"/>
      <c r="E50" s="234" t="s">
        <v>64</v>
      </c>
      <c r="F50" s="83" t="s">
        <v>81</v>
      </c>
      <c r="G50" s="234"/>
      <c r="H50" s="84"/>
      <c r="I50" s="252"/>
      <c r="J50" s="234"/>
      <c r="K50" s="234"/>
      <c r="L50" s="234">
        <v>100</v>
      </c>
      <c r="M50" s="82" t="s">
        <v>100</v>
      </c>
      <c r="N50" s="121"/>
      <c r="O50" s="121"/>
      <c r="P50" s="18" t="s">
        <v>106</v>
      </c>
      <c r="Q50" s="145"/>
      <c r="R50" s="260"/>
      <c r="S50" s="260">
        <v>209550</v>
      </c>
      <c r="T50" s="260"/>
    </row>
    <row r="51" s="202" customFormat="1" ht="32" customHeight="1" spans="1:20">
      <c r="A51" s="233">
        <v>15.8</v>
      </c>
      <c r="B51" s="80"/>
      <c r="C51" s="81"/>
      <c r="D51" s="81"/>
      <c r="E51" s="234" t="s">
        <v>64</v>
      </c>
      <c r="F51" s="83" t="s">
        <v>81</v>
      </c>
      <c r="G51" s="234"/>
      <c r="H51" s="84"/>
      <c r="I51" s="252"/>
      <c r="J51" s="234"/>
      <c r="K51" s="234"/>
      <c r="L51" s="234">
        <v>100</v>
      </c>
      <c r="M51" s="82" t="s">
        <v>100</v>
      </c>
      <c r="N51" s="121"/>
      <c r="O51" s="121"/>
      <c r="P51" s="18" t="s">
        <v>106</v>
      </c>
      <c r="Q51" s="145"/>
      <c r="R51" s="260"/>
      <c r="S51" s="260">
        <v>244597</v>
      </c>
      <c r="T51" s="260"/>
    </row>
    <row r="52" s="202" customFormat="1" ht="32" customHeight="1" spans="1:20">
      <c r="A52" s="233">
        <v>15.9</v>
      </c>
      <c r="B52" s="80"/>
      <c r="C52" s="81"/>
      <c r="D52" s="81"/>
      <c r="E52" s="234" t="s">
        <v>64</v>
      </c>
      <c r="F52" s="83" t="s">
        <v>81</v>
      </c>
      <c r="G52" s="234"/>
      <c r="H52" s="84"/>
      <c r="I52" s="252"/>
      <c r="J52" s="234"/>
      <c r="K52" s="234"/>
      <c r="L52" s="234">
        <v>100</v>
      </c>
      <c r="M52" s="82" t="s">
        <v>100</v>
      </c>
      <c r="N52" s="121"/>
      <c r="O52" s="121"/>
      <c r="P52" s="18" t="s">
        <v>106</v>
      </c>
      <c r="Q52" s="145"/>
      <c r="R52" s="260"/>
      <c r="S52" s="260">
        <v>220624</v>
      </c>
      <c r="T52" s="260"/>
    </row>
    <row r="53" s="202" customFormat="1" ht="32" customHeight="1" spans="1:20">
      <c r="A53" s="235">
        <v>15.1</v>
      </c>
      <c r="B53" s="80"/>
      <c r="C53" s="81"/>
      <c r="D53" s="81"/>
      <c r="E53" s="234" t="s">
        <v>64</v>
      </c>
      <c r="F53" s="83" t="s">
        <v>81</v>
      </c>
      <c r="G53" s="234"/>
      <c r="H53" s="84"/>
      <c r="I53" s="252"/>
      <c r="J53" s="234"/>
      <c r="K53" s="234"/>
      <c r="L53" s="234">
        <v>100</v>
      </c>
      <c r="M53" s="82" t="s">
        <v>100</v>
      </c>
      <c r="N53" s="121"/>
      <c r="O53" s="121"/>
      <c r="P53" s="18" t="s">
        <v>106</v>
      </c>
      <c r="Q53" s="145"/>
      <c r="R53" s="260"/>
      <c r="S53" s="260">
        <v>226590</v>
      </c>
      <c r="T53" s="260"/>
    </row>
    <row r="54" s="202" customFormat="1" ht="32" customHeight="1" spans="1:20">
      <c r="A54" s="235">
        <v>15.11</v>
      </c>
      <c r="B54" s="80">
        <v>44152</v>
      </c>
      <c r="C54" s="81"/>
      <c r="D54" s="81"/>
      <c r="E54" s="234" t="s">
        <v>64</v>
      </c>
      <c r="F54" s="83" t="s">
        <v>81</v>
      </c>
      <c r="G54" s="234"/>
      <c r="H54" s="84"/>
      <c r="I54" s="252"/>
      <c r="J54" s="234"/>
      <c r="K54" s="234"/>
      <c r="L54" s="234">
        <v>100</v>
      </c>
      <c r="M54" s="82" t="s">
        <v>100</v>
      </c>
      <c r="N54" s="121"/>
      <c r="O54" s="121"/>
      <c r="P54" s="18" t="s">
        <v>106</v>
      </c>
      <c r="Q54" s="145"/>
      <c r="R54" s="260"/>
      <c r="S54" s="260">
        <v>244875</v>
      </c>
      <c r="T54" s="260"/>
    </row>
    <row r="55" s="202" customFormat="1" ht="32" customHeight="1" spans="1:20">
      <c r="A55" s="235">
        <v>15.12</v>
      </c>
      <c r="B55" s="80">
        <v>44153</v>
      </c>
      <c r="C55" s="81"/>
      <c r="D55" s="81"/>
      <c r="E55" s="234" t="s">
        <v>64</v>
      </c>
      <c r="F55" s="83" t="s">
        <v>81</v>
      </c>
      <c r="G55" s="234"/>
      <c r="H55" s="84"/>
      <c r="I55" s="252"/>
      <c r="J55" s="234"/>
      <c r="K55" s="234"/>
      <c r="L55" s="234">
        <v>100</v>
      </c>
      <c r="M55" s="82" t="s">
        <v>100</v>
      </c>
      <c r="N55" s="121"/>
      <c r="O55" s="121"/>
      <c r="P55" s="18" t="s">
        <v>106</v>
      </c>
      <c r="Q55" s="145"/>
      <c r="R55" s="260"/>
      <c r="S55" s="260">
        <v>247698</v>
      </c>
      <c r="T55" s="260"/>
    </row>
    <row r="56" s="203" customFormat="1" ht="32" customHeight="1" spans="1:20">
      <c r="A56" s="263">
        <v>16</v>
      </c>
      <c r="B56" s="156">
        <v>44161</v>
      </c>
      <c r="C56" s="155">
        <v>1000000</v>
      </c>
      <c r="D56" s="160"/>
      <c r="E56" s="161" t="s">
        <v>107</v>
      </c>
      <c r="F56" s="282" t="s">
        <v>108</v>
      </c>
      <c r="G56" s="264"/>
      <c r="H56" s="289">
        <v>0.012</v>
      </c>
      <c r="I56" s="271">
        <f>C56*H56</f>
        <v>12000</v>
      </c>
      <c r="J56" s="264"/>
      <c r="K56" s="161" t="s">
        <v>109</v>
      </c>
      <c r="L56" s="264"/>
      <c r="M56" s="161"/>
      <c r="N56" s="176"/>
      <c r="O56" s="176"/>
      <c r="P56" s="272"/>
      <c r="Q56" s="191"/>
      <c r="R56" s="262"/>
      <c r="S56" s="262"/>
      <c r="T56" s="262"/>
    </row>
    <row r="57" s="203" customFormat="1" ht="32" customHeight="1" spans="1:20">
      <c r="A57" s="263"/>
      <c r="B57" s="156"/>
      <c r="C57" s="155"/>
      <c r="D57" s="160"/>
      <c r="E57" s="264" t="s">
        <v>64</v>
      </c>
      <c r="F57" s="282" t="s">
        <v>81</v>
      </c>
      <c r="G57" s="264"/>
      <c r="H57" s="162"/>
      <c r="I57" s="271"/>
      <c r="J57" s="264"/>
      <c r="K57" s="264"/>
      <c r="L57" s="264">
        <v>100</v>
      </c>
      <c r="M57" s="161" t="s">
        <v>100</v>
      </c>
      <c r="N57" s="176"/>
      <c r="O57" s="176"/>
      <c r="P57" s="286" t="s">
        <v>106</v>
      </c>
      <c r="Q57" s="191"/>
      <c r="R57" s="262"/>
      <c r="S57" s="262">
        <v>262932</v>
      </c>
      <c r="T57" s="262"/>
    </row>
    <row r="58" s="203" customFormat="1" ht="32" customHeight="1" spans="1:20">
      <c r="A58" s="263"/>
      <c r="B58" s="287"/>
      <c r="C58" s="155"/>
      <c r="D58" s="160"/>
      <c r="E58" s="264"/>
      <c r="F58" s="282"/>
      <c r="G58" s="264"/>
      <c r="H58" s="162"/>
      <c r="I58" s="271"/>
      <c r="J58" s="264"/>
      <c r="K58" s="264"/>
      <c r="L58" s="264"/>
      <c r="M58" s="161"/>
      <c r="N58" s="176"/>
      <c r="O58" s="176"/>
      <c r="P58" s="272"/>
      <c r="Q58" s="191"/>
      <c r="R58" s="262"/>
      <c r="S58" s="262"/>
      <c r="T58" s="262"/>
    </row>
    <row r="59" s="203" customFormat="1" ht="32" customHeight="1" spans="1:20">
      <c r="A59" s="263"/>
      <c r="B59" s="287"/>
      <c r="C59" s="155"/>
      <c r="D59" s="160"/>
      <c r="E59" s="264"/>
      <c r="F59" s="282"/>
      <c r="G59" s="264"/>
      <c r="H59" s="162"/>
      <c r="I59" s="271"/>
      <c r="J59" s="264"/>
      <c r="K59" s="264"/>
      <c r="L59" s="264"/>
      <c r="M59" s="161"/>
      <c r="N59" s="176"/>
      <c r="O59" s="176"/>
      <c r="P59" s="272"/>
      <c r="Q59" s="191"/>
      <c r="R59" s="262"/>
      <c r="S59" s="262"/>
      <c r="T59" s="262"/>
    </row>
    <row r="60" s="203" customFormat="1" ht="32" customHeight="1" spans="1:20">
      <c r="A60" s="263"/>
      <c r="B60" s="287"/>
      <c r="C60" s="160"/>
      <c r="D60" s="160"/>
      <c r="E60" s="264"/>
      <c r="F60" s="282"/>
      <c r="G60" s="264"/>
      <c r="H60" s="162"/>
      <c r="I60" s="271"/>
      <c r="J60" s="264"/>
      <c r="K60" s="264"/>
      <c r="L60" s="264"/>
      <c r="M60" s="161"/>
      <c r="N60" s="176"/>
      <c r="O60" s="176"/>
      <c r="P60" s="272"/>
      <c r="Q60" s="191"/>
      <c r="R60" s="262"/>
      <c r="S60" s="262"/>
      <c r="T60" s="262"/>
    </row>
    <row r="61" ht="30" customHeight="1" spans="1:20">
      <c r="A61" s="164" t="s">
        <v>93</v>
      </c>
      <c r="B61" s="164"/>
      <c r="C61" s="165">
        <f>SUM(C8:C60)</f>
        <v>24554091.1</v>
      </c>
      <c r="D61" s="265">
        <f>SUM(D8:D60)</f>
        <v>3000000</v>
      </c>
      <c r="E61" s="266"/>
      <c r="F61" s="266"/>
      <c r="G61" s="266"/>
      <c r="H61" s="266"/>
      <c r="I61" s="273">
        <f>SUM(I8:I60)</f>
        <v>294649.09</v>
      </c>
      <c r="J61" s="274"/>
      <c r="K61" s="273">
        <f>SUM(K8:K60)</f>
        <v>13329</v>
      </c>
      <c r="L61" s="273">
        <f>SUM(L8:L60)</f>
        <v>442100</v>
      </c>
      <c r="M61" s="179"/>
      <c r="N61" s="180">
        <f>SUM(N8:N60)</f>
        <v>52640</v>
      </c>
      <c r="O61" s="109"/>
      <c r="P61" s="105"/>
      <c r="Q61" s="278"/>
      <c r="R61" s="279"/>
      <c r="S61" s="280">
        <f>SUM(S8:S60)</f>
        <v>26023873.56</v>
      </c>
      <c r="T61" s="281">
        <f>C61+D61-I61-K61-L61-N61-S61</f>
        <v>727499.449999999</v>
      </c>
    </row>
    <row r="62" ht="30" customHeight="1" spans="1:20">
      <c r="A62" s="164" t="s">
        <v>94</v>
      </c>
      <c r="B62" s="164"/>
      <c r="C62" s="164" t="s">
        <v>95</v>
      </c>
      <c r="D62" s="164"/>
      <c r="E62" s="164"/>
      <c r="F62" s="267">
        <f>P62</f>
        <v>262932</v>
      </c>
      <c r="G62" s="268"/>
      <c r="H62" s="268"/>
      <c r="I62" s="268"/>
      <c r="J62" s="268"/>
      <c r="K62" s="275"/>
      <c r="L62" s="182" t="s">
        <v>96</v>
      </c>
      <c r="M62" s="183"/>
      <c r="N62" s="183"/>
      <c r="O62" s="184" t="s">
        <v>97</v>
      </c>
      <c r="P62" s="276">
        <f>S57</f>
        <v>262932</v>
      </c>
      <c r="Q62" s="276"/>
      <c r="R62" s="276"/>
      <c r="S62" s="276"/>
      <c r="T62" s="276"/>
    </row>
    <row r="63" ht="30" customHeight="1" spans="1:20">
      <c r="A63" s="164"/>
      <c r="B63" s="164"/>
      <c r="C63" s="164" t="s">
        <v>98</v>
      </c>
      <c r="D63" s="164"/>
      <c r="E63" s="164"/>
      <c r="F63" s="267">
        <v>0</v>
      </c>
      <c r="G63" s="268"/>
      <c r="H63" s="268"/>
      <c r="I63" s="268"/>
      <c r="J63" s="268"/>
      <c r="K63" s="275"/>
      <c r="L63" s="186"/>
      <c r="M63" s="187"/>
      <c r="N63" s="187"/>
      <c r="O63" s="184" t="s">
        <v>99</v>
      </c>
      <c r="P63" s="277" t="str">
        <f>SUBSTITUTE(SUBSTITUTE(TEXT(INT(P62),"[DBNum2][$-804]G/通用格式元"&amp;IF(INT(F70)=F70,"整",""))&amp;TEXT(MID(F70,FIND(".",F70&amp;".0")+1,1),"[DBNum2][$-804]G/通用格式角")&amp;TEXT(MID(F70,FIND(".",F70&amp;".0")+2,1),"[DBNum2][$-804]G/通用格式分"),"零角","零"),"零分","")</f>
        <v>贰拾陆万贰仟玖佰叁拾贰元整</v>
      </c>
      <c r="Q63" s="277"/>
      <c r="R63" s="277"/>
      <c r="S63" s="277"/>
      <c r="T63" s="277"/>
    </row>
    <row r="68" ht="13.5" spans="2:2">
      <c r="B68" s="269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61:B61"/>
    <mergeCell ref="C62:E62"/>
    <mergeCell ref="F62:K62"/>
    <mergeCell ref="P62:T62"/>
    <mergeCell ref="C63:E63"/>
    <mergeCell ref="F63:K63"/>
    <mergeCell ref="P63:T63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62:B63"/>
    <mergeCell ref="L62:N63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71"/>
  <sheetViews>
    <sheetView topLeftCell="I1" workbookViewId="0">
      <pane ySplit="7" topLeftCell="A65" activePane="bottomLeft" state="frozen"/>
      <selection/>
      <selection pane="bottomLeft" activeCell="R63" sqref="R63"/>
    </sheetView>
  </sheetViews>
  <sheetFormatPr defaultColWidth="9" defaultRowHeight="11.25"/>
  <cols>
    <col min="1" max="1" width="5.88333333333333" style="198" customWidth="1"/>
    <col min="2" max="2" width="7.88333333333333" style="204" customWidth="1"/>
    <col min="3" max="3" width="14.5083333333333" style="198" customWidth="1"/>
    <col min="4" max="4" width="7.65" style="198" customWidth="1"/>
    <col min="5" max="5" width="16.0833333333333" style="205" customWidth="1"/>
    <col min="6" max="6" width="27.8416666666667" style="205" customWidth="1"/>
    <col min="7" max="7" width="12.7916666666667" style="205" customWidth="1"/>
    <col min="8" max="8" width="8.61666666666667" style="205" customWidth="1"/>
    <col min="9" max="9" width="9.5" style="205" customWidth="1"/>
    <col min="10" max="10" width="9.25833333333333" style="205" customWidth="1"/>
    <col min="11" max="12" width="9.5" style="205" customWidth="1"/>
    <col min="13" max="13" width="20.3" style="11" customWidth="1"/>
    <col min="14" max="14" width="11.175" style="205" customWidth="1"/>
    <col min="15" max="15" width="10.2916666666667" style="204" customWidth="1"/>
    <col min="16" max="16" width="27.0583333333333" style="205" customWidth="1"/>
    <col min="17" max="17" width="15.025" style="198" customWidth="1"/>
    <col min="18" max="18" width="11" style="205" customWidth="1"/>
    <col min="19" max="19" width="16.0666666666667" style="205" customWidth="1"/>
    <col min="20" max="20" width="15.8166666666667" style="198" customWidth="1"/>
    <col min="21" max="16384" width="9" style="198"/>
  </cols>
  <sheetData>
    <row r="1" s="197" customFormat="1" ht="24.9" customHeight="1" spans="1:19">
      <c r="A1" s="206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13"/>
      <c r="N1" s="206"/>
      <c r="O1" s="206"/>
      <c r="P1" s="206"/>
      <c r="Q1" s="206"/>
      <c r="R1" s="206"/>
      <c r="S1" s="206"/>
    </row>
    <row r="2" s="197" customFormat="1" ht="27.9" customHeight="1" spans="1:20">
      <c r="A2" s="15" t="s">
        <v>1</v>
      </c>
      <c r="B2" s="15"/>
      <c r="C2" s="207" t="s">
        <v>2</v>
      </c>
      <c r="D2" s="207"/>
      <c r="E2" s="207"/>
      <c r="F2" s="207"/>
      <c r="G2" s="207"/>
      <c r="H2" s="208" t="s">
        <v>3</v>
      </c>
      <c r="I2" s="239"/>
      <c r="J2" s="239" t="s">
        <v>4</v>
      </c>
      <c r="K2" s="239"/>
      <c r="L2" s="239"/>
      <c r="M2" s="98"/>
      <c r="N2" s="240" t="s">
        <v>5</v>
      </c>
      <c r="O2" s="240"/>
      <c r="P2" s="241">
        <v>2579</v>
      </c>
      <c r="Q2" s="244" t="s">
        <v>6</v>
      </c>
      <c r="R2" s="244"/>
      <c r="S2" s="256" t="s">
        <v>7</v>
      </c>
      <c r="T2" s="256"/>
    </row>
    <row r="3" s="197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7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7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2" t="s">
        <v>33</v>
      </c>
      <c r="Q5" s="134"/>
      <c r="R5" s="134"/>
      <c r="S5" s="132" t="s">
        <v>34</v>
      </c>
      <c r="T5" s="257" t="s">
        <v>35</v>
      </c>
      <c r="V5"/>
    </row>
    <row r="6" s="197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3" t="s">
        <v>41</v>
      </c>
      <c r="Q6" s="136"/>
      <c r="R6" s="136"/>
      <c r="S6" s="132"/>
      <c r="T6" s="257"/>
    </row>
    <row r="7" s="197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7"/>
    </row>
    <row r="8" s="198" customFormat="1" ht="31" customHeight="1" spans="1:20">
      <c r="A8" s="209">
        <v>1</v>
      </c>
      <c r="B8" s="210" t="s">
        <v>54</v>
      </c>
      <c r="C8" s="32">
        <v>11974091.1</v>
      </c>
      <c r="D8" s="211"/>
      <c r="E8" s="34" t="s">
        <v>55</v>
      </c>
      <c r="F8" s="35">
        <v>4.305017278369e+18</v>
      </c>
      <c r="G8" s="211"/>
      <c r="H8" s="212">
        <v>0.012</v>
      </c>
      <c r="I8" s="211">
        <v>83689.79</v>
      </c>
      <c r="J8" s="33" t="s">
        <v>56</v>
      </c>
      <c r="K8" s="211">
        <v>5711</v>
      </c>
      <c r="L8" s="211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1"/>
      <c r="S8" s="211">
        <f>C8-I8-K8-L8-N8</f>
        <v>11794050.31</v>
      </c>
      <c r="T8" s="221"/>
    </row>
    <row r="9" s="198" customFormat="1" ht="38" customHeight="1" spans="1:20">
      <c r="A9" s="213"/>
      <c r="B9" s="214"/>
      <c r="C9" s="39"/>
      <c r="D9" s="215"/>
      <c r="E9" s="41"/>
      <c r="F9" s="42"/>
      <c r="G9" s="215"/>
      <c r="H9" s="216"/>
      <c r="I9" s="215"/>
      <c r="J9" s="40"/>
      <c r="K9" s="215"/>
      <c r="L9" s="215"/>
      <c r="M9" s="40"/>
      <c r="N9" s="107"/>
      <c r="O9" s="107"/>
      <c r="P9" s="107"/>
      <c r="Q9" s="138"/>
      <c r="R9" s="215"/>
      <c r="S9" s="215"/>
      <c r="T9" s="221"/>
    </row>
    <row r="10" s="198" customFormat="1" ht="28" customHeight="1" spans="1:20">
      <c r="A10" s="209">
        <v>2</v>
      </c>
      <c r="B10" s="217">
        <v>43712</v>
      </c>
      <c r="C10" s="45">
        <v>400000</v>
      </c>
      <c r="D10" s="218"/>
      <c r="E10" s="211" t="s">
        <v>60</v>
      </c>
      <c r="F10" s="219">
        <v>175202745165</v>
      </c>
      <c r="G10" s="211"/>
      <c r="H10" s="48">
        <v>0.012</v>
      </c>
      <c r="I10" s="218">
        <v>60000</v>
      </c>
      <c r="J10" s="218" t="s">
        <v>61</v>
      </c>
      <c r="K10" s="211">
        <v>1081</v>
      </c>
      <c r="L10" s="211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1"/>
    </row>
    <row r="11" s="198" customFormat="1" ht="31" customHeight="1" spans="1:20">
      <c r="A11" s="220"/>
      <c r="B11" s="217">
        <v>43714</v>
      </c>
      <c r="C11" s="45">
        <v>2800000</v>
      </c>
      <c r="D11" s="221"/>
      <c r="E11" s="215"/>
      <c r="F11" s="222"/>
      <c r="G11" s="215"/>
      <c r="H11" s="48"/>
      <c r="I11" s="218">
        <v>33600</v>
      </c>
      <c r="J11" s="218" t="s">
        <v>56</v>
      </c>
      <c r="K11" s="215"/>
      <c r="L11" s="215"/>
      <c r="M11" s="40"/>
      <c r="N11" s="107"/>
      <c r="O11" s="107"/>
      <c r="P11" s="107"/>
      <c r="Q11" s="107"/>
      <c r="R11" s="107"/>
      <c r="S11" s="107"/>
      <c r="T11" s="221"/>
    </row>
    <row r="12" ht="20.1" customHeight="1" spans="1:20">
      <c r="A12" s="220"/>
      <c r="B12" s="217">
        <v>43717</v>
      </c>
      <c r="C12" s="52"/>
      <c r="D12" s="52"/>
      <c r="E12" s="218" t="s">
        <v>64</v>
      </c>
      <c r="F12" s="53">
        <v>4.3050172783609e+19</v>
      </c>
      <c r="G12" s="223"/>
      <c r="H12" s="223"/>
      <c r="I12" s="223"/>
      <c r="J12" s="223"/>
      <c r="K12" s="223"/>
      <c r="L12" s="223"/>
      <c r="M12" s="54"/>
      <c r="N12" s="109"/>
      <c r="O12" s="109"/>
      <c r="P12" s="109" t="s">
        <v>65</v>
      </c>
      <c r="Q12" s="139"/>
      <c r="R12" s="221"/>
      <c r="S12" s="218">
        <v>400000</v>
      </c>
      <c r="T12" s="221"/>
    </row>
    <row r="13" ht="20.1" customHeight="1" spans="1:20">
      <c r="A13" s="213"/>
      <c r="B13" s="217">
        <v>43717</v>
      </c>
      <c r="C13" s="52"/>
      <c r="D13" s="52"/>
      <c r="E13" s="223" t="s">
        <v>66</v>
      </c>
      <c r="F13" s="55" t="s">
        <v>67</v>
      </c>
      <c r="G13" s="223"/>
      <c r="H13" s="223"/>
      <c r="I13" s="223"/>
      <c r="J13" s="223"/>
      <c r="K13" s="223"/>
      <c r="L13" s="223"/>
      <c r="M13" s="54"/>
      <c r="N13" s="109"/>
      <c r="O13" s="109"/>
      <c r="P13" s="109" t="s">
        <v>68</v>
      </c>
      <c r="Q13" s="139"/>
      <c r="R13" s="221"/>
      <c r="S13" s="218">
        <v>2000000</v>
      </c>
      <c r="T13" s="221"/>
    </row>
    <row r="14" ht="20.1" customHeight="1" spans="1:20">
      <c r="A14" s="45">
        <v>3</v>
      </c>
      <c r="B14" s="217">
        <v>43720</v>
      </c>
      <c r="C14" s="52"/>
      <c r="D14" s="52"/>
      <c r="E14" s="218" t="s">
        <v>64</v>
      </c>
      <c r="F14" s="53">
        <v>4.3050172783609e+19</v>
      </c>
      <c r="G14" s="223"/>
      <c r="H14" s="223"/>
      <c r="I14" s="223"/>
      <c r="J14" s="223"/>
      <c r="K14" s="223"/>
      <c r="L14" s="223"/>
      <c r="M14" s="54"/>
      <c r="N14" s="109"/>
      <c r="O14" s="109"/>
      <c r="P14" s="109" t="s">
        <v>65</v>
      </c>
      <c r="Q14" s="139"/>
      <c r="R14" s="221"/>
      <c r="S14" s="218">
        <v>290000</v>
      </c>
      <c r="T14" s="221"/>
    </row>
    <row r="15" ht="20.1" customHeight="1" spans="1:20">
      <c r="A15" s="32">
        <v>4</v>
      </c>
      <c r="B15" s="210">
        <v>43749</v>
      </c>
      <c r="C15" s="32">
        <v>2000000</v>
      </c>
      <c r="D15" s="57"/>
      <c r="E15" s="211" t="s">
        <v>60</v>
      </c>
      <c r="F15" s="219">
        <v>175202745165</v>
      </c>
      <c r="G15" s="211"/>
      <c r="H15" s="48" t="s">
        <v>69</v>
      </c>
      <c r="I15" s="48"/>
      <c r="J15" s="48"/>
      <c r="K15" s="48"/>
      <c r="L15" s="48"/>
      <c r="M15" s="48"/>
      <c r="N15" s="48"/>
      <c r="O15" s="48"/>
      <c r="P15" s="245"/>
      <c r="Q15" s="137"/>
      <c r="R15" s="137"/>
      <c r="S15" s="137"/>
      <c r="T15" s="137"/>
    </row>
    <row r="16" ht="24" customHeight="1" spans="1:20">
      <c r="A16" s="39"/>
      <c r="B16" s="217">
        <v>43750</v>
      </c>
      <c r="C16" s="52"/>
      <c r="D16" s="52"/>
      <c r="E16" s="223" t="s">
        <v>66</v>
      </c>
      <c r="F16" s="55" t="s">
        <v>67</v>
      </c>
      <c r="G16" s="223"/>
      <c r="H16" s="43"/>
      <c r="I16" s="246"/>
      <c r="J16" s="246"/>
      <c r="K16" s="246"/>
      <c r="L16" s="246"/>
      <c r="M16" s="111"/>
      <c r="N16" s="107"/>
      <c r="O16" s="107"/>
      <c r="P16" s="109" t="s">
        <v>68</v>
      </c>
      <c r="Q16" s="139"/>
      <c r="R16" s="221"/>
      <c r="S16" s="218">
        <v>2000000</v>
      </c>
      <c r="T16" s="221"/>
    </row>
    <row r="17" ht="20.1" customHeight="1" spans="1:20">
      <c r="A17" s="32">
        <v>5</v>
      </c>
      <c r="B17" s="224">
        <v>43790</v>
      </c>
      <c r="C17" s="52"/>
      <c r="D17" s="52"/>
      <c r="E17" s="218"/>
      <c r="F17" s="225"/>
      <c r="G17" s="223"/>
      <c r="H17" s="48"/>
      <c r="I17" s="223"/>
      <c r="J17" s="223"/>
      <c r="K17" s="223"/>
      <c r="L17" s="223"/>
      <c r="M17" s="54"/>
      <c r="N17" s="109">
        <v>-197059</v>
      </c>
      <c r="O17" s="109" t="s">
        <v>70</v>
      </c>
      <c r="P17" s="109"/>
      <c r="Q17" s="139"/>
      <c r="R17" s="221"/>
      <c r="S17" s="221"/>
      <c r="T17" s="221"/>
    </row>
    <row r="18" ht="20.1" customHeight="1" spans="1:20">
      <c r="A18" s="39"/>
      <c r="B18" s="224">
        <v>43790</v>
      </c>
      <c r="C18" s="52"/>
      <c r="D18" s="52"/>
      <c r="E18" s="218" t="s">
        <v>64</v>
      </c>
      <c r="F18" s="53" t="s">
        <v>71</v>
      </c>
      <c r="G18" s="223"/>
      <c r="H18" s="223"/>
      <c r="I18" s="223"/>
      <c r="J18" s="223"/>
      <c r="K18" s="223"/>
      <c r="L18" s="223"/>
      <c r="M18" s="54"/>
      <c r="N18" s="109"/>
      <c r="O18" s="109"/>
      <c r="P18" s="109" t="s">
        <v>72</v>
      </c>
      <c r="Q18" s="139"/>
      <c r="R18" s="221"/>
      <c r="S18" s="218">
        <v>190000</v>
      </c>
      <c r="T18" s="221"/>
    </row>
    <row r="19" s="198" customFormat="1" ht="20.1" customHeight="1" spans="1:20">
      <c r="A19" s="32">
        <v>6</v>
      </c>
      <c r="B19" s="217">
        <v>43837</v>
      </c>
      <c r="C19" s="32">
        <v>680000</v>
      </c>
      <c r="D19" s="52"/>
      <c r="E19" s="218" t="s">
        <v>73</v>
      </c>
      <c r="F19" s="225">
        <v>1.30201071920014e+18</v>
      </c>
      <c r="G19" s="218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8"/>
      <c r="S19" s="218"/>
      <c r="T19" s="218"/>
    </row>
    <row r="20" s="198" customFormat="1" ht="21" customHeight="1" spans="1:20">
      <c r="A20" s="39"/>
      <c r="B20" s="217">
        <v>43837</v>
      </c>
      <c r="C20" s="52"/>
      <c r="D20" s="52"/>
      <c r="E20" s="218" t="s">
        <v>64</v>
      </c>
      <c r="F20" s="53" t="s">
        <v>71</v>
      </c>
      <c r="G20" s="218"/>
      <c r="H20" s="218"/>
      <c r="I20" s="218"/>
      <c r="J20" s="218"/>
      <c r="K20" s="218"/>
      <c r="L20" s="218">
        <v>100</v>
      </c>
      <c r="M20" s="46" t="s">
        <v>74</v>
      </c>
      <c r="N20" s="109"/>
      <c r="O20" s="109"/>
      <c r="P20" s="109" t="s">
        <v>72</v>
      </c>
      <c r="Q20" s="139"/>
      <c r="R20" s="218"/>
      <c r="S20" s="218">
        <v>322406.25</v>
      </c>
      <c r="T20" s="218"/>
    </row>
    <row r="21" s="199" customFormat="1" ht="21" customHeight="1" spans="1:20">
      <c r="A21" s="226">
        <v>7</v>
      </c>
      <c r="B21" s="217">
        <v>43840</v>
      </c>
      <c r="C21" s="32">
        <v>6666000</v>
      </c>
      <c r="D21" s="52"/>
      <c r="E21" s="218" t="s">
        <v>64</v>
      </c>
      <c r="F21" s="53" t="s">
        <v>75</v>
      </c>
      <c r="G21" s="218"/>
      <c r="H21" s="227" t="s">
        <v>76</v>
      </c>
      <c r="I21" s="247"/>
      <c r="J21" s="247"/>
      <c r="K21" s="247"/>
      <c r="L21" s="283"/>
      <c r="M21" s="46"/>
      <c r="N21" s="109"/>
      <c r="O21" s="109"/>
      <c r="P21" s="105"/>
      <c r="Q21" s="137"/>
      <c r="R21" s="211"/>
      <c r="S21" s="211"/>
      <c r="T21" s="211"/>
    </row>
    <row r="22" s="199" customFormat="1" ht="21" customHeight="1" spans="1:20">
      <c r="A22" s="39"/>
      <c r="B22" s="217">
        <v>43840</v>
      </c>
      <c r="C22" s="32">
        <v>-6666000</v>
      </c>
      <c r="D22" s="52"/>
      <c r="E22" s="218" t="s">
        <v>64</v>
      </c>
      <c r="F22" s="53" t="s">
        <v>77</v>
      </c>
      <c r="G22" s="218"/>
      <c r="H22" s="228"/>
      <c r="I22" s="248"/>
      <c r="J22" s="248"/>
      <c r="K22" s="248"/>
      <c r="L22" s="284"/>
      <c r="M22" s="46"/>
      <c r="N22" s="109"/>
      <c r="O22" s="109"/>
      <c r="P22" s="105" t="s">
        <v>78</v>
      </c>
      <c r="Q22" s="137"/>
      <c r="R22" s="211"/>
      <c r="S22" s="211"/>
      <c r="T22" s="211"/>
    </row>
    <row r="23" s="200" customFormat="1" ht="21" customHeight="1" spans="1:20">
      <c r="A23" s="229">
        <v>8</v>
      </c>
      <c r="B23" s="230">
        <v>43847</v>
      </c>
      <c r="C23" s="65">
        <v>880000</v>
      </c>
      <c r="D23" s="66"/>
      <c r="E23" s="231" t="s">
        <v>79</v>
      </c>
      <c r="F23" s="68" t="s">
        <v>77</v>
      </c>
      <c r="G23" s="231"/>
      <c r="H23" s="48" t="s">
        <v>80</v>
      </c>
      <c r="I23" s="48"/>
      <c r="J23" s="48"/>
      <c r="K23" s="48"/>
      <c r="L23" s="48"/>
      <c r="M23" s="48"/>
      <c r="N23" s="48"/>
      <c r="O23" s="48"/>
      <c r="P23" s="249"/>
      <c r="Q23" s="140"/>
      <c r="R23" s="258"/>
      <c r="S23" s="258"/>
      <c r="T23" s="258"/>
    </row>
    <row r="24" s="199" customFormat="1" ht="21" customHeight="1" spans="1:20">
      <c r="A24" s="226"/>
      <c r="B24" s="217">
        <v>43847</v>
      </c>
      <c r="C24" s="32">
        <v>20000</v>
      </c>
      <c r="D24" s="52"/>
      <c r="E24" s="211" t="s">
        <v>60</v>
      </c>
      <c r="F24" s="219">
        <v>175202745165</v>
      </c>
      <c r="G24" s="218"/>
      <c r="H24" s="218"/>
      <c r="I24" s="218"/>
      <c r="J24" s="218"/>
      <c r="K24" s="218"/>
      <c r="L24" s="209"/>
      <c r="M24" s="3"/>
      <c r="N24" s="109"/>
      <c r="O24" s="109"/>
      <c r="P24" s="105"/>
      <c r="Q24" s="137"/>
      <c r="R24" s="211"/>
      <c r="S24" s="211"/>
      <c r="T24" s="211"/>
    </row>
    <row r="25" s="199" customFormat="1" ht="21" customHeight="1" spans="1:20">
      <c r="A25" s="226"/>
      <c r="B25" s="217">
        <v>43847</v>
      </c>
      <c r="C25" s="52"/>
      <c r="D25" s="52"/>
      <c r="E25" s="218" t="s">
        <v>64</v>
      </c>
      <c r="F25" s="53" t="s">
        <v>81</v>
      </c>
      <c r="G25" s="218"/>
      <c r="H25" s="218"/>
      <c r="I25" s="218"/>
      <c r="J25" s="218"/>
      <c r="K25" s="218"/>
      <c r="L25" s="218">
        <v>100</v>
      </c>
      <c r="M25" s="46" t="s">
        <v>74</v>
      </c>
      <c r="N25" s="109"/>
      <c r="O25" s="109"/>
      <c r="P25" s="105" t="s">
        <v>82</v>
      </c>
      <c r="Q25" s="137"/>
      <c r="R25" s="211"/>
      <c r="S25" s="211">
        <v>201272.4</v>
      </c>
      <c r="T25" s="211"/>
    </row>
    <row r="26" s="199" customFormat="1" ht="21" customHeight="1" spans="1:20">
      <c r="A26" s="39"/>
      <c r="B26" s="217">
        <v>43847</v>
      </c>
      <c r="C26" s="52"/>
      <c r="D26" s="52"/>
      <c r="E26" s="218" t="s">
        <v>64</v>
      </c>
      <c r="F26" s="53" t="s">
        <v>81</v>
      </c>
      <c r="G26" s="218"/>
      <c r="H26" s="218"/>
      <c r="I26" s="218"/>
      <c r="J26" s="218"/>
      <c r="K26" s="218"/>
      <c r="L26" s="218">
        <v>50</v>
      </c>
      <c r="M26" s="46" t="s">
        <v>74</v>
      </c>
      <c r="N26" s="109"/>
      <c r="O26" s="109"/>
      <c r="P26" s="105" t="s">
        <v>82</v>
      </c>
      <c r="Q26" s="137"/>
      <c r="R26" s="211"/>
      <c r="S26" s="211">
        <v>20000</v>
      </c>
      <c r="T26" s="211"/>
    </row>
    <row r="27" s="199" customFormat="1" ht="21" customHeight="1" spans="1:20">
      <c r="A27" s="39">
        <v>9</v>
      </c>
      <c r="B27" s="217">
        <v>43849</v>
      </c>
      <c r="C27" s="52"/>
      <c r="D27" s="52"/>
      <c r="E27" s="218" t="s">
        <v>64</v>
      </c>
      <c r="F27" s="53" t="s">
        <v>81</v>
      </c>
      <c r="G27" s="218"/>
      <c r="H27" s="218"/>
      <c r="I27" s="218"/>
      <c r="J27" s="218"/>
      <c r="K27" s="218"/>
      <c r="L27" s="218">
        <v>100</v>
      </c>
      <c r="M27" s="46" t="s">
        <v>74</v>
      </c>
      <c r="N27" s="109"/>
      <c r="O27" s="109"/>
      <c r="P27" s="105" t="s">
        <v>82</v>
      </c>
      <c r="Q27" s="137"/>
      <c r="R27" s="211"/>
      <c r="S27" s="211">
        <v>350638</v>
      </c>
      <c r="T27" s="211"/>
    </row>
    <row r="28" s="200" customFormat="1" ht="21" customHeight="1" spans="1:20">
      <c r="A28" s="229">
        <v>10</v>
      </c>
      <c r="B28" s="230">
        <v>43849</v>
      </c>
      <c r="C28" s="65">
        <v>4400000</v>
      </c>
      <c r="D28" s="66"/>
      <c r="E28" s="231" t="s">
        <v>79</v>
      </c>
      <c r="F28" s="68" t="s">
        <v>77</v>
      </c>
      <c r="G28" s="231"/>
      <c r="H28" s="69">
        <v>0.012</v>
      </c>
      <c r="I28" s="231">
        <v>63600</v>
      </c>
      <c r="J28" s="231" t="s">
        <v>56</v>
      </c>
      <c r="K28" s="231"/>
      <c r="L28" s="231">
        <v>180000</v>
      </c>
      <c r="M28" s="67" t="s">
        <v>83</v>
      </c>
      <c r="N28" s="116">
        <v>330000</v>
      </c>
      <c r="O28" s="116" t="s">
        <v>84</v>
      </c>
      <c r="P28" s="249"/>
      <c r="Q28" s="140"/>
      <c r="R28" s="258"/>
      <c r="S28" s="258"/>
      <c r="T28" s="258"/>
    </row>
    <row r="29" s="200" customFormat="1" ht="21" customHeight="1" spans="1:20">
      <c r="A29" s="229"/>
      <c r="B29" s="230">
        <v>43852</v>
      </c>
      <c r="C29" s="65">
        <v>400000</v>
      </c>
      <c r="D29" s="66"/>
      <c r="E29" s="231" t="s">
        <v>79</v>
      </c>
      <c r="F29" s="68" t="s">
        <v>77</v>
      </c>
      <c r="G29" s="231"/>
      <c r="H29" s="69">
        <v>0.012</v>
      </c>
      <c r="I29" s="231">
        <v>4800</v>
      </c>
      <c r="J29" s="231" t="s">
        <v>56</v>
      </c>
      <c r="K29" s="231"/>
      <c r="L29" s="231"/>
      <c r="M29" s="67"/>
      <c r="N29" s="116"/>
      <c r="O29" s="116"/>
      <c r="P29" s="249"/>
      <c r="Q29" s="140"/>
      <c r="R29" s="258"/>
      <c r="S29" s="258"/>
      <c r="T29" s="258"/>
    </row>
    <row r="30" s="199" customFormat="1" ht="21" customHeight="1" spans="1:20">
      <c r="A30" s="226"/>
      <c r="B30" s="217">
        <v>43852</v>
      </c>
      <c r="C30" s="32"/>
      <c r="D30" s="52"/>
      <c r="E30" s="218" t="s">
        <v>64</v>
      </c>
      <c r="F30" s="53" t="s">
        <v>81</v>
      </c>
      <c r="G30" s="218"/>
      <c r="H30" s="48"/>
      <c r="I30" s="218"/>
      <c r="J30" s="218"/>
      <c r="K30" s="218"/>
      <c r="L30" s="218"/>
      <c r="M30" s="46"/>
      <c r="N30" s="109"/>
      <c r="O30" s="109"/>
      <c r="P30" s="105" t="s">
        <v>82</v>
      </c>
      <c r="Q30" s="137"/>
      <c r="R30" s="211"/>
      <c r="S30" s="211">
        <v>2962181.3</v>
      </c>
      <c r="T30" s="211"/>
    </row>
    <row r="31" s="199" customFormat="1" ht="21" customHeight="1" spans="1:20">
      <c r="A31" s="226"/>
      <c r="B31" s="217">
        <v>43852</v>
      </c>
      <c r="C31" s="32"/>
      <c r="D31" s="52"/>
      <c r="E31" s="218" t="s">
        <v>85</v>
      </c>
      <c r="F31" s="53" t="s">
        <v>86</v>
      </c>
      <c r="G31" s="218"/>
      <c r="H31" s="48"/>
      <c r="I31" s="218"/>
      <c r="J31" s="218"/>
      <c r="K31" s="218"/>
      <c r="L31" s="218"/>
      <c r="M31" s="46"/>
      <c r="N31" s="109"/>
      <c r="O31" s="109"/>
      <c r="P31" s="105" t="s">
        <v>87</v>
      </c>
      <c r="Q31" s="137"/>
      <c r="R31" s="211"/>
      <c r="S31" s="211">
        <v>50800</v>
      </c>
      <c r="T31" s="211"/>
    </row>
    <row r="32" s="199" customFormat="1" ht="21" customHeight="1" spans="1:20">
      <c r="A32" s="226"/>
      <c r="B32" s="217">
        <v>43852</v>
      </c>
      <c r="C32" s="32"/>
      <c r="D32" s="52"/>
      <c r="E32" s="218" t="s">
        <v>88</v>
      </c>
      <c r="F32" s="53" t="s">
        <v>89</v>
      </c>
      <c r="G32" s="218"/>
      <c r="H32" s="48"/>
      <c r="I32" s="218"/>
      <c r="J32" s="218"/>
      <c r="K32" s="218"/>
      <c r="L32" s="218"/>
      <c r="M32" s="46"/>
      <c r="N32" s="109"/>
      <c r="O32" s="109"/>
      <c r="P32" s="105" t="s">
        <v>90</v>
      </c>
      <c r="Q32" s="137"/>
      <c r="R32" s="211"/>
      <c r="S32" s="211">
        <v>190163</v>
      </c>
      <c r="T32" s="211"/>
    </row>
    <row r="33" s="199" customFormat="1" ht="21" customHeight="1" spans="1:20">
      <c r="A33" s="226"/>
      <c r="B33" s="217">
        <v>43852</v>
      </c>
      <c r="C33" s="32"/>
      <c r="D33" s="52"/>
      <c r="E33" s="218" t="s">
        <v>64</v>
      </c>
      <c r="F33" s="53" t="s">
        <v>91</v>
      </c>
      <c r="G33" s="218"/>
      <c r="H33" s="48"/>
      <c r="I33" s="218"/>
      <c r="J33" s="218"/>
      <c r="K33" s="218"/>
      <c r="L33" s="218"/>
      <c r="M33" s="46"/>
      <c r="N33" s="109"/>
      <c r="O33" s="109"/>
      <c r="P33" s="105" t="s">
        <v>92</v>
      </c>
      <c r="Q33" s="137"/>
      <c r="R33" s="211"/>
      <c r="S33" s="211">
        <v>606973</v>
      </c>
      <c r="T33" s="211"/>
    </row>
    <row r="34" s="199" customFormat="1" ht="21" customHeight="1" spans="1:20">
      <c r="A34" s="39"/>
      <c r="B34" s="217">
        <v>43852</v>
      </c>
      <c r="C34" s="52"/>
      <c r="D34" s="52"/>
      <c r="E34" s="218" t="s">
        <v>66</v>
      </c>
      <c r="F34" s="53" t="s">
        <v>67</v>
      </c>
      <c r="G34" s="218"/>
      <c r="H34" s="218"/>
      <c r="I34" s="218"/>
      <c r="J34" s="218"/>
      <c r="K34" s="218"/>
      <c r="L34" s="218"/>
      <c r="M34" s="46"/>
      <c r="N34" s="109"/>
      <c r="O34" s="109"/>
      <c r="P34" s="105" t="s">
        <v>68</v>
      </c>
      <c r="Q34" s="137"/>
      <c r="R34" s="211"/>
      <c r="S34" s="211">
        <v>400000</v>
      </c>
      <c r="T34" s="211"/>
    </row>
    <row r="35" s="199" customFormat="1" ht="21" customHeight="1" spans="1:20">
      <c r="A35" s="39">
        <v>11</v>
      </c>
      <c r="B35" s="217">
        <v>43852</v>
      </c>
      <c r="C35" s="52"/>
      <c r="D35" s="52"/>
      <c r="E35" s="218" t="s">
        <v>64</v>
      </c>
      <c r="F35" s="53" t="s">
        <v>81</v>
      </c>
      <c r="G35" s="218"/>
      <c r="H35" s="218"/>
      <c r="I35" s="218"/>
      <c r="J35" s="218"/>
      <c r="K35" s="218"/>
      <c r="L35" s="218"/>
      <c r="M35" s="46"/>
      <c r="N35" s="109"/>
      <c r="O35" s="109"/>
      <c r="P35" s="105" t="s">
        <v>82</v>
      </c>
      <c r="Q35" s="137"/>
      <c r="R35" s="211"/>
      <c r="S35" s="211">
        <v>189882.7</v>
      </c>
      <c r="T35" s="211"/>
    </row>
    <row r="36" s="199" customFormat="1" ht="21" customHeight="1" spans="1:20">
      <c r="A36" s="45">
        <v>12</v>
      </c>
      <c r="B36" s="217">
        <v>43885</v>
      </c>
      <c r="C36" s="52"/>
      <c r="D36" s="52"/>
      <c r="E36" s="218"/>
      <c r="F36" s="53"/>
      <c r="G36" s="218"/>
      <c r="H36" s="218"/>
      <c r="I36" s="218"/>
      <c r="J36" s="218"/>
      <c r="K36" s="218"/>
      <c r="L36" s="218"/>
      <c r="M36" s="46"/>
      <c r="N36" s="109">
        <v>-330000</v>
      </c>
      <c r="O36" s="109" t="s">
        <v>70</v>
      </c>
      <c r="P36" s="105"/>
      <c r="Q36" s="137"/>
      <c r="R36" s="211"/>
      <c r="S36" s="211"/>
      <c r="T36" s="211"/>
    </row>
    <row r="37" s="199" customFormat="1" ht="21" customHeight="1" spans="1:20">
      <c r="A37" s="45"/>
      <c r="B37" s="217">
        <v>43885</v>
      </c>
      <c r="C37" s="52"/>
      <c r="D37" s="52"/>
      <c r="E37" s="218" t="s">
        <v>64</v>
      </c>
      <c r="F37" s="53" t="s">
        <v>81</v>
      </c>
      <c r="G37" s="218"/>
      <c r="H37" s="48"/>
      <c r="I37" s="218"/>
      <c r="J37" s="218"/>
      <c r="K37" s="218"/>
      <c r="L37" s="218">
        <v>100</v>
      </c>
      <c r="M37" s="46" t="s">
        <v>100</v>
      </c>
      <c r="N37" s="109"/>
      <c r="O37" s="109"/>
      <c r="P37" s="105" t="s">
        <v>82</v>
      </c>
      <c r="Q37" s="137"/>
      <c r="R37" s="211"/>
      <c r="S37" s="211">
        <v>348711</v>
      </c>
      <c r="T37" s="211"/>
    </row>
    <row r="38" s="199" customFormat="1" ht="21" customHeight="1" spans="1:20">
      <c r="A38" s="32">
        <v>13</v>
      </c>
      <c r="B38" s="210">
        <v>43894</v>
      </c>
      <c r="C38" s="57"/>
      <c r="D38" s="57"/>
      <c r="E38" s="211" t="s">
        <v>64</v>
      </c>
      <c r="F38" s="70" t="s">
        <v>81</v>
      </c>
      <c r="G38" s="211"/>
      <c r="H38" s="36"/>
      <c r="I38" s="211"/>
      <c r="J38" s="211"/>
      <c r="K38" s="211"/>
      <c r="L38" s="211">
        <v>100</v>
      </c>
      <c r="M38" s="33" t="s">
        <v>100</v>
      </c>
      <c r="N38" s="105"/>
      <c r="O38" s="105"/>
      <c r="P38" s="250" t="s">
        <v>103</v>
      </c>
      <c r="Q38" s="137"/>
      <c r="R38" s="211"/>
      <c r="S38" s="211">
        <v>209925</v>
      </c>
      <c r="T38" s="211"/>
    </row>
    <row r="39" s="201" customFormat="1" ht="21" customHeight="1" spans="1:20">
      <c r="A39" s="5">
        <v>14.1</v>
      </c>
      <c r="B39" s="72">
        <v>43908</v>
      </c>
      <c r="C39" s="73"/>
      <c r="D39" s="73"/>
      <c r="E39" s="232" t="s">
        <v>64</v>
      </c>
      <c r="F39" s="75" t="s">
        <v>81</v>
      </c>
      <c r="G39" s="232"/>
      <c r="J39" s="232"/>
      <c r="K39" s="232"/>
      <c r="L39" s="232">
        <v>100</v>
      </c>
      <c r="M39" s="74" t="s">
        <v>100</v>
      </c>
      <c r="N39" s="118"/>
      <c r="O39" s="118"/>
      <c r="P39" s="250" t="s">
        <v>103</v>
      </c>
      <c r="Q39" s="142"/>
      <c r="R39" s="232"/>
      <c r="S39" s="232">
        <v>170000</v>
      </c>
      <c r="T39" s="232"/>
    </row>
    <row r="40" s="199" customFormat="1" ht="32" customHeight="1" spans="1:20">
      <c r="A40" s="39"/>
      <c r="B40" s="76">
        <v>43966</v>
      </c>
      <c r="C40" s="77"/>
      <c r="D40" s="77"/>
      <c r="E40" s="215" t="s">
        <v>64</v>
      </c>
      <c r="F40" s="78" t="s">
        <v>81</v>
      </c>
      <c r="G40" s="215"/>
      <c r="H40" s="48">
        <v>0.012</v>
      </c>
      <c r="I40" s="218">
        <v>4799.3</v>
      </c>
      <c r="J40" s="215"/>
      <c r="K40" s="215"/>
      <c r="L40" s="215">
        <v>12050</v>
      </c>
      <c r="M40" s="119" t="s">
        <v>101</v>
      </c>
      <c r="N40" s="107"/>
      <c r="O40" s="107"/>
      <c r="P40" s="250" t="s">
        <v>103</v>
      </c>
      <c r="Q40" s="143"/>
      <c r="R40" s="259"/>
      <c r="S40" s="218">
        <v>67700</v>
      </c>
      <c r="T40" s="218"/>
    </row>
    <row r="41" s="199" customFormat="1" ht="32" customHeight="1" spans="1:20">
      <c r="A41" s="39"/>
      <c r="B41" s="76"/>
      <c r="C41" s="77"/>
      <c r="D41" s="77"/>
      <c r="E41" s="215"/>
      <c r="F41" s="78"/>
      <c r="G41" s="215"/>
      <c r="H41" s="48"/>
      <c r="I41" s="218"/>
      <c r="J41" s="215"/>
      <c r="K41" s="215"/>
      <c r="L41" s="215"/>
      <c r="M41" s="119"/>
      <c r="N41" s="107"/>
      <c r="O41" s="107"/>
      <c r="P41" s="109"/>
      <c r="Q41" s="139"/>
      <c r="R41" s="218"/>
      <c r="S41" s="218">
        <v>1500</v>
      </c>
      <c r="T41" s="218" t="s">
        <v>102</v>
      </c>
    </row>
    <row r="42" s="199" customFormat="1" ht="32" customHeight="1" spans="1:20">
      <c r="A42" s="39">
        <v>15</v>
      </c>
      <c r="B42" s="76">
        <v>44098</v>
      </c>
      <c r="C42" s="77"/>
      <c r="D42" s="37">
        <v>3000000</v>
      </c>
      <c r="E42" s="215" t="s">
        <v>104</v>
      </c>
      <c r="F42" s="78" t="s">
        <v>105</v>
      </c>
      <c r="G42" s="215"/>
      <c r="H42" s="48"/>
      <c r="I42" s="218"/>
      <c r="J42" s="215"/>
      <c r="K42" s="215"/>
      <c r="L42" s="251"/>
      <c r="M42" s="251"/>
      <c r="N42" s="251"/>
      <c r="O42" s="251"/>
      <c r="P42" s="251"/>
      <c r="Q42" s="137"/>
      <c r="R42" s="211"/>
      <c r="T42" s="211"/>
    </row>
    <row r="43" s="199" customFormat="1" ht="32" customHeight="1" spans="1:20">
      <c r="A43" s="39"/>
      <c r="B43" s="76"/>
      <c r="C43" s="77"/>
      <c r="D43" s="77"/>
      <c r="E43" s="215" t="s">
        <v>64</v>
      </c>
      <c r="F43" s="78" t="s">
        <v>81</v>
      </c>
      <c r="G43" s="215"/>
      <c r="H43" s="48"/>
      <c r="I43" s="218"/>
      <c r="J43" s="215"/>
      <c r="K43" s="215"/>
      <c r="L43" s="215">
        <v>100</v>
      </c>
      <c r="M43" s="40" t="s">
        <v>100</v>
      </c>
      <c r="N43" s="107"/>
      <c r="O43" s="107"/>
      <c r="P43" s="250" t="s">
        <v>103</v>
      </c>
      <c r="Q43" s="137"/>
      <c r="R43" s="211"/>
      <c r="S43" s="211">
        <v>267360.6</v>
      </c>
      <c r="T43" s="211"/>
    </row>
    <row r="44" s="199" customFormat="1" ht="32" customHeight="1" spans="1:20">
      <c r="A44" s="39">
        <v>15.1</v>
      </c>
      <c r="B44" s="76"/>
      <c r="C44" s="77"/>
      <c r="D44" s="77"/>
      <c r="E44" s="215" t="s">
        <v>64</v>
      </c>
      <c r="F44" s="78" t="s">
        <v>81</v>
      </c>
      <c r="G44" s="215"/>
      <c r="H44" s="48"/>
      <c r="I44" s="218"/>
      <c r="J44" s="215"/>
      <c r="K44" s="215"/>
      <c r="L44" s="215">
        <v>100</v>
      </c>
      <c r="M44" s="40" t="s">
        <v>100</v>
      </c>
      <c r="N44" s="107"/>
      <c r="O44" s="107"/>
      <c r="P44" s="109" t="s">
        <v>103</v>
      </c>
      <c r="Q44" s="137"/>
      <c r="R44" s="211"/>
      <c r="S44" s="211">
        <v>217170</v>
      </c>
      <c r="T44" s="211"/>
    </row>
    <row r="45" s="199" customFormat="1" ht="32" customHeight="1" spans="1:20">
      <c r="A45" s="39">
        <v>15.2</v>
      </c>
      <c r="B45" s="76"/>
      <c r="C45" s="77"/>
      <c r="D45" s="77"/>
      <c r="E45" s="215" t="s">
        <v>64</v>
      </c>
      <c r="F45" s="78" t="s">
        <v>81</v>
      </c>
      <c r="G45" s="215"/>
      <c r="H45" s="48"/>
      <c r="I45" s="218"/>
      <c r="J45" s="215"/>
      <c r="K45" s="215"/>
      <c r="L45" s="215">
        <v>100</v>
      </c>
      <c r="M45" s="40" t="s">
        <v>100</v>
      </c>
      <c r="N45" s="107"/>
      <c r="O45" s="107"/>
      <c r="P45" s="109" t="s">
        <v>103</v>
      </c>
      <c r="Q45" s="137"/>
      <c r="R45" s="211"/>
      <c r="S45" s="211">
        <v>215900</v>
      </c>
      <c r="T45" s="211"/>
    </row>
    <row r="46" s="202" customFormat="1" ht="32" customHeight="1" spans="1:20">
      <c r="A46" s="233">
        <v>15.3</v>
      </c>
      <c r="B46" s="80"/>
      <c r="C46" s="81"/>
      <c r="D46" s="81"/>
      <c r="E46" s="234" t="s">
        <v>64</v>
      </c>
      <c r="F46" s="83" t="s">
        <v>81</v>
      </c>
      <c r="G46" s="234"/>
      <c r="H46" s="84"/>
      <c r="I46" s="252"/>
      <c r="J46" s="234"/>
      <c r="K46" s="234"/>
      <c r="L46" s="234">
        <v>100</v>
      </c>
      <c r="M46" s="82" t="s">
        <v>100</v>
      </c>
      <c r="N46" s="121"/>
      <c r="O46" s="121"/>
      <c r="P46" s="18" t="s">
        <v>103</v>
      </c>
      <c r="Q46" s="145"/>
      <c r="R46" s="260"/>
      <c r="S46" s="260">
        <v>230426</v>
      </c>
      <c r="T46" s="260"/>
    </row>
    <row r="47" s="202" customFormat="1" ht="32" customHeight="1" spans="1:20">
      <c r="A47" s="233">
        <v>15.4</v>
      </c>
      <c r="B47" s="80"/>
      <c r="C47" s="81"/>
      <c r="D47" s="81"/>
      <c r="E47" s="234" t="s">
        <v>64</v>
      </c>
      <c r="F47" s="83" t="s">
        <v>81</v>
      </c>
      <c r="G47" s="234"/>
      <c r="H47" s="84"/>
      <c r="I47" s="252"/>
      <c r="J47" s="234"/>
      <c r="K47" s="234"/>
      <c r="L47" s="234">
        <v>100</v>
      </c>
      <c r="M47" s="82" t="s">
        <v>100</v>
      </c>
      <c r="N47" s="121"/>
      <c r="O47" s="121"/>
      <c r="P47" s="18" t="s">
        <v>103</v>
      </c>
      <c r="Q47" s="145"/>
      <c r="R47" s="260"/>
      <c r="S47" s="260">
        <v>234850</v>
      </c>
      <c r="T47" s="260"/>
    </row>
    <row r="48" s="202" customFormat="1" ht="32" customHeight="1" spans="1:20">
      <c r="A48" s="233">
        <v>15.5</v>
      </c>
      <c r="B48" s="80"/>
      <c r="C48" s="81"/>
      <c r="D48" s="81"/>
      <c r="E48" s="234" t="s">
        <v>64</v>
      </c>
      <c r="F48" s="83" t="s">
        <v>81</v>
      </c>
      <c r="G48" s="234"/>
      <c r="H48" s="84"/>
      <c r="I48" s="252"/>
      <c r="J48" s="234"/>
      <c r="K48" s="234"/>
      <c r="L48" s="234">
        <v>100</v>
      </c>
      <c r="M48" s="82" t="s">
        <v>100</v>
      </c>
      <c r="N48" s="121"/>
      <c r="O48" s="121"/>
      <c r="P48" s="18" t="s">
        <v>103</v>
      </c>
      <c r="Q48" s="145"/>
      <c r="R48" s="260"/>
      <c r="S48" s="260">
        <v>219198</v>
      </c>
      <c r="T48" s="260"/>
    </row>
    <row r="49" s="202" customFormat="1" ht="32" customHeight="1" spans="1:20">
      <c r="A49" s="233">
        <v>15.6</v>
      </c>
      <c r="B49" s="80"/>
      <c r="C49" s="81"/>
      <c r="D49" s="81"/>
      <c r="E49" s="234" t="s">
        <v>64</v>
      </c>
      <c r="F49" s="83" t="s">
        <v>81</v>
      </c>
      <c r="G49" s="234"/>
      <c r="H49" s="84"/>
      <c r="I49" s="252"/>
      <c r="J49" s="234"/>
      <c r="K49" s="234"/>
      <c r="L49" s="234">
        <v>100</v>
      </c>
      <c r="M49" s="82" t="s">
        <v>100</v>
      </c>
      <c r="N49" s="121"/>
      <c r="O49" s="121"/>
      <c r="P49" s="18" t="s">
        <v>106</v>
      </c>
      <c r="Q49" s="145"/>
      <c r="R49" s="260"/>
      <c r="S49" s="260">
        <v>215900</v>
      </c>
      <c r="T49" s="260"/>
    </row>
    <row r="50" s="202" customFormat="1" ht="32" customHeight="1" spans="1:20">
      <c r="A50" s="233">
        <v>15.7</v>
      </c>
      <c r="B50" s="80"/>
      <c r="C50" s="81"/>
      <c r="D50" s="81"/>
      <c r="E50" s="234" t="s">
        <v>64</v>
      </c>
      <c r="F50" s="83" t="s">
        <v>81</v>
      </c>
      <c r="G50" s="234"/>
      <c r="H50" s="84"/>
      <c r="I50" s="252"/>
      <c r="J50" s="234"/>
      <c r="K50" s="234"/>
      <c r="L50" s="234">
        <v>100</v>
      </c>
      <c r="M50" s="82" t="s">
        <v>100</v>
      </c>
      <c r="N50" s="121"/>
      <c r="O50" s="121"/>
      <c r="P50" s="18" t="s">
        <v>106</v>
      </c>
      <c r="Q50" s="145"/>
      <c r="R50" s="260"/>
      <c r="S50" s="260">
        <v>209550</v>
      </c>
      <c r="T50" s="260"/>
    </row>
    <row r="51" s="202" customFormat="1" ht="32" customHeight="1" spans="1:20">
      <c r="A51" s="233">
        <v>15.8</v>
      </c>
      <c r="B51" s="80"/>
      <c r="C51" s="81"/>
      <c r="D51" s="81"/>
      <c r="E51" s="234" t="s">
        <v>64</v>
      </c>
      <c r="F51" s="83" t="s">
        <v>81</v>
      </c>
      <c r="G51" s="234"/>
      <c r="H51" s="84"/>
      <c r="I51" s="252"/>
      <c r="J51" s="234"/>
      <c r="K51" s="234"/>
      <c r="L51" s="234">
        <v>100</v>
      </c>
      <c r="M51" s="82" t="s">
        <v>100</v>
      </c>
      <c r="N51" s="121"/>
      <c r="O51" s="121"/>
      <c r="P51" s="18" t="s">
        <v>106</v>
      </c>
      <c r="Q51" s="145"/>
      <c r="R51" s="260"/>
      <c r="S51" s="260">
        <v>244597</v>
      </c>
      <c r="T51" s="260"/>
    </row>
    <row r="52" s="202" customFormat="1" ht="32" customHeight="1" spans="1:20">
      <c r="A52" s="233">
        <v>15.9</v>
      </c>
      <c r="B52" s="80"/>
      <c r="C52" s="81"/>
      <c r="D52" s="81"/>
      <c r="E52" s="234" t="s">
        <v>64</v>
      </c>
      <c r="F52" s="83" t="s">
        <v>81</v>
      </c>
      <c r="G52" s="234"/>
      <c r="H52" s="84"/>
      <c r="I52" s="252"/>
      <c r="J52" s="234"/>
      <c r="K52" s="234"/>
      <c r="L52" s="234">
        <v>100</v>
      </c>
      <c r="M52" s="82" t="s">
        <v>100</v>
      </c>
      <c r="N52" s="121"/>
      <c r="O52" s="121"/>
      <c r="P52" s="18" t="s">
        <v>106</v>
      </c>
      <c r="Q52" s="145"/>
      <c r="R52" s="260"/>
      <c r="S52" s="260">
        <v>220624</v>
      </c>
      <c r="T52" s="260"/>
    </row>
    <row r="53" s="202" customFormat="1" ht="32" customHeight="1" spans="1:20">
      <c r="A53" s="235">
        <v>15.1</v>
      </c>
      <c r="B53" s="80"/>
      <c r="C53" s="81"/>
      <c r="D53" s="81"/>
      <c r="E53" s="234" t="s">
        <v>64</v>
      </c>
      <c r="F53" s="83" t="s">
        <v>81</v>
      </c>
      <c r="G53" s="234"/>
      <c r="H53" s="84"/>
      <c r="I53" s="252"/>
      <c r="J53" s="234"/>
      <c r="K53" s="234"/>
      <c r="L53" s="234">
        <v>100</v>
      </c>
      <c r="M53" s="82" t="s">
        <v>100</v>
      </c>
      <c r="N53" s="121"/>
      <c r="O53" s="121"/>
      <c r="P53" s="18" t="s">
        <v>106</v>
      </c>
      <c r="Q53" s="145"/>
      <c r="R53" s="260"/>
      <c r="S53" s="260">
        <v>226590</v>
      </c>
      <c r="T53" s="260"/>
    </row>
    <row r="54" s="202" customFormat="1" ht="32" customHeight="1" spans="1:20">
      <c r="A54" s="235">
        <v>15.11</v>
      </c>
      <c r="B54" s="80">
        <v>44152</v>
      </c>
      <c r="C54" s="81"/>
      <c r="D54" s="81"/>
      <c r="E54" s="234" t="s">
        <v>64</v>
      </c>
      <c r="F54" s="83" t="s">
        <v>81</v>
      </c>
      <c r="G54" s="234"/>
      <c r="H54" s="84"/>
      <c r="I54" s="252"/>
      <c r="J54" s="234"/>
      <c r="K54" s="234"/>
      <c r="L54" s="234">
        <v>100</v>
      </c>
      <c r="M54" s="82" t="s">
        <v>100</v>
      </c>
      <c r="N54" s="121"/>
      <c r="O54" s="121"/>
      <c r="P54" s="18" t="s">
        <v>106</v>
      </c>
      <c r="Q54" s="145"/>
      <c r="R54" s="260"/>
      <c r="S54" s="260">
        <v>244875</v>
      </c>
      <c r="T54" s="260"/>
    </row>
    <row r="55" s="202" customFormat="1" ht="32" customHeight="1" spans="1:20">
      <c r="A55" s="235">
        <v>15.12</v>
      </c>
      <c r="B55" s="80">
        <v>44153</v>
      </c>
      <c r="C55" s="81"/>
      <c r="D55" s="81"/>
      <c r="E55" s="234" t="s">
        <v>64</v>
      </c>
      <c r="F55" s="83" t="s">
        <v>81</v>
      </c>
      <c r="G55" s="234"/>
      <c r="H55" s="84"/>
      <c r="I55" s="252"/>
      <c r="J55" s="234"/>
      <c r="K55" s="234"/>
      <c r="L55" s="234">
        <v>100</v>
      </c>
      <c r="M55" s="82" t="s">
        <v>100</v>
      </c>
      <c r="N55" s="121"/>
      <c r="O55" s="121"/>
      <c r="P55" s="18" t="s">
        <v>106</v>
      </c>
      <c r="Q55" s="145"/>
      <c r="R55" s="260"/>
      <c r="S55" s="260">
        <v>247698</v>
      </c>
      <c r="T55" s="260"/>
    </row>
    <row r="56" s="202" customFormat="1" ht="32" customHeight="1" spans="1:20">
      <c r="A56" s="235">
        <v>16</v>
      </c>
      <c r="B56" s="80">
        <v>44161</v>
      </c>
      <c r="C56" s="79">
        <v>1000000</v>
      </c>
      <c r="D56" s="81"/>
      <c r="E56" s="82" t="s">
        <v>107</v>
      </c>
      <c r="F56" s="83" t="s">
        <v>108</v>
      </c>
      <c r="G56" s="234"/>
      <c r="H56" s="85">
        <v>0.012</v>
      </c>
      <c r="I56" s="252">
        <f>C56*H56</f>
        <v>12000</v>
      </c>
      <c r="J56" s="234"/>
      <c r="K56" s="82"/>
      <c r="L56" s="234"/>
      <c r="M56" s="82"/>
      <c r="N56" s="121"/>
      <c r="O56" s="121"/>
      <c r="P56" s="253"/>
      <c r="Q56" s="145"/>
      <c r="R56" s="260"/>
      <c r="S56" s="260"/>
      <c r="T56" s="260"/>
    </row>
    <row r="57" s="202" customFormat="1" ht="32" customHeight="1" spans="1:20">
      <c r="A57" s="235"/>
      <c r="B57" s="80"/>
      <c r="C57" s="79"/>
      <c r="D57" s="81"/>
      <c r="E57" s="234" t="s">
        <v>64</v>
      </c>
      <c r="F57" s="83" t="s">
        <v>81</v>
      </c>
      <c r="G57" s="234"/>
      <c r="H57" s="84"/>
      <c r="I57" s="252"/>
      <c r="J57" s="234"/>
      <c r="K57" s="234"/>
      <c r="L57" s="234">
        <v>100</v>
      </c>
      <c r="M57" s="82" t="s">
        <v>100</v>
      </c>
      <c r="N57" s="121"/>
      <c r="O57" s="121"/>
      <c r="P57" s="18" t="s">
        <v>106</v>
      </c>
      <c r="Q57" s="145"/>
      <c r="R57" s="260"/>
      <c r="S57" s="260">
        <v>262932</v>
      </c>
      <c r="T57" s="260"/>
    </row>
    <row r="58" s="202" customFormat="1" ht="32" customHeight="1" spans="1:20">
      <c r="A58" s="236">
        <v>16.1</v>
      </c>
      <c r="B58" s="80">
        <v>44169</v>
      </c>
      <c r="C58" s="79"/>
      <c r="D58" s="81"/>
      <c r="E58" s="234" t="s">
        <v>64</v>
      </c>
      <c r="F58" s="83" t="s">
        <v>81</v>
      </c>
      <c r="G58" s="234"/>
      <c r="H58" s="84"/>
      <c r="I58" s="252"/>
      <c r="J58" s="234"/>
      <c r="K58" s="234"/>
      <c r="L58" s="234">
        <v>100</v>
      </c>
      <c r="M58" s="82" t="s">
        <v>100</v>
      </c>
      <c r="N58" s="121"/>
      <c r="O58" s="121"/>
      <c r="P58" s="18" t="s">
        <v>106</v>
      </c>
      <c r="Q58" s="145"/>
      <c r="R58" s="260"/>
      <c r="S58" s="260">
        <v>264040</v>
      </c>
      <c r="T58" s="260"/>
    </row>
    <row r="59" s="202" customFormat="1" ht="32" customHeight="1" spans="1:20">
      <c r="A59" s="237">
        <v>16.2</v>
      </c>
      <c r="B59" s="87">
        <v>44172</v>
      </c>
      <c r="C59" s="88"/>
      <c r="D59" s="81"/>
      <c r="E59" s="234" t="s">
        <v>110</v>
      </c>
      <c r="F59" s="303" t="s">
        <v>111</v>
      </c>
      <c r="G59" s="234"/>
      <c r="H59" s="84"/>
      <c r="I59" s="252"/>
      <c r="J59" s="234"/>
      <c r="K59" s="234"/>
      <c r="L59" s="234">
        <v>150</v>
      </c>
      <c r="M59" s="82" t="s">
        <v>100</v>
      </c>
      <c r="N59" s="121"/>
      <c r="O59" s="121"/>
      <c r="P59" s="253" t="s">
        <v>112</v>
      </c>
      <c r="Q59" s="145"/>
      <c r="R59" s="260"/>
      <c r="S59" s="260">
        <v>100000</v>
      </c>
      <c r="T59" s="260"/>
    </row>
    <row r="60" s="202" customFormat="1" ht="32" customHeight="1" spans="1:20">
      <c r="A60" s="237"/>
      <c r="B60" s="87"/>
      <c r="C60" s="88"/>
      <c r="D60" s="81"/>
      <c r="E60" s="82" t="s">
        <v>113</v>
      </c>
      <c r="F60" s="303" t="s">
        <v>114</v>
      </c>
      <c r="G60" s="234"/>
      <c r="H60" s="84"/>
      <c r="I60" s="252"/>
      <c r="J60" s="234"/>
      <c r="K60" s="234"/>
      <c r="L60" s="234">
        <v>5000</v>
      </c>
      <c r="M60" s="82" t="s">
        <v>115</v>
      </c>
      <c r="N60" s="121"/>
      <c r="O60" s="121"/>
      <c r="P60" s="253" t="s">
        <v>116</v>
      </c>
      <c r="Q60" s="145"/>
      <c r="R60" s="260"/>
      <c r="S60" s="260">
        <v>50000</v>
      </c>
      <c r="T60" s="260"/>
    </row>
    <row r="61" s="203" customFormat="1" ht="32" customHeight="1" spans="1:20">
      <c r="A61" s="288">
        <v>16.3</v>
      </c>
      <c r="B61" s="156">
        <v>44173</v>
      </c>
      <c r="C61" s="155"/>
      <c r="D61" s="160"/>
      <c r="E61" s="264" t="s">
        <v>64</v>
      </c>
      <c r="F61" s="282" t="s">
        <v>81</v>
      </c>
      <c r="G61" s="264"/>
      <c r="H61" s="162"/>
      <c r="I61" s="271"/>
      <c r="J61" s="264"/>
      <c r="K61" s="264"/>
      <c r="L61" s="264">
        <v>100</v>
      </c>
      <c r="M61" s="161" t="s">
        <v>100</v>
      </c>
      <c r="N61" s="176"/>
      <c r="O61" s="176"/>
      <c r="P61" s="286" t="s">
        <v>117</v>
      </c>
      <c r="Q61" s="191"/>
      <c r="R61" s="262"/>
      <c r="S61" s="262">
        <v>308000</v>
      </c>
      <c r="T61" s="262"/>
    </row>
    <row r="62" s="203" customFormat="1" ht="32" customHeight="1" spans="1:20">
      <c r="A62" s="263"/>
      <c r="B62" s="287"/>
      <c r="C62" s="155"/>
      <c r="D62" s="160"/>
      <c r="E62" s="264"/>
      <c r="F62" s="285"/>
      <c r="G62" s="264"/>
      <c r="H62" s="162"/>
      <c r="I62" s="271"/>
      <c r="J62" s="264"/>
      <c r="K62" s="264"/>
      <c r="L62" s="264"/>
      <c r="M62" s="161"/>
      <c r="N62" s="176"/>
      <c r="O62" s="176"/>
      <c r="P62" s="272"/>
      <c r="Q62" s="191"/>
      <c r="R62" s="262"/>
      <c r="S62" s="262"/>
      <c r="T62" s="262"/>
    </row>
    <row r="63" s="203" customFormat="1" ht="32" customHeight="1" spans="1:20">
      <c r="A63" s="263"/>
      <c r="B63" s="287"/>
      <c r="C63" s="160"/>
      <c r="D63" s="160"/>
      <c r="E63" s="264"/>
      <c r="F63" s="282"/>
      <c r="G63" s="264"/>
      <c r="H63" s="162"/>
      <c r="I63" s="271"/>
      <c r="J63" s="264"/>
      <c r="K63" s="264"/>
      <c r="L63" s="264"/>
      <c r="M63" s="161"/>
      <c r="N63" s="176"/>
      <c r="O63" s="176"/>
      <c r="P63" s="272"/>
      <c r="Q63" s="191"/>
      <c r="R63" s="262"/>
      <c r="S63" s="262"/>
      <c r="T63" s="262"/>
    </row>
    <row r="64" ht="30" customHeight="1" spans="1:20">
      <c r="A64" s="164" t="s">
        <v>93</v>
      </c>
      <c r="B64" s="164"/>
      <c r="C64" s="165">
        <f>SUM(C8:C63)</f>
        <v>24554091.1</v>
      </c>
      <c r="D64" s="265">
        <f>SUM(D8:D63)</f>
        <v>3000000</v>
      </c>
      <c r="E64" s="266"/>
      <c r="F64" s="266"/>
      <c r="G64" s="266"/>
      <c r="H64" s="266"/>
      <c r="I64" s="273">
        <f>SUM(I8:I63)</f>
        <v>294649.09</v>
      </c>
      <c r="J64" s="274"/>
      <c r="K64" s="273">
        <f>SUM(K8:K63)</f>
        <v>13329</v>
      </c>
      <c r="L64" s="273">
        <f>SUM(L8:L63)</f>
        <v>447450</v>
      </c>
      <c r="M64" s="179"/>
      <c r="N64" s="180">
        <f>SUM(N8:N63)</f>
        <v>52640</v>
      </c>
      <c r="O64" s="109"/>
      <c r="P64" s="105"/>
      <c r="Q64" s="278"/>
      <c r="R64" s="279"/>
      <c r="S64" s="280">
        <f>SUM(S8:S63)</f>
        <v>26745913.56</v>
      </c>
      <c r="T64" s="281">
        <f>C64+D64-I64-K64-L64-N64-S64</f>
        <v>109.449999999255</v>
      </c>
    </row>
    <row r="65" ht="30" customHeight="1" spans="1:20">
      <c r="A65" s="164" t="s">
        <v>94</v>
      </c>
      <c r="B65" s="164"/>
      <c r="C65" s="164" t="s">
        <v>95</v>
      </c>
      <c r="D65" s="164"/>
      <c r="E65" s="164"/>
      <c r="F65" s="267">
        <f>P65</f>
        <v>308000</v>
      </c>
      <c r="G65" s="268"/>
      <c r="H65" s="268"/>
      <c r="I65" s="268"/>
      <c r="J65" s="268"/>
      <c r="K65" s="275"/>
      <c r="L65" s="182" t="s">
        <v>96</v>
      </c>
      <c r="M65" s="183"/>
      <c r="N65" s="183"/>
      <c r="O65" s="184" t="s">
        <v>97</v>
      </c>
      <c r="P65" s="276">
        <f>S61</f>
        <v>308000</v>
      </c>
      <c r="Q65" s="276"/>
      <c r="R65" s="276"/>
      <c r="S65" s="276"/>
      <c r="T65" s="276"/>
    </row>
    <row r="66" ht="30" customHeight="1" spans="1:20">
      <c r="A66" s="164"/>
      <c r="B66" s="164"/>
      <c r="C66" s="164" t="s">
        <v>98</v>
      </c>
      <c r="D66" s="164"/>
      <c r="E66" s="164"/>
      <c r="F66" s="267">
        <v>0</v>
      </c>
      <c r="G66" s="268"/>
      <c r="H66" s="268"/>
      <c r="I66" s="268"/>
      <c r="J66" s="268"/>
      <c r="K66" s="275"/>
      <c r="L66" s="186"/>
      <c r="M66" s="187"/>
      <c r="N66" s="187"/>
      <c r="O66" s="184" t="s">
        <v>99</v>
      </c>
      <c r="P66" s="277" t="str">
        <f>SUBSTITUTE(SUBSTITUTE(TEXT(INT(P65),"[DBNum2][$-804]G/通用格式元"&amp;IF(INT(F73)=F73,"整",""))&amp;TEXT(MID(F73,FIND(".",F73&amp;".0")+1,1),"[DBNum2][$-804]G/通用格式角")&amp;TEXT(MID(F73,FIND(".",F73&amp;".0")+2,1),"[DBNum2][$-804]G/通用格式分"),"零角","零"),"零分","")</f>
        <v>叁拾万捌仟元整</v>
      </c>
      <c r="Q66" s="277"/>
      <c r="R66" s="277"/>
      <c r="S66" s="277"/>
      <c r="T66" s="277"/>
    </row>
    <row r="71" ht="13.5" spans="2:2">
      <c r="B71" s="269"/>
    </row>
  </sheetData>
  <mergeCells count="88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64:B64"/>
    <mergeCell ref="C65:E65"/>
    <mergeCell ref="F65:K65"/>
    <mergeCell ref="P65:T65"/>
    <mergeCell ref="C66:E66"/>
    <mergeCell ref="F66:K66"/>
    <mergeCell ref="P66:T66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A59:A60"/>
    <mergeCell ref="B8:B9"/>
    <mergeCell ref="B59:B60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65:B66"/>
    <mergeCell ref="L65:N66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71"/>
  <sheetViews>
    <sheetView topLeftCell="E1" workbookViewId="0">
      <pane ySplit="7" topLeftCell="A59" activePane="bottomLeft" state="frozen"/>
      <selection/>
      <selection pane="bottomLeft" activeCell="Q62" sqref="Q62"/>
    </sheetView>
  </sheetViews>
  <sheetFormatPr defaultColWidth="9" defaultRowHeight="11.25"/>
  <cols>
    <col min="1" max="1" width="5.88333333333333" style="198" customWidth="1"/>
    <col min="2" max="2" width="7.88333333333333" style="204" customWidth="1"/>
    <col min="3" max="3" width="9.375" style="198" customWidth="1"/>
    <col min="4" max="4" width="8.375" style="198" customWidth="1"/>
    <col min="5" max="5" width="16.0833333333333" style="205" customWidth="1"/>
    <col min="6" max="6" width="20.25" style="205" customWidth="1"/>
    <col min="7" max="7" width="8.75" style="205" customWidth="1"/>
    <col min="8" max="8" width="6.625" style="205" customWidth="1"/>
    <col min="9" max="9" width="8" style="205" customWidth="1"/>
    <col min="10" max="10" width="6.75" style="205" customWidth="1"/>
    <col min="11" max="11" width="8.5" style="205" customWidth="1"/>
    <col min="12" max="12" width="9.5" style="205" customWidth="1"/>
    <col min="13" max="13" width="17.625" style="11" customWidth="1"/>
    <col min="14" max="14" width="9.375" style="205" customWidth="1"/>
    <col min="15" max="15" width="7.625" style="204" customWidth="1"/>
    <col min="16" max="16" width="22.625" style="205" customWidth="1"/>
    <col min="17" max="17" width="7.125" style="198" customWidth="1"/>
    <col min="18" max="18" width="5" style="205" customWidth="1"/>
    <col min="19" max="19" width="13.375" style="205" customWidth="1"/>
    <col min="20" max="20" width="13.25" style="198" customWidth="1"/>
    <col min="21" max="16384" width="9" style="198"/>
  </cols>
  <sheetData>
    <row r="1" s="197" customFormat="1" ht="24.9" customHeight="1" spans="1:19">
      <c r="A1" s="206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13"/>
      <c r="N1" s="206"/>
      <c r="O1" s="206"/>
      <c r="P1" s="206"/>
      <c r="Q1" s="206"/>
      <c r="R1" s="206"/>
      <c r="S1" s="206"/>
    </row>
    <row r="2" s="197" customFormat="1" ht="27.9" customHeight="1" spans="1:20">
      <c r="A2" s="15" t="s">
        <v>1</v>
      </c>
      <c r="B2" s="15"/>
      <c r="C2" s="207" t="s">
        <v>2</v>
      </c>
      <c r="D2" s="207"/>
      <c r="E2" s="207"/>
      <c r="F2" s="207"/>
      <c r="G2" s="207"/>
      <c r="H2" s="208" t="s">
        <v>3</v>
      </c>
      <c r="I2" s="239"/>
      <c r="J2" s="239" t="s">
        <v>4</v>
      </c>
      <c r="K2" s="239"/>
      <c r="L2" s="239"/>
      <c r="M2" s="98"/>
      <c r="N2" s="240" t="s">
        <v>5</v>
      </c>
      <c r="O2" s="240"/>
      <c r="P2" s="241">
        <v>2579</v>
      </c>
      <c r="Q2" s="244" t="s">
        <v>6</v>
      </c>
      <c r="R2" s="244"/>
      <c r="S2" s="256" t="s">
        <v>7</v>
      </c>
      <c r="T2" s="256"/>
    </row>
    <row r="3" s="197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7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7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2" t="s">
        <v>33</v>
      </c>
      <c r="Q5" s="134"/>
      <c r="R5" s="134"/>
      <c r="S5" s="132" t="s">
        <v>34</v>
      </c>
      <c r="T5" s="257" t="s">
        <v>35</v>
      </c>
      <c r="V5"/>
    </row>
    <row r="6" s="197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3" t="s">
        <v>41</v>
      </c>
      <c r="Q6" s="136"/>
      <c r="R6" s="136"/>
      <c r="S6" s="132"/>
      <c r="T6" s="257"/>
    </row>
    <row r="7" s="197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7"/>
    </row>
    <row r="8" s="198" customFormat="1" ht="31" customHeight="1" spans="1:20">
      <c r="A8" s="209">
        <v>1</v>
      </c>
      <c r="B8" s="210" t="s">
        <v>54</v>
      </c>
      <c r="C8" s="32">
        <v>11974091.1</v>
      </c>
      <c r="D8" s="211"/>
      <c r="E8" s="34" t="s">
        <v>55</v>
      </c>
      <c r="F8" s="35">
        <v>4.305017278369e+18</v>
      </c>
      <c r="G8" s="211"/>
      <c r="H8" s="212">
        <v>0.012</v>
      </c>
      <c r="I8" s="211">
        <v>83689.79</v>
      </c>
      <c r="J8" s="33" t="s">
        <v>56</v>
      </c>
      <c r="K8" s="211">
        <v>5711</v>
      </c>
      <c r="L8" s="211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1"/>
      <c r="S8" s="211">
        <f>C8-I8-K8-L8-N8</f>
        <v>11794050.31</v>
      </c>
      <c r="T8" s="221"/>
    </row>
    <row r="9" s="198" customFormat="1" ht="38" customHeight="1" spans="1:20">
      <c r="A9" s="213"/>
      <c r="B9" s="214"/>
      <c r="C9" s="39"/>
      <c r="D9" s="215"/>
      <c r="E9" s="41"/>
      <c r="F9" s="42"/>
      <c r="G9" s="215"/>
      <c r="H9" s="216"/>
      <c r="I9" s="215"/>
      <c r="J9" s="40"/>
      <c r="K9" s="215"/>
      <c r="L9" s="215"/>
      <c r="M9" s="40"/>
      <c r="N9" s="107"/>
      <c r="O9" s="107"/>
      <c r="P9" s="107"/>
      <c r="Q9" s="138"/>
      <c r="R9" s="215"/>
      <c r="S9" s="215"/>
      <c r="T9" s="221"/>
    </row>
    <row r="10" s="198" customFormat="1" ht="28" customHeight="1" spans="1:20">
      <c r="A10" s="209">
        <v>2</v>
      </c>
      <c r="B10" s="217">
        <v>43712</v>
      </c>
      <c r="C10" s="45">
        <v>400000</v>
      </c>
      <c r="D10" s="218"/>
      <c r="E10" s="211" t="s">
        <v>60</v>
      </c>
      <c r="F10" s="219">
        <v>175202745165</v>
      </c>
      <c r="G10" s="211"/>
      <c r="H10" s="48">
        <v>0.012</v>
      </c>
      <c r="I10" s="218">
        <v>60000</v>
      </c>
      <c r="J10" s="218" t="s">
        <v>61</v>
      </c>
      <c r="K10" s="211">
        <v>1081</v>
      </c>
      <c r="L10" s="211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1"/>
    </row>
    <row r="11" s="198" customFormat="1" ht="31" customHeight="1" spans="1:20">
      <c r="A11" s="220"/>
      <c r="B11" s="217">
        <v>43714</v>
      </c>
      <c r="C11" s="45">
        <v>2800000</v>
      </c>
      <c r="D11" s="221"/>
      <c r="E11" s="215"/>
      <c r="F11" s="222"/>
      <c r="G11" s="215"/>
      <c r="H11" s="48"/>
      <c r="I11" s="218">
        <v>33600</v>
      </c>
      <c r="J11" s="218" t="s">
        <v>56</v>
      </c>
      <c r="K11" s="215"/>
      <c r="L11" s="215"/>
      <c r="M11" s="40"/>
      <c r="N11" s="107"/>
      <c r="O11" s="107"/>
      <c r="P11" s="107"/>
      <c r="Q11" s="107"/>
      <c r="R11" s="107"/>
      <c r="S11" s="107"/>
      <c r="T11" s="221"/>
    </row>
    <row r="12" ht="20.1" customHeight="1" spans="1:20">
      <c r="A12" s="220"/>
      <c r="B12" s="217">
        <v>43717</v>
      </c>
      <c r="C12" s="52"/>
      <c r="D12" s="52"/>
      <c r="E12" s="218" t="s">
        <v>64</v>
      </c>
      <c r="F12" s="53">
        <v>4.3050172783609e+19</v>
      </c>
      <c r="G12" s="223"/>
      <c r="H12" s="223"/>
      <c r="I12" s="223"/>
      <c r="J12" s="223"/>
      <c r="K12" s="223"/>
      <c r="L12" s="223"/>
      <c r="M12" s="54"/>
      <c r="N12" s="109"/>
      <c r="O12" s="109"/>
      <c r="P12" s="109" t="s">
        <v>65</v>
      </c>
      <c r="Q12" s="139"/>
      <c r="R12" s="221"/>
      <c r="S12" s="218">
        <v>400000</v>
      </c>
      <c r="T12" s="221"/>
    </row>
    <row r="13" ht="20.1" customHeight="1" spans="1:20">
      <c r="A13" s="213"/>
      <c r="B13" s="217">
        <v>43717</v>
      </c>
      <c r="C13" s="52"/>
      <c r="D13" s="52"/>
      <c r="E13" s="223" t="s">
        <v>66</v>
      </c>
      <c r="F13" s="55" t="s">
        <v>67</v>
      </c>
      <c r="G13" s="223"/>
      <c r="H13" s="223"/>
      <c r="I13" s="223"/>
      <c r="J13" s="223"/>
      <c r="K13" s="223"/>
      <c r="L13" s="223"/>
      <c r="M13" s="54"/>
      <c r="N13" s="109"/>
      <c r="O13" s="109"/>
      <c r="P13" s="109" t="s">
        <v>68</v>
      </c>
      <c r="Q13" s="139"/>
      <c r="R13" s="221"/>
      <c r="S13" s="218">
        <v>2000000</v>
      </c>
      <c r="T13" s="221"/>
    </row>
    <row r="14" ht="20.1" customHeight="1" spans="1:20">
      <c r="A14" s="45">
        <v>3</v>
      </c>
      <c r="B14" s="217">
        <v>43720</v>
      </c>
      <c r="C14" s="52"/>
      <c r="D14" s="52"/>
      <c r="E14" s="218" t="s">
        <v>64</v>
      </c>
      <c r="F14" s="53">
        <v>4.3050172783609e+19</v>
      </c>
      <c r="G14" s="223"/>
      <c r="H14" s="223"/>
      <c r="I14" s="223"/>
      <c r="J14" s="223"/>
      <c r="K14" s="223"/>
      <c r="L14" s="223"/>
      <c r="M14" s="54"/>
      <c r="N14" s="109"/>
      <c r="O14" s="109"/>
      <c r="P14" s="109" t="s">
        <v>65</v>
      </c>
      <c r="Q14" s="139"/>
      <c r="R14" s="221"/>
      <c r="S14" s="218">
        <v>290000</v>
      </c>
      <c r="T14" s="221"/>
    </row>
    <row r="15" ht="20.1" customHeight="1" spans="1:20">
      <c r="A15" s="32">
        <v>4</v>
      </c>
      <c r="B15" s="210">
        <v>43749</v>
      </c>
      <c r="C15" s="32">
        <v>2000000</v>
      </c>
      <c r="D15" s="57"/>
      <c r="E15" s="211" t="s">
        <v>60</v>
      </c>
      <c r="F15" s="219">
        <v>175202745165</v>
      </c>
      <c r="G15" s="211"/>
      <c r="H15" s="48" t="s">
        <v>69</v>
      </c>
      <c r="I15" s="48"/>
      <c r="J15" s="48"/>
      <c r="K15" s="48"/>
      <c r="L15" s="48"/>
      <c r="M15" s="48"/>
      <c r="N15" s="48"/>
      <c r="O15" s="48"/>
      <c r="P15" s="245"/>
      <c r="Q15" s="137"/>
      <c r="R15" s="137"/>
      <c r="S15" s="137"/>
      <c r="T15" s="137"/>
    </row>
    <row r="16" ht="24" customHeight="1" spans="1:20">
      <c r="A16" s="39"/>
      <c r="B16" s="217">
        <v>43750</v>
      </c>
      <c r="C16" s="52"/>
      <c r="D16" s="52"/>
      <c r="E16" s="223" t="s">
        <v>66</v>
      </c>
      <c r="F16" s="55" t="s">
        <v>67</v>
      </c>
      <c r="G16" s="223"/>
      <c r="H16" s="43"/>
      <c r="I16" s="246"/>
      <c r="J16" s="246"/>
      <c r="K16" s="246"/>
      <c r="L16" s="246"/>
      <c r="M16" s="111"/>
      <c r="N16" s="107"/>
      <c r="O16" s="107"/>
      <c r="P16" s="109" t="s">
        <v>68</v>
      </c>
      <c r="Q16" s="139"/>
      <c r="R16" s="221"/>
      <c r="S16" s="218">
        <v>2000000</v>
      </c>
      <c r="T16" s="221"/>
    </row>
    <row r="17" ht="20.1" customHeight="1" spans="1:20">
      <c r="A17" s="32">
        <v>5</v>
      </c>
      <c r="B17" s="224">
        <v>43790</v>
      </c>
      <c r="C17" s="52"/>
      <c r="D17" s="52"/>
      <c r="E17" s="218"/>
      <c r="F17" s="225"/>
      <c r="G17" s="223"/>
      <c r="H17" s="48"/>
      <c r="I17" s="223"/>
      <c r="J17" s="223"/>
      <c r="K17" s="223"/>
      <c r="L17" s="223"/>
      <c r="M17" s="54"/>
      <c r="N17" s="109">
        <v>-197059</v>
      </c>
      <c r="O17" s="109" t="s">
        <v>70</v>
      </c>
      <c r="P17" s="109"/>
      <c r="Q17" s="139"/>
      <c r="R17" s="221"/>
      <c r="S17" s="221"/>
      <c r="T17" s="221"/>
    </row>
    <row r="18" ht="20.1" customHeight="1" spans="1:20">
      <c r="A18" s="39"/>
      <c r="B18" s="224">
        <v>43790</v>
      </c>
      <c r="C18" s="52"/>
      <c r="D18" s="52"/>
      <c r="E18" s="218" t="s">
        <v>64</v>
      </c>
      <c r="F18" s="53" t="s">
        <v>71</v>
      </c>
      <c r="G18" s="223"/>
      <c r="H18" s="223"/>
      <c r="I18" s="223"/>
      <c r="J18" s="223"/>
      <c r="K18" s="223"/>
      <c r="L18" s="223"/>
      <c r="M18" s="54"/>
      <c r="N18" s="109"/>
      <c r="O18" s="109"/>
      <c r="P18" s="109" t="s">
        <v>72</v>
      </c>
      <c r="Q18" s="139"/>
      <c r="R18" s="221"/>
      <c r="S18" s="218">
        <v>190000</v>
      </c>
      <c r="T18" s="221"/>
    </row>
    <row r="19" s="198" customFormat="1" ht="20.1" customHeight="1" spans="1:20">
      <c r="A19" s="32">
        <v>6</v>
      </c>
      <c r="B19" s="217">
        <v>43837</v>
      </c>
      <c r="C19" s="32">
        <v>680000</v>
      </c>
      <c r="D19" s="52"/>
      <c r="E19" s="218" t="s">
        <v>73</v>
      </c>
      <c r="F19" s="225">
        <v>1.30201071920014e+18</v>
      </c>
      <c r="G19" s="218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8"/>
      <c r="S19" s="218"/>
      <c r="T19" s="218"/>
    </row>
    <row r="20" s="198" customFormat="1" ht="21" customHeight="1" spans="1:20">
      <c r="A20" s="39"/>
      <c r="B20" s="217">
        <v>43837</v>
      </c>
      <c r="C20" s="52"/>
      <c r="D20" s="52"/>
      <c r="E20" s="218" t="s">
        <v>64</v>
      </c>
      <c r="F20" s="53" t="s">
        <v>71</v>
      </c>
      <c r="G20" s="218"/>
      <c r="H20" s="218"/>
      <c r="I20" s="218"/>
      <c r="J20" s="218"/>
      <c r="K20" s="218"/>
      <c r="L20" s="218">
        <v>100</v>
      </c>
      <c r="M20" s="46" t="s">
        <v>74</v>
      </c>
      <c r="N20" s="109"/>
      <c r="O20" s="109"/>
      <c r="P20" s="109" t="s">
        <v>72</v>
      </c>
      <c r="Q20" s="139"/>
      <c r="R20" s="218"/>
      <c r="S20" s="218">
        <v>322406.25</v>
      </c>
      <c r="T20" s="218"/>
    </row>
    <row r="21" s="199" customFormat="1" ht="21" customHeight="1" spans="1:20">
      <c r="A21" s="226">
        <v>7</v>
      </c>
      <c r="B21" s="217">
        <v>43840</v>
      </c>
      <c r="C21" s="32">
        <v>6666000</v>
      </c>
      <c r="D21" s="52"/>
      <c r="E21" s="218" t="s">
        <v>64</v>
      </c>
      <c r="F21" s="53" t="s">
        <v>75</v>
      </c>
      <c r="G21" s="218"/>
      <c r="H21" s="227" t="s">
        <v>76</v>
      </c>
      <c r="I21" s="247"/>
      <c r="J21" s="247"/>
      <c r="K21" s="247"/>
      <c r="L21" s="283"/>
      <c r="M21" s="46"/>
      <c r="N21" s="109"/>
      <c r="O21" s="109"/>
      <c r="P21" s="105"/>
      <c r="Q21" s="137"/>
      <c r="R21" s="211"/>
      <c r="S21" s="211"/>
      <c r="T21" s="211"/>
    </row>
    <row r="22" s="199" customFormat="1" ht="21" customHeight="1" spans="1:20">
      <c r="A22" s="39"/>
      <c r="B22" s="217">
        <v>43840</v>
      </c>
      <c r="C22" s="32">
        <v>-6666000</v>
      </c>
      <c r="D22" s="52"/>
      <c r="E22" s="218" t="s">
        <v>64</v>
      </c>
      <c r="F22" s="53" t="s">
        <v>77</v>
      </c>
      <c r="G22" s="218"/>
      <c r="H22" s="228"/>
      <c r="I22" s="248"/>
      <c r="J22" s="248"/>
      <c r="K22" s="248"/>
      <c r="L22" s="284"/>
      <c r="M22" s="46"/>
      <c r="N22" s="109"/>
      <c r="O22" s="109"/>
      <c r="P22" s="105" t="s">
        <v>78</v>
      </c>
      <c r="Q22" s="137"/>
      <c r="R22" s="211"/>
      <c r="S22" s="211"/>
      <c r="T22" s="211"/>
    </row>
    <row r="23" s="200" customFormat="1" ht="21" customHeight="1" spans="1:20">
      <c r="A23" s="229">
        <v>8</v>
      </c>
      <c r="B23" s="230">
        <v>43847</v>
      </c>
      <c r="C23" s="65">
        <v>880000</v>
      </c>
      <c r="D23" s="66"/>
      <c r="E23" s="231" t="s">
        <v>79</v>
      </c>
      <c r="F23" s="68" t="s">
        <v>77</v>
      </c>
      <c r="G23" s="231"/>
      <c r="H23" s="48" t="s">
        <v>80</v>
      </c>
      <c r="I23" s="48"/>
      <c r="J23" s="48"/>
      <c r="K23" s="48"/>
      <c r="L23" s="48"/>
      <c r="M23" s="48"/>
      <c r="N23" s="48"/>
      <c r="O23" s="48"/>
      <c r="P23" s="249"/>
      <c r="Q23" s="140"/>
      <c r="R23" s="258"/>
      <c r="S23" s="258"/>
      <c r="T23" s="258"/>
    </row>
    <row r="24" s="199" customFormat="1" ht="21" customHeight="1" spans="1:20">
      <c r="A24" s="226"/>
      <c r="B24" s="217">
        <v>43847</v>
      </c>
      <c r="C24" s="32">
        <v>20000</v>
      </c>
      <c r="D24" s="52"/>
      <c r="E24" s="211" t="s">
        <v>60</v>
      </c>
      <c r="F24" s="219">
        <v>175202745165</v>
      </c>
      <c r="G24" s="218"/>
      <c r="H24" s="218"/>
      <c r="I24" s="218"/>
      <c r="J24" s="218"/>
      <c r="K24" s="218"/>
      <c r="L24" s="209"/>
      <c r="M24" s="3"/>
      <c r="N24" s="109"/>
      <c r="O24" s="109"/>
      <c r="P24" s="105"/>
      <c r="Q24" s="137"/>
      <c r="R24" s="211"/>
      <c r="S24" s="211"/>
      <c r="T24" s="211"/>
    </row>
    <row r="25" s="199" customFormat="1" ht="21" customHeight="1" spans="1:20">
      <c r="A25" s="226"/>
      <c r="B25" s="217">
        <v>43847</v>
      </c>
      <c r="C25" s="52"/>
      <c r="D25" s="52"/>
      <c r="E25" s="218" t="s">
        <v>64</v>
      </c>
      <c r="F25" s="53" t="s">
        <v>81</v>
      </c>
      <c r="G25" s="218"/>
      <c r="H25" s="218"/>
      <c r="I25" s="218"/>
      <c r="J25" s="218"/>
      <c r="K25" s="218"/>
      <c r="L25" s="218">
        <v>100</v>
      </c>
      <c r="M25" s="46" t="s">
        <v>74</v>
      </c>
      <c r="N25" s="109"/>
      <c r="O25" s="109"/>
      <c r="P25" s="105" t="s">
        <v>82</v>
      </c>
      <c r="Q25" s="137"/>
      <c r="R25" s="211"/>
      <c r="S25" s="211">
        <v>201272.4</v>
      </c>
      <c r="T25" s="211"/>
    </row>
    <row r="26" s="199" customFormat="1" ht="21" customHeight="1" spans="1:20">
      <c r="A26" s="39"/>
      <c r="B26" s="217">
        <v>43847</v>
      </c>
      <c r="C26" s="52"/>
      <c r="D26" s="52"/>
      <c r="E26" s="218" t="s">
        <v>64</v>
      </c>
      <c r="F26" s="53" t="s">
        <v>81</v>
      </c>
      <c r="G26" s="218"/>
      <c r="H26" s="218"/>
      <c r="I26" s="218"/>
      <c r="J26" s="218"/>
      <c r="K26" s="218"/>
      <c r="L26" s="218">
        <v>50</v>
      </c>
      <c r="M26" s="46" t="s">
        <v>74</v>
      </c>
      <c r="N26" s="109"/>
      <c r="O26" s="109"/>
      <c r="P26" s="105" t="s">
        <v>82</v>
      </c>
      <c r="Q26" s="137"/>
      <c r="R26" s="211"/>
      <c r="S26" s="211">
        <v>20000</v>
      </c>
      <c r="T26" s="211"/>
    </row>
    <row r="27" s="199" customFormat="1" ht="21" customHeight="1" spans="1:20">
      <c r="A27" s="39">
        <v>9</v>
      </c>
      <c r="B27" s="217">
        <v>43849</v>
      </c>
      <c r="C27" s="52"/>
      <c r="D27" s="52"/>
      <c r="E27" s="218" t="s">
        <v>64</v>
      </c>
      <c r="F27" s="53" t="s">
        <v>81</v>
      </c>
      <c r="G27" s="218"/>
      <c r="H27" s="218"/>
      <c r="I27" s="218"/>
      <c r="J27" s="218"/>
      <c r="K27" s="218"/>
      <c r="L27" s="218">
        <v>100</v>
      </c>
      <c r="M27" s="46" t="s">
        <v>74</v>
      </c>
      <c r="N27" s="109"/>
      <c r="O27" s="109"/>
      <c r="P27" s="105" t="s">
        <v>82</v>
      </c>
      <c r="Q27" s="137"/>
      <c r="R27" s="211"/>
      <c r="S27" s="211">
        <v>350638</v>
      </c>
      <c r="T27" s="211"/>
    </row>
    <row r="28" s="200" customFormat="1" ht="21" customHeight="1" spans="1:20">
      <c r="A28" s="229">
        <v>10</v>
      </c>
      <c r="B28" s="230">
        <v>43849</v>
      </c>
      <c r="C28" s="65">
        <v>4400000</v>
      </c>
      <c r="D28" s="66"/>
      <c r="E28" s="231" t="s">
        <v>79</v>
      </c>
      <c r="F28" s="68" t="s">
        <v>77</v>
      </c>
      <c r="G28" s="231"/>
      <c r="H28" s="69">
        <v>0.012</v>
      </c>
      <c r="I28" s="231">
        <v>63600</v>
      </c>
      <c r="J28" s="231" t="s">
        <v>56</v>
      </c>
      <c r="K28" s="231"/>
      <c r="L28" s="231">
        <v>180000</v>
      </c>
      <c r="M28" s="67" t="s">
        <v>83</v>
      </c>
      <c r="N28" s="116">
        <v>330000</v>
      </c>
      <c r="O28" s="116" t="s">
        <v>84</v>
      </c>
      <c r="P28" s="249"/>
      <c r="Q28" s="140"/>
      <c r="R28" s="258"/>
      <c r="S28" s="258"/>
      <c r="T28" s="258"/>
    </row>
    <row r="29" s="200" customFormat="1" ht="21" customHeight="1" spans="1:20">
      <c r="A29" s="229"/>
      <c r="B29" s="230">
        <v>43852</v>
      </c>
      <c r="C29" s="65">
        <v>400000</v>
      </c>
      <c r="D29" s="66"/>
      <c r="E29" s="231" t="s">
        <v>79</v>
      </c>
      <c r="F29" s="68" t="s">
        <v>77</v>
      </c>
      <c r="G29" s="231"/>
      <c r="H29" s="69">
        <v>0.012</v>
      </c>
      <c r="I29" s="231">
        <v>4800</v>
      </c>
      <c r="J29" s="231" t="s">
        <v>56</v>
      </c>
      <c r="K29" s="231"/>
      <c r="L29" s="231"/>
      <c r="M29" s="67"/>
      <c r="N29" s="116"/>
      <c r="O29" s="116"/>
      <c r="P29" s="249"/>
      <c r="Q29" s="140"/>
      <c r="R29" s="258"/>
      <c r="S29" s="258"/>
      <c r="T29" s="258"/>
    </row>
    <row r="30" s="199" customFormat="1" ht="21" customHeight="1" spans="1:20">
      <c r="A30" s="226"/>
      <c r="B30" s="217">
        <v>43852</v>
      </c>
      <c r="C30" s="32"/>
      <c r="D30" s="52"/>
      <c r="E30" s="218" t="s">
        <v>64</v>
      </c>
      <c r="F30" s="53" t="s">
        <v>81</v>
      </c>
      <c r="G30" s="218"/>
      <c r="H30" s="48"/>
      <c r="I30" s="218"/>
      <c r="J30" s="218"/>
      <c r="K30" s="218"/>
      <c r="L30" s="218"/>
      <c r="M30" s="46"/>
      <c r="N30" s="109"/>
      <c r="O30" s="109"/>
      <c r="P30" s="105" t="s">
        <v>82</v>
      </c>
      <c r="Q30" s="137"/>
      <c r="R30" s="211"/>
      <c r="S30" s="211">
        <v>2962181.3</v>
      </c>
      <c r="T30" s="211"/>
    </row>
    <row r="31" s="199" customFormat="1" ht="21" customHeight="1" spans="1:20">
      <c r="A31" s="226"/>
      <c r="B31" s="217">
        <v>43852</v>
      </c>
      <c r="C31" s="32"/>
      <c r="D31" s="52"/>
      <c r="E31" s="218" t="s">
        <v>85</v>
      </c>
      <c r="F31" s="53" t="s">
        <v>86</v>
      </c>
      <c r="G31" s="218"/>
      <c r="H31" s="48"/>
      <c r="I31" s="218"/>
      <c r="J31" s="218"/>
      <c r="K31" s="218"/>
      <c r="L31" s="218"/>
      <c r="M31" s="46"/>
      <c r="N31" s="109"/>
      <c r="O31" s="109"/>
      <c r="P31" s="105" t="s">
        <v>87</v>
      </c>
      <c r="Q31" s="137"/>
      <c r="R31" s="211"/>
      <c r="S31" s="211">
        <v>50800</v>
      </c>
      <c r="T31" s="211"/>
    </row>
    <row r="32" s="199" customFormat="1" ht="21" customHeight="1" spans="1:20">
      <c r="A32" s="226"/>
      <c r="B32" s="217">
        <v>43852</v>
      </c>
      <c r="C32" s="32"/>
      <c r="D32" s="52"/>
      <c r="E32" s="218" t="s">
        <v>88</v>
      </c>
      <c r="F32" s="53" t="s">
        <v>89</v>
      </c>
      <c r="G32" s="218"/>
      <c r="H32" s="48"/>
      <c r="I32" s="218"/>
      <c r="J32" s="218"/>
      <c r="K32" s="218"/>
      <c r="L32" s="218"/>
      <c r="M32" s="46"/>
      <c r="N32" s="109"/>
      <c r="O32" s="109"/>
      <c r="P32" s="105" t="s">
        <v>90</v>
      </c>
      <c r="Q32" s="137"/>
      <c r="R32" s="211"/>
      <c r="S32" s="211">
        <v>190163</v>
      </c>
      <c r="T32" s="211"/>
    </row>
    <row r="33" s="199" customFormat="1" ht="21" customHeight="1" spans="1:20">
      <c r="A33" s="226"/>
      <c r="B33" s="217">
        <v>43852</v>
      </c>
      <c r="C33" s="32"/>
      <c r="D33" s="52"/>
      <c r="E33" s="218" t="s">
        <v>64</v>
      </c>
      <c r="F33" s="53" t="s">
        <v>91</v>
      </c>
      <c r="G33" s="218"/>
      <c r="H33" s="48"/>
      <c r="I33" s="218"/>
      <c r="J33" s="218"/>
      <c r="K33" s="218"/>
      <c r="L33" s="218"/>
      <c r="M33" s="46"/>
      <c r="N33" s="109"/>
      <c r="O33" s="109"/>
      <c r="P33" s="105" t="s">
        <v>92</v>
      </c>
      <c r="Q33" s="137"/>
      <c r="R33" s="211"/>
      <c r="S33" s="211">
        <v>606973</v>
      </c>
      <c r="T33" s="211"/>
    </row>
    <row r="34" s="199" customFormat="1" ht="21" customHeight="1" spans="1:20">
      <c r="A34" s="39"/>
      <c r="B34" s="217">
        <v>43852</v>
      </c>
      <c r="C34" s="52"/>
      <c r="D34" s="52"/>
      <c r="E34" s="218" t="s">
        <v>66</v>
      </c>
      <c r="F34" s="53" t="s">
        <v>67</v>
      </c>
      <c r="G34" s="218"/>
      <c r="H34" s="218"/>
      <c r="I34" s="218"/>
      <c r="J34" s="218"/>
      <c r="K34" s="218"/>
      <c r="L34" s="218"/>
      <c r="M34" s="46"/>
      <c r="N34" s="109"/>
      <c r="O34" s="109"/>
      <c r="P34" s="105" t="s">
        <v>68</v>
      </c>
      <c r="Q34" s="137"/>
      <c r="R34" s="211"/>
      <c r="S34" s="211">
        <v>400000</v>
      </c>
      <c r="T34" s="211"/>
    </row>
    <row r="35" s="199" customFormat="1" ht="21" customHeight="1" spans="1:20">
      <c r="A35" s="39">
        <v>11</v>
      </c>
      <c r="B35" s="217">
        <v>43852</v>
      </c>
      <c r="C35" s="52"/>
      <c r="D35" s="52"/>
      <c r="E35" s="218" t="s">
        <v>64</v>
      </c>
      <c r="F35" s="53" t="s">
        <v>81</v>
      </c>
      <c r="G35" s="218"/>
      <c r="H35" s="218"/>
      <c r="I35" s="218"/>
      <c r="J35" s="218"/>
      <c r="K35" s="218"/>
      <c r="L35" s="218"/>
      <c r="M35" s="46"/>
      <c r="N35" s="109"/>
      <c r="O35" s="109"/>
      <c r="P35" s="105" t="s">
        <v>82</v>
      </c>
      <c r="Q35" s="137"/>
      <c r="R35" s="211"/>
      <c r="S35" s="211">
        <v>189882.7</v>
      </c>
      <c r="T35" s="211"/>
    </row>
    <row r="36" s="199" customFormat="1" ht="21" customHeight="1" spans="1:20">
      <c r="A36" s="45">
        <v>12</v>
      </c>
      <c r="B36" s="217">
        <v>43885</v>
      </c>
      <c r="C36" s="52"/>
      <c r="D36" s="52"/>
      <c r="E36" s="218"/>
      <c r="F36" s="53"/>
      <c r="G36" s="218"/>
      <c r="H36" s="218"/>
      <c r="I36" s="218"/>
      <c r="J36" s="218"/>
      <c r="K36" s="218"/>
      <c r="L36" s="218"/>
      <c r="M36" s="46"/>
      <c r="N36" s="109">
        <v>-330000</v>
      </c>
      <c r="O36" s="109" t="s">
        <v>70</v>
      </c>
      <c r="P36" s="105"/>
      <c r="Q36" s="137"/>
      <c r="R36" s="211"/>
      <c r="S36" s="211"/>
      <c r="T36" s="211"/>
    </row>
    <row r="37" s="199" customFormat="1" ht="21" customHeight="1" spans="1:20">
      <c r="A37" s="45"/>
      <c r="B37" s="217">
        <v>43885</v>
      </c>
      <c r="C37" s="52"/>
      <c r="D37" s="52"/>
      <c r="E37" s="218" t="s">
        <v>64</v>
      </c>
      <c r="F37" s="53" t="s">
        <v>81</v>
      </c>
      <c r="G37" s="218"/>
      <c r="H37" s="48"/>
      <c r="I37" s="218"/>
      <c r="J37" s="218"/>
      <c r="K37" s="218"/>
      <c r="L37" s="218">
        <v>100</v>
      </c>
      <c r="M37" s="46" t="s">
        <v>100</v>
      </c>
      <c r="N37" s="109"/>
      <c r="O37" s="109"/>
      <c r="P37" s="105" t="s">
        <v>82</v>
      </c>
      <c r="Q37" s="137"/>
      <c r="R37" s="211"/>
      <c r="S37" s="211">
        <v>348711</v>
      </c>
      <c r="T37" s="211"/>
    </row>
    <row r="38" s="199" customFormat="1" ht="21" customHeight="1" spans="1:20">
      <c r="A38" s="32">
        <v>13</v>
      </c>
      <c r="B38" s="210">
        <v>43894</v>
      </c>
      <c r="C38" s="57"/>
      <c r="D38" s="57"/>
      <c r="E38" s="211" t="s">
        <v>64</v>
      </c>
      <c r="F38" s="70" t="s">
        <v>81</v>
      </c>
      <c r="G38" s="211"/>
      <c r="H38" s="36"/>
      <c r="I38" s="211"/>
      <c r="J38" s="211"/>
      <c r="K38" s="211"/>
      <c r="L38" s="211">
        <v>100</v>
      </c>
      <c r="M38" s="33" t="s">
        <v>100</v>
      </c>
      <c r="N38" s="105"/>
      <c r="O38" s="105"/>
      <c r="P38" s="250" t="s">
        <v>103</v>
      </c>
      <c r="Q38" s="137"/>
      <c r="R38" s="211"/>
      <c r="S38" s="211">
        <v>209925</v>
      </c>
      <c r="T38" s="211"/>
    </row>
    <row r="39" s="201" customFormat="1" ht="21" customHeight="1" spans="1:20">
      <c r="A39" s="5">
        <v>14.1</v>
      </c>
      <c r="B39" s="72">
        <v>43908</v>
      </c>
      <c r="C39" s="73"/>
      <c r="D39" s="73"/>
      <c r="E39" s="232" t="s">
        <v>64</v>
      </c>
      <c r="F39" s="75" t="s">
        <v>81</v>
      </c>
      <c r="G39" s="232"/>
      <c r="J39" s="232"/>
      <c r="K39" s="232"/>
      <c r="L39" s="232">
        <v>100</v>
      </c>
      <c r="M39" s="74" t="s">
        <v>100</v>
      </c>
      <c r="N39" s="118"/>
      <c r="O39" s="118"/>
      <c r="P39" s="250" t="s">
        <v>103</v>
      </c>
      <c r="Q39" s="142"/>
      <c r="R39" s="232"/>
      <c r="S39" s="232">
        <v>170000</v>
      </c>
      <c r="T39" s="232"/>
    </row>
    <row r="40" s="199" customFormat="1" ht="32" customHeight="1" spans="1:20">
      <c r="A40" s="39"/>
      <c r="B40" s="76">
        <v>43966</v>
      </c>
      <c r="C40" s="77"/>
      <c r="D40" s="77"/>
      <c r="E40" s="215" t="s">
        <v>64</v>
      </c>
      <c r="F40" s="78" t="s">
        <v>81</v>
      </c>
      <c r="G40" s="215"/>
      <c r="H40" s="48">
        <v>0.012</v>
      </c>
      <c r="I40" s="218">
        <v>4799.3</v>
      </c>
      <c r="J40" s="215"/>
      <c r="K40" s="215"/>
      <c r="L40" s="215">
        <v>12050</v>
      </c>
      <c r="M40" s="119" t="s">
        <v>101</v>
      </c>
      <c r="N40" s="107"/>
      <c r="O40" s="107"/>
      <c r="P40" s="250" t="s">
        <v>103</v>
      </c>
      <c r="Q40" s="143"/>
      <c r="R40" s="259"/>
      <c r="S40" s="218">
        <v>67700</v>
      </c>
      <c r="T40" s="218"/>
    </row>
    <row r="41" s="199" customFormat="1" ht="32" customHeight="1" spans="1:20">
      <c r="A41" s="39"/>
      <c r="B41" s="76"/>
      <c r="C41" s="77"/>
      <c r="D41" s="77"/>
      <c r="E41" s="215"/>
      <c r="F41" s="78"/>
      <c r="G41" s="215"/>
      <c r="H41" s="48"/>
      <c r="I41" s="218"/>
      <c r="J41" s="215"/>
      <c r="K41" s="215"/>
      <c r="L41" s="215"/>
      <c r="M41" s="119"/>
      <c r="N41" s="107"/>
      <c r="O41" s="107"/>
      <c r="P41" s="109"/>
      <c r="Q41" s="139"/>
      <c r="R41" s="218"/>
      <c r="S41" s="218">
        <v>1500</v>
      </c>
      <c r="T41" s="218" t="s">
        <v>102</v>
      </c>
    </row>
    <row r="42" s="199" customFormat="1" ht="32" customHeight="1" spans="1:20">
      <c r="A42" s="39">
        <v>15</v>
      </c>
      <c r="B42" s="76">
        <v>44098</v>
      </c>
      <c r="C42" s="77"/>
      <c r="D42" s="37">
        <v>3000000</v>
      </c>
      <c r="E42" s="215" t="s">
        <v>104</v>
      </c>
      <c r="F42" s="78" t="s">
        <v>105</v>
      </c>
      <c r="G42" s="215"/>
      <c r="H42" s="48"/>
      <c r="I42" s="218"/>
      <c r="J42" s="215"/>
      <c r="K42" s="215"/>
      <c r="L42" s="251"/>
      <c r="M42" s="251"/>
      <c r="N42" s="251"/>
      <c r="O42" s="251"/>
      <c r="P42" s="251"/>
      <c r="Q42" s="137"/>
      <c r="R42" s="211"/>
      <c r="T42" s="211"/>
    </row>
    <row r="43" s="199" customFormat="1" ht="32" customHeight="1" spans="1:20">
      <c r="A43" s="39"/>
      <c r="B43" s="76"/>
      <c r="C43" s="77"/>
      <c r="D43" s="77"/>
      <c r="E43" s="215" t="s">
        <v>64</v>
      </c>
      <c r="F43" s="78" t="s">
        <v>81</v>
      </c>
      <c r="G43" s="215"/>
      <c r="H43" s="48"/>
      <c r="I43" s="218"/>
      <c r="J43" s="215"/>
      <c r="K43" s="215"/>
      <c r="L43" s="215">
        <v>100</v>
      </c>
      <c r="M43" s="40" t="s">
        <v>100</v>
      </c>
      <c r="N43" s="107"/>
      <c r="O43" s="107"/>
      <c r="P43" s="250" t="s">
        <v>103</v>
      </c>
      <c r="Q43" s="137"/>
      <c r="R43" s="211"/>
      <c r="S43" s="211">
        <v>267360.6</v>
      </c>
      <c r="T43" s="211"/>
    </row>
    <row r="44" s="199" customFormat="1" ht="32" customHeight="1" spans="1:20">
      <c r="A44" s="39">
        <v>15.1</v>
      </c>
      <c r="B44" s="76"/>
      <c r="C44" s="77"/>
      <c r="D44" s="77"/>
      <c r="E44" s="215" t="s">
        <v>64</v>
      </c>
      <c r="F44" s="78" t="s">
        <v>81</v>
      </c>
      <c r="G44" s="215"/>
      <c r="H44" s="48"/>
      <c r="I44" s="218"/>
      <c r="J44" s="215"/>
      <c r="K44" s="215"/>
      <c r="L44" s="215">
        <v>100</v>
      </c>
      <c r="M44" s="40" t="s">
        <v>100</v>
      </c>
      <c r="N44" s="107"/>
      <c r="O44" s="107"/>
      <c r="P44" s="109" t="s">
        <v>103</v>
      </c>
      <c r="Q44" s="137"/>
      <c r="R44" s="211"/>
      <c r="S44" s="211">
        <v>217170</v>
      </c>
      <c r="T44" s="211"/>
    </row>
    <row r="45" s="199" customFormat="1" ht="32" customHeight="1" spans="1:20">
      <c r="A45" s="39">
        <v>15.2</v>
      </c>
      <c r="B45" s="76"/>
      <c r="C45" s="77"/>
      <c r="D45" s="77"/>
      <c r="E45" s="215" t="s">
        <v>64</v>
      </c>
      <c r="F45" s="78" t="s">
        <v>81</v>
      </c>
      <c r="G45" s="215"/>
      <c r="H45" s="48"/>
      <c r="I45" s="218"/>
      <c r="J45" s="215"/>
      <c r="K45" s="215"/>
      <c r="L45" s="215">
        <v>100</v>
      </c>
      <c r="M45" s="40" t="s">
        <v>100</v>
      </c>
      <c r="N45" s="107"/>
      <c r="O45" s="107"/>
      <c r="P45" s="109" t="s">
        <v>103</v>
      </c>
      <c r="Q45" s="137"/>
      <c r="R45" s="211"/>
      <c r="S45" s="211">
        <v>215900</v>
      </c>
      <c r="T45" s="211"/>
    </row>
    <row r="46" s="202" customFormat="1" ht="32" customHeight="1" spans="1:20">
      <c r="A46" s="233">
        <v>15.3</v>
      </c>
      <c r="B46" s="80"/>
      <c r="C46" s="81"/>
      <c r="D46" s="81"/>
      <c r="E46" s="234" t="s">
        <v>64</v>
      </c>
      <c r="F46" s="83" t="s">
        <v>81</v>
      </c>
      <c r="G46" s="234"/>
      <c r="H46" s="84"/>
      <c r="I46" s="252"/>
      <c r="J46" s="234"/>
      <c r="K46" s="234"/>
      <c r="L46" s="234">
        <v>100</v>
      </c>
      <c r="M46" s="82" t="s">
        <v>100</v>
      </c>
      <c r="N46" s="121"/>
      <c r="O46" s="121"/>
      <c r="P46" s="18" t="s">
        <v>103</v>
      </c>
      <c r="Q46" s="145"/>
      <c r="R46" s="260"/>
      <c r="S46" s="260">
        <v>230426</v>
      </c>
      <c r="T46" s="260"/>
    </row>
    <row r="47" s="202" customFormat="1" ht="32" customHeight="1" spans="1:20">
      <c r="A47" s="233">
        <v>15.4</v>
      </c>
      <c r="B47" s="80"/>
      <c r="C47" s="81"/>
      <c r="D47" s="81"/>
      <c r="E47" s="234" t="s">
        <v>64</v>
      </c>
      <c r="F47" s="83" t="s">
        <v>81</v>
      </c>
      <c r="G47" s="234"/>
      <c r="H47" s="84"/>
      <c r="I47" s="252"/>
      <c r="J47" s="234"/>
      <c r="K47" s="234"/>
      <c r="L47" s="234">
        <v>100</v>
      </c>
      <c r="M47" s="82" t="s">
        <v>100</v>
      </c>
      <c r="N47" s="121"/>
      <c r="O47" s="121"/>
      <c r="P47" s="18" t="s">
        <v>103</v>
      </c>
      <c r="Q47" s="145"/>
      <c r="R47" s="260"/>
      <c r="S47" s="260">
        <v>234850</v>
      </c>
      <c r="T47" s="260"/>
    </row>
    <row r="48" s="202" customFormat="1" ht="32" customHeight="1" spans="1:20">
      <c r="A48" s="233">
        <v>15.5</v>
      </c>
      <c r="B48" s="80"/>
      <c r="C48" s="81"/>
      <c r="D48" s="81"/>
      <c r="E48" s="234" t="s">
        <v>64</v>
      </c>
      <c r="F48" s="83" t="s">
        <v>81</v>
      </c>
      <c r="G48" s="234"/>
      <c r="H48" s="84"/>
      <c r="I48" s="252"/>
      <c r="J48" s="234"/>
      <c r="K48" s="234"/>
      <c r="L48" s="234">
        <v>100</v>
      </c>
      <c r="M48" s="82" t="s">
        <v>100</v>
      </c>
      <c r="N48" s="121"/>
      <c r="O48" s="121"/>
      <c r="P48" s="18" t="s">
        <v>103</v>
      </c>
      <c r="Q48" s="145"/>
      <c r="R48" s="260"/>
      <c r="S48" s="260">
        <v>219198</v>
      </c>
      <c r="T48" s="260"/>
    </row>
    <row r="49" s="202" customFormat="1" ht="32" customHeight="1" spans="1:20">
      <c r="A49" s="233">
        <v>15.6</v>
      </c>
      <c r="B49" s="80"/>
      <c r="C49" s="81"/>
      <c r="D49" s="81"/>
      <c r="E49" s="234" t="s">
        <v>64</v>
      </c>
      <c r="F49" s="83" t="s">
        <v>81</v>
      </c>
      <c r="G49" s="234"/>
      <c r="H49" s="84"/>
      <c r="I49" s="252"/>
      <c r="J49" s="234"/>
      <c r="K49" s="234"/>
      <c r="L49" s="234">
        <v>100</v>
      </c>
      <c r="M49" s="82" t="s">
        <v>100</v>
      </c>
      <c r="N49" s="121"/>
      <c r="O49" s="121"/>
      <c r="P49" s="18" t="s">
        <v>106</v>
      </c>
      <c r="Q49" s="145"/>
      <c r="R49" s="260"/>
      <c r="S49" s="260">
        <v>215900</v>
      </c>
      <c r="T49" s="260"/>
    </row>
    <row r="50" s="202" customFormat="1" ht="32" customHeight="1" spans="1:20">
      <c r="A50" s="233">
        <v>15.7</v>
      </c>
      <c r="B50" s="80"/>
      <c r="C50" s="81"/>
      <c r="D50" s="81"/>
      <c r="E50" s="234" t="s">
        <v>64</v>
      </c>
      <c r="F50" s="83" t="s">
        <v>81</v>
      </c>
      <c r="G50" s="234"/>
      <c r="H50" s="84"/>
      <c r="I50" s="252"/>
      <c r="J50" s="234"/>
      <c r="K50" s="234"/>
      <c r="L50" s="234">
        <v>100</v>
      </c>
      <c r="M50" s="82" t="s">
        <v>100</v>
      </c>
      <c r="N50" s="121"/>
      <c r="O50" s="121"/>
      <c r="P50" s="18" t="s">
        <v>106</v>
      </c>
      <c r="Q50" s="145"/>
      <c r="R50" s="260"/>
      <c r="S50" s="260">
        <v>209550</v>
      </c>
      <c r="T50" s="260"/>
    </row>
    <row r="51" s="202" customFormat="1" ht="32" customHeight="1" spans="1:20">
      <c r="A51" s="233">
        <v>15.8</v>
      </c>
      <c r="B51" s="80"/>
      <c r="C51" s="81"/>
      <c r="D51" s="81"/>
      <c r="E51" s="234" t="s">
        <v>64</v>
      </c>
      <c r="F51" s="83" t="s">
        <v>81</v>
      </c>
      <c r="G51" s="234"/>
      <c r="H51" s="84"/>
      <c r="I51" s="252"/>
      <c r="J51" s="234"/>
      <c r="K51" s="234"/>
      <c r="L51" s="234">
        <v>100</v>
      </c>
      <c r="M51" s="82" t="s">
        <v>100</v>
      </c>
      <c r="N51" s="121"/>
      <c r="O51" s="121"/>
      <c r="P51" s="18" t="s">
        <v>106</v>
      </c>
      <c r="Q51" s="145"/>
      <c r="R51" s="260"/>
      <c r="S51" s="260">
        <v>244597</v>
      </c>
      <c r="T51" s="260"/>
    </row>
    <row r="52" s="202" customFormat="1" ht="32" customHeight="1" spans="1:20">
      <c r="A52" s="233">
        <v>15.9</v>
      </c>
      <c r="B52" s="80"/>
      <c r="C52" s="81"/>
      <c r="D52" s="81"/>
      <c r="E52" s="234" t="s">
        <v>64</v>
      </c>
      <c r="F52" s="83" t="s">
        <v>81</v>
      </c>
      <c r="G52" s="234"/>
      <c r="H52" s="84"/>
      <c r="I52" s="252"/>
      <c r="J52" s="234"/>
      <c r="K52" s="234"/>
      <c r="L52" s="234">
        <v>100</v>
      </c>
      <c r="M52" s="82" t="s">
        <v>100</v>
      </c>
      <c r="N52" s="121"/>
      <c r="O52" s="121"/>
      <c r="P52" s="18" t="s">
        <v>106</v>
      </c>
      <c r="Q52" s="145"/>
      <c r="R52" s="260"/>
      <c r="S52" s="260">
        <v>220624</v>
      </c>
      <c r="T52" s="260"/>
    </row>
    <row r="53" s="202" customFormat="1" ht="32" customHeight="1" spans="1:20">
      <c r="A53" s="235">
        <v>15.1</v>
      </c>
      <c r="B53" s="80"/>
      <c r="C53" s="81"/>
      <c r="D53" s="81"/>
      <c r="E53" s="234" t="s">
        <v>64</v>
      </c>
      <c r="F53" s="83" t="s">
        <v>81</v>
      </c>
      <c r="G53" s="234"/>
      <c r="H53" s="84"/>
      <c r="I53" s="252"/>
      <c r="J53" s="234"/>
      <c r="K53" s="234"/>
      <c r="L53" s="234">
        <v>100</v>
      </c>
      <c r="M53" s="82" t="s">
        <v>100</v>
      </c>
      <c r="N53" s="121"/>
      <c r="O53" s="121"/>
      <c r="P53" s="18" t="s">
        <v>106</v>
      </c>
      <c r="Q53" s="145"/>
      <c r="R53" s="260"/>
      <c r="S53" s="260">
        <v>226590</v>
      </c>
      <c r="T53" s="260"/>
    </row>
    <row r="54" s="202" customFormat="1" ht="32" customHeight="1" spans="1:20">
      <c r="A54" s="235">
        <v>15.11</v>
      </c>
      <c r="B54" s="80">
        <v>44152</v>
      </c>
      <c r="C54" s="81"/>
      <c r="D54" s="81"/>
      <c r="E54" s="234" t="s">
        <v>64</v>
      </c>
      <c r="F54" s="83" t="s">
        <v>81</v>
      </c>
      <c r="G54" s="234"/>
      <c r="H54" s="84"/>
      <c r="I54" s="252"/>
      <c r="J54" s="234"/>
      <c r="K54" s="234"/>
      <c r="L54" s="234">
        <v>100</v>
      </c>
      <c r="M54" s="82" t="s">
        <v>100</v>
      </c>
      <c r="N54" s="121"/>
      <c r="O54" s="121"/>
      <c r="P54" s="18" t="s">
        <v>106</v>
      </c>
      <c r="Q54" s="145"/>
      <c r="R54" s="260"/>
      <c r="S54" s="260">
        <v>244875</v>
      </c>
      <c r="T54" s="260"/>
    </row>
    <row r="55" s="202" customFormat="1" ht="32" customHeight="1" spans="1:20">
      <c r="A55" s="235">
        <v>15.12</v>
      </c>
      <c r="B55" s="80">
        <v>44153</v>
      </c>
      <c r="C55" s="81"/>
      <c r="D55" s="81"/>
      <c r="E55" s="234" t="s">
        <v>64</v>
      </c>
      <c r="F55" s="83" t="s">
        <v>81</v>
      </c>
      <c r="G55" s="234"/>
      <c r="H55" s="84"/>
      <c r="I55" s="252"/>
      <c r="J55" s="234"/>
      <c r="K55" s="234"/>
      <c r="L55" s="234">
        <v>100</v>
      </c>
      <c r="M55" s="82" t="s">
        <v>100</v>
      </c>
      <c r="N55" s="121"/>
      <c r="O55" s="121"/>
      <c r="P55" s="18" t="s">
        <v>106</v>
      </c>
      <c r="Q55" s="145"/>
      <c r="R55" s="260"/>
      <c r="S55" s="260">
        <v>247698</v>
      </c>
      <c r="T55" s="260"/>
    </row>
    <row r="56" s="202" customFormat="1" ht="32" customHeight="1" spans="1:20">
      <c r="A56" s="235">
        <v>16</v>
      </c>
      <c r="B56" s="80">
        <v>44161</v>
      </c>
      <c r="C56" s="79">
        <v>1000000</v>
      </c>
      <c r="D56" s="81"/>
      <c r="E56" s="82" t="s">
        <v>107</v>
      </c>
      <c r="F56" s="83" t="s">
        <v>108</v>
      </c>
      <c r="G56" s="234"/>
      <c r="H56" s="85">
        <v>0.012</v>
      </c>
      <c r="I56" s="252">
        <f>C56*H56</f>
        <v>12000</v>
      </c>
      <c r="J56" s="234"/>
      <c r="K56" s="82"/>
      <c r="L56" s="234"/>
      <c r="M56" s="82"/>
      <c r="N56" s="121"/>
      <c r="O56" s="121"/>
      <c r="P56" s="253"/>
      <c r="Q56" s="145"/>
      <c r="R56" s="260"/>
      <c r="S56" s="260"/>
      <c r="T56" s="260"/>
    </row>
    <row r="57" s="202" customFormat="1" ht="32" customHeight="1" spans="1:20">
      <c r="A57" s="235"/>
      <c r="B57" s="80"/>
      <c r="C57" s="79"/>
      <c r="D57" s="81"/>
      <c r="E57" s="234" t="s">
        <v>64</v>
      </c>
      <c r="F57" s="83" t="s">
        <v>81</v>
      </c>
      <c r="G57" s="234"/>
      <c r="H57" s="84"/>
      <c r="I57" s="252"/>
      <c r="J57" s="234"/>
      <c r="K57" s="234"/>
      <c r="L57" s="234">
        <v>100</v>
      </c>
      <c r="M57" s="82" t="s">
        <v>100</v>
      </c>
      <c r="N57" s="121"/>
      <c r="O57" s="121"/>
      <c r="P57" s="18" t="s">
        <v>106</v>
      </c>
      <c r="Q57" s="145"/>
      <c r="R57" s="260"/>
      <c r="S57" s="260">
        <v>262932</v>
      </c>
      <c r="T57" s="260"/>
    </row>
    <row r="58" s="202" customFormat="1" ht="32" customHeight="1" spans="1:20">
      <c r="A58" s="236">
        <v>16.1</v>
      </c>
      <c r="B58" s="80">
        <v>44169</v>
      </c>
      <c r="C58" s="79"/>
      <c r="D58" s="81"/>
      <c r="E58" s="234" t="s">
        <v>64</v>
      </c>
      <c r="F58" s="83" t="s">
        <v>81</v>
      </c>
      <c r="G58" s="234"/>
      <c r="H58" s="84"/>
      <c r="I58" s="252"/>
      <c r="J58" s="234"/>
      <c r="K58" s="234"/>
      <c r="L58" s="234">
        <v>100</v>
      </c>
      <c r="M58" s="82" t="s">
        <v>100</v>
      </c>
      <c r="N58" s="121"/>
      <c r="O58" s="121"/>
      <c r="P58" s="18" t="s">
        <v>106</v>
      </c>
      <c r="Q58" s="145"/>
      <c r="R58" s="260"/>
      <c r="S58" s="260">
        <v>264040</v>
      </c>
      <c r="T58" s="260"/>
    </row>
    <row r="59" s="202" customFormat="1" ht="32" customHeight="1" spans="1:20">
      <c r="A59" s="237">
        <v>16.2</v>
      </c>
      <c r="B59" s="87">
        <v>44172</v>
      </c>
      <c r="C59" s="88"/>
      <c r="D59" s="81"/>
      <c r="E59" s="234" t="s">
        <v>110</v>
      </c>
      <c r="F59" s="303" t="s">
        <v>111</v>
      </c>
      <c r="G59" s="234"/>
      <c r="H59" s="84"/>
      <c r="I59" s="252"/>
      <c r="J59" s="234"/>
      <c r="K59" s="234"/>
      <c r="L59" s="234">
        <v>150</v>
      </c>
      <c r="M59" s="82" t="s">
        <v>100</v>
      </c>
      <c r="N59" s="121"/>
      <c r="O59" s="121"/>
      <c r="P59" s="253" t="s">
        <v>112</v>
      </c>
      <c r="Q59" s="145"/>
      <c r="R59" s="260"/>
      <c r="S59" s="260">
        <v>100000</v>
      </c>
      <c r="T59" s="260"/>
    </row>
    <row r="60" s="202" customFormat="1" ht="32" customHeight="1" spans="1:20">
      <c r="A60" s="237"/>
      <c r="B60" s="87"/>
      <c r="C60" s="88"/>
      <c r="D60" s="81"/>
      <c r="E60" s="82" t="s">
        <v>113</v>
      </c>
      <c r="F60" s="303" t="s">
        <v>114</v>
      </c>
      <c r="G60" s="234"/>
      <c r="H60" s="84"/>
      <c r="I60" s="252"/>
      <c r="J60" s="234"/>
      <c r="K60" s="234"/>
      <c r="L60" s="234">
        <v>5000</v>
      </c>
      <c r="M60" s="82" t="s">
        <v>115</v>
      </c>
      <c r="N60" s="121"/>
      <c r="O60" s="121"/>
      <c r="P60" s="253" t="s">
        <v>116</v>
      </c>
      <c r="Q60" s="145"/>
      <c r="R60" s="260"/>
      <c r="S60" s="260">
        <v>50000</v>
      </c>
      <c r="T60" s="260"/>
    </row>
    <row r="61" s="203" customFormat="1" ht="32" customHeight="1" spans="1:20">
      <c r="A61" s="288">
        <v>17</v>
      </c>
      <c r="B61" s="156">
        <v>44190</v>
      </c>
      <c r="C61" s="155">
        <v>50000</v>
      </c>
      <c r="D61" s="160"/>
      <c r="E61" s="161" t="s">
        <v>107</v>
      </c>
      <c r="F61" s="282" t="s">
        <v>108</v>
      </c>
      <c r="G61" s="264"/>
      <c r="H61" s="162">
        <v>0.012</v>
      </c>
      <c r="I61" s="271">
        <f>C61*H61</f>
        <v>600</v>
      </c>
      <c r="J61" s="264"/>
      <c r="K61" s="264"/>
      <c r="L61" s="264">
        <v>100</v>
      </c>
      <c r="M61" s="161" t="s">
        <v>100</v>
      </c>
      <c r="N61" s="176"/>
      <c r="O61" s="176"/>
      <c r="P61" s="286"/>
      <c r="Q61" s="191"/>
      <c r="R61" s="262"/>
      <c r="S61" s="262"/>
      <c r="T61" s="262"/>
    </row>
    <row r="62" s="203" customFormat="1" ht="32" customHeight="1" spans="1:20">
      <c r="A62" s="263"/>
      <c r="B62" s="287"/>
      <c r="C62" s="155"/>
      <c r="D62" s="160"/>
      <c r="E62" s="264"/>
      <c r="F62" s="285"/>
      <c r="G62" s="264"/>
      <c r="H62" s="162"/>
      <c r="I62" s="271"/>
      <c r="J62" s="264"/>
      <c r="K62" s="264"/>
      <c r="L62" s="264"/>
      <c r="M62" s="161"/>
      <c r="N62" s="176"/>
      <c r="O62" s="176"/>
      <c r="P62" s="272" t="s">
        <v>118</v>
      </c>
      <c r="Q62" s="191"/>
      <c r="R62" s="262"/>
      <c r="S62" s="262">
        <v>357500</v>
      </c>
      <c r="T62" s="262"/>
    </row>
    <row r="63" s="203" customFormat="1" ht="32" customHeight="1" spans="1:20">
      <c r="A63" s="263"/>
      <c r="B63" s="287"/>
      <c r="C63" s="160"/>
      <c r="D63" s="160"/>
      <c r="E63" s="264"/>
      <c r="F63" s="282"/>
      <c r="G63" s="264"/>
      <c r="H63" s="162"/>
      <c r="I63" s="271"/>
      <c r="J63" s="264"/>
      <c r="K63" s="264"/>
      <c r="L63" s="264"/>
      <c r="M63" s="161"/>
      <c r="N63" s="176"/>
      <c r="O63" s="176"/>
      <c r="P63" s="272"/>
      <c r="Q63" s="191"/>
      <c r="R63" s="262"/>
      <c r="S63" s="262"/>
      <c r="T63" s="262"/>
    </row>
    <row r="64" ht="30" customHeight="1" spans="1:20">
      <c r="A64" s="164" t="s">
        <v>93</v>
      </c>
      <c r="B64" s="164"/>
      <c r="C64" s="165">
        <f>SUM(C8:C63)</f>
        <v>24604091.1</v>
      </c>
      <c r="D64" s="265">
        <f>SUM(D8:D63)</f>
        <v>3000000</v>
      </c>
      <c r="E64" s="266"/>
      <c r="F64" s="266"/>
      <c r="G64" s="266"/>
      <c r="H64" s="266"/>
      <c r="I64" s="273">
        <f t="shared" ref="I64:L64" si="0">SUM(I8:I63)</f>
        <v>295249.09</v>
      </c>
      <c r="J64" s="274"/>
      <c r="K64" s="273">
        <f t="shared" si="0"/>
        <v>13329</v>
      </c>
      <c r="L64" s="273">
        <f t="shared" si="0"/>
        <v>447450</v>
      </c>
      <c r="M64" s="179"/>
      <c r="N64" s="180">
        <f>SUM(N8:N63)</f>
        <v>52640</v>
      </c>
      <c r="O64" s="109"/>
      <c r="P64" s="105"/>
      <c r="Q64" s="278"/>
      <c r="R64" s="279"/>
      <c r="S64" s="280">
        <f>SUM(S8:S63)</f>
        <v>26795413.56</v>
      </c>
      <c r="T64" s="281">
        <f>C64+D64-I64-K64-L64-N64-S64</f>
        <v>9.44999999925494</v>
      </c>
    </row>
    <row r="65" ht="30" customHeight="1" spans="1:20">
      <c r="A65" s="164" t="s">
        <v>94</v>
      </c>
      <c r="B65" s="164"/>
      <c r="C65" s="164" t="s">
        <v>95</v>
      </c>
      <c r="D65" s="164"/>
      <c r="E65" s="164"/>
      <c r="F65" s="267">
        <f>P65</f>
        <v>357500</v>
      </c>
      <c r="G65" s="268"/>
      <c r="H65" s="268"/>
      <c r="I65" s="268"/>
      <c r="J65" s="268"/>
      <c r="K65" s="275"/>
      <c r="L65" s="182" t="s">
        <v>96</v>
      </c>
      <c r="M65" s="183"/>
      <c r="N65" s="183"/>
      <c r="O65" s="184" t="s">
        <v>97</v>
      </c>
      <c r="P65" s="276">
        <f>S62</f>
        <v>357500</v>
      </c>
      <c r="Q65" s="276"/>
      <c r="R65" s="276"/>
      <c r="S65" s="276"/>
      <c r="T65" s="276"/>
    </row>
    <row r="66" ht="30" customHeight="1" spans="1:20">
      <c r="A66" s="164"/>
      <c r="B66" s="164"/>
      <c r="C66" s="164" t="s">
        <v>98</v>
      </c>
      <c r="D66" s="164"/>
      <c r="E66" s="164"/>
      <c r="F66" s="267">
        <v>0</v>
      </c>
      <c r="G66" s="268"/>
      <c r="H66" s="268"/>
      <c r="I66" s="268"/>
      <c r="J66" s="268"/>
      <c r="K66" s="275"/>
      <c r="L66" s="186"/>
      <c r="M66" s="187"/>
      <c r="N66" s="187"/>
      <c r="O66" s="184" t="s">
        <v>99</v>
      </c>
      <c r="P66" s="277" t="str">
        <f>SUBSTITUTE(SUBSTITUTE(TEXT(INT(P65),"[DBNum2][$-804]G/通用格式元"&amp;IF(INT(F73)=F73,"整",""))&amp;TEXT(MID(F73,FIND(".",F73&amp;".0")+1,1),"[DBNum2][$-804]G/通用格式角")&amp;TEXT(MID(F73,FIND(".",F73&amp;".0")+2,1),"[DBNum2][$-804]G/通用格式分"),"零角","零"),"零分","")</f>
        <v>叁拾伍万柒仟伍佰元整</v>
      </c>
      <c r="Q66" s="277"/>
      <c r="R66" s="277"/>
      <c r="S66" s="277"/>
      <c r="T66" s="277"/>
    </row>
    <row r="71" ht="13.5" spans="2:2">
      <c r="B71" s="269"/>
    </row>
  </sheetData>
  <mergeCells count="88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64:B64"/>
    <mergeCell ref="C65:E65"/>
    <mergeCell ref="F65:K65"/>
    <mergeCell ref="P65:T65"/>
    <mergeCell ref="C66:E66"/>
    <mergeCell ref="F66:K66"/>
    <mergeCell ref="P66:T66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A59:A60"/>
    <mergeCell ref="B8:B9"/>
    <mergeCell ref="B59:B60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65:B66"/>
    <mergeCell ref="L65:N66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71"/>
  <sheetViews>
    <sheetView workbookViewId="0">
      <pane ySplit="7" topLeftCell="A62" activePane="bottomLeft" state="frozen"/>
      <selection/>
      <selection pane="bottomLeft" activeCell="F63" sqref="F63"/>
    </sheetView>
  </sheetViews>
  <sheetFormatPr defaultColWidth="9" defaultRowHeight="11.25"/>
  <cols>
    <col min="1" max="1" width="5.88333333333333" style="198" customWidth="1"/>
    <col min="2" max="2" width="7.88333333333333" style="204" customWidth="1"/>
    <col min="3" max="3" width="9.375" style="198" customWidth="1"/>
    <col min="4" max="4" width="8.375" style="198" customWidth="1"/>
    <col min="5" max="5" width="16.0833333333333" style="205" customWidth="1"/>
    <col min="6" max="6" width="20.25" style="205" customWidth="1"/>
    <col min="7" max="7" width="8.75" style="205" customWidth="1"/>
    <col min="8" max="8" width="6.625" style="205" customWidth="1"/>
    <col min="9" max="9" width="8" style="205" customWidth="1"/>
    <col min="10" max="10" width="6.75" style="205" customWidth="1"/>
    <col min="11" max="11" width="8.5" style="205" customWidth="1"/>
    <col min="12" max="12" width="9.5" style="205" customWidth="1"/>
    <col min="13" max="13" width="17.625" style="11" customWidth="1"/>
    <col min="14" max="14" width="9.375" style="205" customWidth="1"/>
    <col min="15" max="15" width="7.625" style="204" customWidth="1"/>
    <col min="16" max="16" width="22.625" style="205" customWidth="1"/>
    <col min="17" max="17" width="7.125" style="198" customWidth="1"/>
    <col min="18" max="18" width="5" style="205" customWidth="1"/>
    <col min="19" max="19" width="13.375" style="205" customWidth="1"/>
    <col min="20" max="20" width="13.25" style="198" customWidth="1"/>
    <col min="21" max="16384" width="9" style="198"/>
  </cols>
  <sheetData>
    <row r="1" s="197" customFormat="1" ht="24.9" customHeight="1" spans="1:19">
      <c r="A1" s="206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13"/>
      <c r="N1" s="206"/>
      <c r="O1" s="206"/>
      <c r="P1" s="206"/>
      <c r="Q1" s="206"/>
      <c r="R1" s="206"/>
      <c r="S1" s="206"/>
    </row>
    <row r="2" s="197" customFormat="1" ht="27.9" customHeight="1" spans="1:20">
      <c r="A2" s="15" t="s">
        <v>1</v>
      </c>
      <c r="B2" s="15"/>
      <c r="C2" s="207" t="s">
        <v>2</v>
      </c>
      <c r="D2" s="207"/>
      <c r="E2" s="207"/>
      <c r="F2" s="207"/>
      <c r="G2" s="207"/>
      <c r="H2" s="208" t="s">
        <v>3</v>
      </c>
      <c r="I2" s="239"/>
      <c r="J2" s="239" t="s">
        <v>4</v>
      </c>
      <c r="K2" s="239"/>
      <c r="L2" s="239"/>
      <c r="M2" s="98"/>
      <c r="N2" s="240" t="s">
        <v>5</v>
      </c>
      <c r="O2" s="240"/>
      <c r="P2" s="241">
        <v>2579</v>
      </c>
      <c r="Q2" s="244" t="s">
        <v>6</v>
      </c>
      <c r="R2" s="244"/>
      <c r="S2" s="256" t="s">
        <v>7</v>
      </c>
      <c r="T2" s="256"/>
    </row>
    <row r="3" s="197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7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7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2" t="s">
        <v>33</v>
      </c>
      <c r="Q5" s="134"/>
      <c r="R5" s="134"/>
      <c r="S5" s="132" t="s">
        <v>34</v>
      </c>
      <c r="T5" s="257" t="s">
        <v>35</v>
      </c>
      <c r="V5"/>
    </row>
    <row r="6" s="197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3" t="s">
        <v>41</v>
      </c>
      <c r="Q6" s="136"/>
      <c r="R6" s="136"/>
      <c r="S6" s="132"/>
      <c r="T6" s="257"/>
    </row>
    <row r="7" s="197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7"/>
    </row>
    <row r="8" s="198" customFormat="1" ht="31" customHeight="1" spans="1:20">
      <c r="A8" s="209">
        <v>1</v>
      </c>
      <c r="B8" s="210" t="s">
        <v>54</v>
      </c>
      <c r="C8" s="32">
        <v>11974091.1</v>
      </c>
      <c r="D8" s="211"/>
      <c r="E8" s="34" t="s">
        <v>55</v>
      </c>
      <c r="F8" s="35">
        <v>4.305017278369e+18</v>
      </c>
      <c r="G8" s="211"/>
      <c r="H8" s="212">
        <v>0.012</v>
      </c>
      <c r="I8" s="211">
        <v>83689.79</v>
      </c>
      <c r="J8" s="33" t="s">
        <v>56</v>
      </c>
      <c r="K8" s="211">
        <v>5711</v>
      </c>
      <c r="L8" s="211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1"/>
      <c r="S8" s="211">
        <f>C8-I8-K8-L8-N8</f>
        <v>11794050.31</v>
      </c>
      <c r="T8" s="221"/>
    </row>
    <row r="9" s="198" customFormat="1" ht="38" customHeight="1" spans="1:20">
      <c r="A9" s="213"/>
      <c r="B9" s="214"/>
      <c r="C9" s="39"/>
      <c r="D9" s="215"/>
      <c r="E9" s="41"/>
      <c r="F9" s="42"/>
      <c r="G9" s="215"/>
      <c r="H9" s="216"/>
      <c r="I9" s="215"/>
      <c r="J9" s="40"/>
      <c r="K9" s="215"/>
      <c r="L9" s="215"/>
      <c r="M9" s="40"/>
      <c r="N9" s="107"/>
      <c r="O9" s="107"/>
      <c r="P9" s="107"/>
      <c r="Q9" s="138"/>
      <c r="R9" s="215"/>
      <c r="S9" s="215"/>
      <c r="T9" s="221"/>
    </row>
    <row r="10" s="198" customFormat="1" ht="28" customHeight="1" spans="1:20">
      <c r="A10" s="209">
        <v>2</v>
      </c>
      <c r="B10" s="217">
        <v>43712</v>
      </c>
      <c r="C10" s="45">
        <v>400000</v>
      </c>
      <c r="D10" s="218"/>
      <c r="E10" s="211" t="s">
        <v>60</v>
      </c>
      <c r="F10" s="219">
        <v>175202745165</v>
      </c>
      <c r="G10" s="211"/>
      <c r="H10" s="48">
        <v>0.012</v>
      </c>
      <c r="I10" s="218">
        <v>60000</v>
      </c>
      <c r="J10" s="218" t="s">
        <v>61</v>
      </c>
      <c r="K10" s="211">
        <v>1081</v>
      </c>
      <c r="L10" s="211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1"/>
    </row>
    <row r="11" s="198" customFormat="1" ht="31" customHeight="1" spans="1:20">
      <c r="A11" s="220"/>
      <c r="B11" s="217">
        <v>43714</v>
      </c>
      <c r="C11" s="45">
        <v>2800000</v>
      </c>
      <c r="D11" s="221"/>
      <c r="E11" s="215"/>
      <c r="F11" s="222"/>
      <c r="G11" s="215"/>
      <c r="H11" s="48"/>
      <c r="I11" s="218">
        <v>33600</v>
      </c>
      <c r="J11" s="218" t="s">
        <v>56</v>
      </c>
      <c r="K11" s="215"/>
      <c r="L11" s="215"/>
      <c r="M11" s="40"/>
      <c r="N11" s="107"/>
      <c r="O11" s="107"/>
      <c r="P11" s="107"/>
      <c r="Q11" s="107"/>
      <c r="R11" s="107"/>
      <c r="S11" s="107"/>
      <c r="T11" s="221"/>
    </row>
    <row r="12" ht="20.1" customHeight="1" spans="1:20">
      <c r="A12" s="220"/>
      <c r="B12" s="217">
        <v>43717</v>
      </c>
      <c r="C12" s="52"/>
      <c r="D12" s="52"/>
      <c r="E12" s="218" t="s">
        <v>64</v>
      </c>
      <c r="F12" s="53">
        <v>4.3050172783609e+19</v>
      </c>
      <c r="G12" s="223"/>
      <c r="H12" s="223"/>
      <c r="I12" s="223"/>
      <c r="J12" s="223"/>
      <c r="K12" s="223"/>
      <c r="L12" s="223"/>
      <c r="M12" s="54"/>
      <c r="N12" s="109"/>
      <c r="O12" s="109"/>
      <c r="P12" s="109" t="s">
        <v>65</v>
      </c>
      <c r="Q12" s="139"/>
      <c r="R12" s="221"/>
      <c r="S12" s="218">
        <v>400000</v>
      </c>
      <c r="T12" s="221"/>
    </row>
    <row r="13" ht="20.1" customHeight="1" spans="1:20">
      <c r="A13" s="213"/>
      <c r="B13" s="217">
        <v>43717</v>
      </c>
      <c r="C13" s="52"/>
      <c r="D13" s="52"/>
      <c r="E13" s="223" t="s">
        <v>66</v>
      </c>
      <c r="F13" s="55" t="s">
        <v>67</v>
      </c>
      <c r="G13" s="223"/>
      <c r="H13" s="223"/>
      <c r="I13" s="223"/>
      <c r="J13" s="223"/>
      <c r="K13" s="223"/>
      <c r="L13" s="223"/>
      <c r="M13" s="54"/>
      <c r="N13" s="109"/>
      <c r="O13" s="109"/>
      <c r="P13" s="109" t="s">
        <v>68</v>
      </c>
      <c r="Q13" s="139"/>
      <c r="R13" s="221"/>
      <c r="S13" s="218">
        <v>2000000</v>
      </c>
      <c r="T13" s="221"/>
    </row>
    <row r="14" ht="20.1" customHeight="1" spans="1:20">
      <c r="A14" s="45">
        <v>3</v>
      </c>
      <c r="B14" s="217">
        <v>43720</v>
      </c>
      <c r="C14" s="52"/>
      <c r="D14" s="52"/>
      <c r="E14" s="218" t="s">
        <v>64</v>
      </c>
      <c r="F14" s="53">
        <v>4.3050172783609e+19</v>
      </c>
      <c r="G14" s="223"/>
      <c r="H14" s="223"/>
      <c r="I14" s="223"/>
      <c r="J14" s="223"/>
      <c r="K14" s="223"/>
      <c r="L14" s="223"/>
      <c r="M14" s="54"/>
      <c r="N14" s="109"/>
      <c r="O14" s="109"/>
      <c r="P14" s="109" t="s">
        <v>65</v>
      </c>
      <c r="Q14" s="139"/>
      <c r="R14" s="221"/>
      <c r="S14" s="218">
        <v>290000</v>
      </c>
      <c r="T14" s="221"/>
    </row>
    <row r="15" ht="20.1" customHeight="1" spans="1:20">
      <c r="A15" s="32">
        <v>4</v>
      </c>
      <c r="B15" s="210">
        <v>43749</v>
      </c>
      <c r="C15" s="32">
        <v>2000000</v>
      </c>
      <c r="D15" s="57"/>
      <c r="E15" s="211" t="s">
        <v>60</v>
      </c>
      <c r="F15" s="219">
        <v>175202745165</v>
      </c>
      <c r="G15" s="211"/>
      <c r="H15" s="48" t="s">
        <v>69</v>
      </c>
      <c r="I15" s="48"/>
      <c r="J15" s="48"/>
      <c r="K15" s="48"/>
      <c r="L15" s="48"/>
      <c r="M15" s="48"/>
      <c r="N15" s="48"/>
      <c r="O15" s="48"/>
      <c r="P15" s="245"/>
      <c r="Q15" s="137"/>
      <c r="R15" s="137"/>
      <c r="S15" s="137"/>
      <c r="T15" s="137"/>
    </row>
    <row r="16" ht="24" customHeight="1" spans="1:20">
      <c r="A16" s="39"/>
      <c r="B16" s="217">
        <v>43750</v>
      </c>
      <c r="C16" s="52"/>
      <c r="D16" s="52"/>
      <c r="E16" s="223" t="s">
        <v>66</v>
      </c>
      <c r="F16" s="55" t="s">
        <v>67</v>
      </c>
      <c r="G16" s="223"/>
      <c r="H16" s="43"/>
      <c r="I16" s="246"/>
      <c r="J16" s="246"/>
      <c r="K16" s="246"/>
      <c r="L16" s="246"/>
      <c r="M16" s="111"/>
      <c r="N16" s="107"/>
      <c r="O16" s="107"/>
      <c r="P16" s="109" t="s">
        <v>68</v>
      </c>
      <c r="Q16" s="139"/>
      <c r="R16" s="221"/>
      <c r="S16" s="218">
        <v>2000000</v>
      </c>
      <c r="T16" s="221"/>
    </row>
    <row r="17" ht="20.1" customHeight="1" spans="1:20">
      <c r="A17" s="32">
        <v>5</v>
      </c>
      <c r="B17" s="224">
        <v>43790</v>
      </c>
      <c r="C17" s="52"/>
      <c r="D17" s="52"/>
      <c r="E17" s="218"/>
      <c r="F17" s="225"/>
      <c r="G17" s="223"/>
      <c r="H17" s="48"/>
      <c r="I17" s="223"/>
      <c r="J17" s="223"/>
      <c r="K17" s="223"/>
      <c r="L17" s="223"/>
      <c r="M17" s="54"/>
      <c r="N17" s="109">
        <v>-197059</v>
      </c>
      <c r="O17" s="109" t="s">
        <v>70</v>
      </c>
      <c r="P17" s="109"/>
      <c r="Q17" s="139"/>
      <c r="R17" s="221"/>
      <c r="S17" s="221"/>
      <c r="T17" s="221"/>
    </row>
    <row r="18" ht="20.1" customHeight="1" spans="1:20">
      <c r="A18" s="39"/>
      <c r="B18" s="224">
        <v>43790</v>
      </c>
      <c r="C18" s="52"/>
      <c r="D18" s="52"/>
      <c r="E18" s="218" t="s">
        <v>64</v>
      </c>
      <c r="F18" s="53" t="s">
        <v>71</v>
      </c>
      <c r="G18" s="223"/>
      <c r="H18" s="223"/>
      <c r="I18" s="223"/>
      <c r="J18" s="223"/>
      <c r="K18" s="223"/>
      <c r="L18" s="223"/>
      <c r="M18" s="54"/>
      <c r="N18" s="109"/>
      <c r="O18" s="109"/>
      <c r="P18" s="109" t="s">
        <v>72</v>
      </c>
      <c r="Q18" s="139"/>
      <c r="R18" s="221"/>
      <c r="S18" s="218">
        <v>190000</v>
      </c>
      <c r="T18" s="221"/>
    </row>
    <row r="19" s="198" customFormat="1" ht="20.1" customHeight="1" spans="1:20">
      <c r="A19" s="32">
        <v>6</v>
      </c>
      <c r="B19" s="217">
        <v>43837</v>
      </c>
      <c r="C19" s="32">
        <v>680000</v>
      </c>
      <c r="D19" s="52"/>
      <c r="E19" s="218" t="s">
        <v>73</v>
      </c>
      <c r="F19" s="225">
        <v>1.30201071920014e+18</v>
      </c>
      <c r="G19" s="218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8"/>
      <c r="S19" s="218"/>
      <c r="T19" s="218"/>
    </row>
    <row r="20" s="198" customFormat="1" ht="21" customHeight="1" spans="1:20">
      <c r="A20" s="39"/>
      <c r="B20" s="217">
        <v>43837</v>
      </c>
      <c r="C20" s="52"/>
      <c r="D20" s="52"/>
      <c r="E20" s="218" t="s">
        <v>64</v>
      </c>
      <c r="F20" s="53" t="s">
        <v>71</v>
      </c>
      <c r="G20" s="218"/>
      <c r="H20" s="218"/>
      <c r="I20" s="218"/>
      <c r="J20" s="218"/>
      <c r="K20" s="218"/>
      <c r="L20" s="218">
        <v>100</v>
      </c>
      <c r="M20" s="46" t="s">
        <v>74</v>
      </c>
      <c r="N20" s="109"/>
      <c r="O20" s="109"/>
      <c r="P20" s="109" t="s">
        <v>72</v>
      </c>
      <c r="Q20" s="139"/>
      <c r="R20" s="218"/>
      <c r="S20" s="218">
        <v>322406.25</v>
      </c>
      <c r="T20" s="218"/>
    </row>
    <row r="21" s="199" customFormat="1" ht="21" customHeight="1" spans="1:20">
      <c r="A21" s="226">
        <v>7</v>
      </c>
      <c r="B21" s="217">
        <v>43840</v>
      </c>
      <c r="C21" s="32">
        <v>6666000</v>
      </c>
      <c r="D21" s="52"/>
      <c r="E21" s="218" t="s">
        <v>64</v>
      </c>
      <c r="F21" s="53" t="s">
        <v>75</v>
      </c>
      <c r="G21" s="218"/>
      <c r="H21" s="227" t="s">
        <v>76</v>
      </c>
      <c r="I21" s="247"/>
      <c r="J21" s="247"/>
      <c r="K21" s="247"/>
      <c r="L21" s="283"/>
      <c r="M21" s="46"/>
      <c r="N21" s="109"/>
      <c r="O21" s="109"/>
      <c r="P21" s="105"/>
      <c r="Q21" s="137"/>
      <c r="R21" s="211"/>
      <c r="S21" s="211"/>
      <c r="T21" s="211"/>
    </row>
    <row r="22" s="199" customFormat="1" ht="21" customHeight="1" spans="1:20">
      <c r="A22" s="39"/>
      <c r="B22" s="217">
        <v>43840</v>
      </c>
      <c r="C22" s="32">
        <v>-6666000</v>
      </c>
      <c r="D22" s="52"/>
      <c r="E22" s="218" t="s">
        <v>64</v>
      </c>
      <c r="F22" s="53" t="s">
        <v>77</v>
      </c>
      <c r="G22" s="218"/>
      <c r="H22" s="228"/>
      <c r="I22" s="248"/>
      <c r="J22" s="248"/>
      <c r="K22" s="248"/>
      <c r="L22" s="284"/>
      <c r="M22" s="46"/>
      <c r="N22" s="109"/>
      <c r="O22" s="109"/>
      <c r="P22" s="105" t="s">
        <v>78</v>
      </c>
      <c r="Q22" s="137"/>
      <c r="R22" s="211"/>
      <c r="S22" s="211"/>
      <c r="T22" s="211"/>
    </row>
    <row r="23" s="200" customFormat="1" ht="21" customHeight="1" spans="1:20">
      <c r="A23" s="229">
        <v>8</v>
      </c>
      <c r="B23" s="230">
        <v>43847</v>
      </c>
      <c r="C23" s="65">
        <v>880000</v>
      </c>
      <c r="D23" s="66"/>
      <c r="E23" s="231" t="s">
        <v>79</v>
      </c>
      <c r="F23" s="68" t="s">
        <v>77</v>
      </c>
      <c r="G23" s="231"/>
      <c r="H23" s="48" t="s">
        <v>80</v>
      </c>
      <c r="I23" s="48"/>
      <c r="J23" s="48"/>
      <c r="K23" s="48"/>
      <c r="L23" s="48"/>
      <c r="M23" s="48"/>
      <c r="N23" s="48"/>
      <c r="O23" s="48"/>
      <c r="P23" s="249"/>
      <c r="Q23" s="140"/>
      <c r="R23" s="258"/>
      <c r="S23" s="258"/>
      <c r="T23" s="258"/>
    </row>
    <row r="24" s="199" customFormat="1" ht="21" customHeight="1" spans="1:20">
      <c r="A24" s="226"/>
      <c r="B24" s="217">
        <v>43847</v>
      </c>
      <c r="C24" s="32">
        <v>20000</v>
      </c>
      <c r="D24" s="52"/>
      <c r="E24" s="211" t="s">
        <v>60</v>
      </c>
      <c r="F24" s="219">
        <v>175202745165</v>
      </c>
      <c r="G24" s="218"/>
      <c r="H24" s="218"/>
      <c r="I24" s="218"/>
      <c r="J24" s="218"/>
      <c r="K24" s="218"/>
      <c r="L24" s="209"/>
      <c r="M24" s="3"/>
      <c r="N24" s="109"/>
      <c r="O24" s="109"/>
      <c r="P24" s="105"/>
      <c r="Q24" s="137"/>
      <c r="R24" s="211"/>
      <c r="S24" s="211"/>
      <c r="T24" s="211"/>
    </row>
    <row r="25" s="199" customFormat="1" ht="21" customHeight="1" spans="1:20">
      <c r="A25" s="226"/>
      <c r="B25" s="217">
        <v>43847</v>
      </c>
      <c r="C25" s="52"/>
      <c r="D25" s="52"/>
      <c r="E25" s="218" t="s">
        <v>64</v>
      </c>
      <c r="F25" s="53" t="s">
        <v>81</v>
      </c>
      <c r="G25" s="218"/>
      <c r="H25" s="218"/>
      <c r="I25" s="218"/>
      <c r="J25" s="218"/>
      <c r="K25" s="218"/>
      <c r="L25" s="218">
        <v>100</v>
      </c>
      <c r="M25" s="46" t="s">
        <v>74</v>
      </c>
      <c r="N25" s="109"/>
      <c r="O25" s="109"/>
      <c r="P25" s="105" t="s">
        <v>82</v>
      </c>
      <c r="Q25" s="137"/>
      <c r="R25" s="211"/>
      <c r="S25" s="211">
        <v>201272.4</v>
      </c>
      <c r="T25" s="211"/>
    </row>
    <row r="26" s="199" customFormat="1" ht="21" customHeight="1" spans="1:20">
      <c r="A26" s="39"/>
      <c r="B26" s="217">
        <v>43847</v>
      </c>
      <c r="C26" s="52"/>
      <c r="D26" s="52"/>
      <c r="E26" s="218" t="s">
        <v>64</v>
      </c>
      <c r="F26" s="53" t="s">
        <v>81</v>
      </c>
      <c r="G26" s="218"/>
      <c r="H26" s="218"/>
      <c r="I26" s="218"/>
      <c r="J26" s="218"/>
      <c r="K26" s="218"/>
      <c r="L26" s="218">
        <v>50</v>
      </c>
      <c r="M26" s="46" t="s">
        <v>74</v>
      </c>
      <c r="N26" s="109"/>
      <c r="O26" s="109"/>
      <c r="P26" s="105" t="s">
        <v>82</v>
      </c>
      <c r="Q26" s="137"/>
      <c r="R26" s="211"/>
      <c r="S26" s="211">
        <v>20000</v>
      </c>
      <c r="T26" s="211"/>
    </row>
    <row r="27" s="199" customFormat="1" ht="21" customHeight="1" spans="1:20">
      <c r="A27" s="39">
        <v>9</v>
      </c>
      <c r="B27" s="217">
        <v>43849</v>
      </c>
      <c r="C27" s="52"/>
      <c r="D27" s="52"/>
      <c r="E27" s="218" t="s">
        <v>64</v>
      </c>
      <c r="F27" s="53" t="s">
        <v>81</v>
      </c>
      <c r="G27" s="218"/>
      <c r="H27" s="218"/>
      <c r="I27" s="218"/>
      <c r="J27" s="218"/>
      <c r="K27" s="218"/>
      <c r="L27" s="218">
        <v>100</v>
      </c>
      <c r="M27" s="46" t="s">
        <v>74</v>
      </c>
      <c r="N27" s="109"/>
      <c r="O27" s="109"/>
      <c r="P27" s="105" t="s">
        <v>82</v>
      </c>
      <c r="Q27" s="137"/>
      <c r="R27" s="211"/>
      <c r="S27" s="211">
        <v>350638</v>
      </c>
      <c r="T27" s="211"/>
    </row>
    <row r="28" s="200" customFormat="1" ht="21" customHeight="1" spans="1:20">
      <c r="A28" s="229">
        <v>10</v>
      </c>
      <c r="B28" s="230">
        <v>43849</v>
      </c>
      <c r="C28" s="65">
        <v>4400000</v>
      </c>
      <c r="D28" s="66"/>
      <c r="E28" s="231" t="s">
        <v>79</v>
      </c>
      <c r="F28" s="68" t="s">
        <v>77</v>
      </c>
      <c r="G28" s="231"/>
      <c r="H28" s="69">
        <v>0.012</v>
      </c>
      <c r="I28" s="231">
        <v>63600</v>
      </c>
      <c r="J28" s="231" t="s">
        <v>56</v>
      </c>
      <c r="K28" s="231"/>
      <c r="L28" s="231">
        <v>180000</v>
      </c>
      <c r="M28" s="67" t="s">
        <v>83</v>
      </c>
      <c r="N28" s="116">
        <v>330000</v>
      </c>
      <c r="O28" s="116" t="s">
        <v>84</v>
      </c>
      <c r="P28" s="249"/>
      <c r="Q28" s="140"/>
      <c r="R28" s="258"/>
      <c r="S28" s="258"/>
      <c r="T28" s="258"/>
    </row>
    <row r="29" s="200" customFormat="1" ht="21" customHeight="1" spans="1:20">
      <c r="A29" s="229"/>
      <c r="B29" s="230">
        <v>43852</v>
      </c>
      <c r="C29" s="65">
        <v>400000</v>
      </c>
      <c r="D29" s="66"/>
      <c r="E29" s="231" t="s">
        <v>79</v>
      </c>
      <c r="F29" s="68" t="s">
        <v>77</v>
      </c>
      <c r="G29" s="231"/>
      <c r="H29" s="69">
        <v>0.012</v>
      </c>
      <c r="I29" s="231">
        <v>4800</v>
      </c>
      <c r="J29" s="231" t="s">
        <v>56</v>
      </c>
      <c r="K29" s="231"/>
      <c r="L29" s="231"/>
      <c r="M29" s="67"/>
      <c r="N29" s="116"/>
      <c r="O29" s="116"/>
      <c r="P29" s="249"/>
      <c r="Q29" s="140"/>
      <c r="R29" s="258"/>
      <c r="S29" s="258"/>
      <c r="T29" s="258"/>
    </row>
    <row r="30" s="199" customFormat="1" ht="21" customHeight="1" spans="1:20">
      <c r="A30" s="226"/>
      <c r="B30" s="217">
        <v>43852</v>
      </c>
      <c r="C30" s="32"/>
      <c r="D30" s="52"/>
      <c r="E30" s="218" t="s">
        <v>64</v>
      </c>
      <c r="F30" s="53" t="s">
        <v>81</v>
      </c>
      <c r="G30" s="218"/>
      <c r="H30" s="48"/>
      <c r="I30" s="218"/>
      <c r="J30" s="218"/>
      <c r="K30" s="218"/>
      <c r="L30" s="218"/>
      <c r="M30" s="46"/>
      <c r="N30" s="109"/>
      <c r="O30" s="109"/>
      <c r="P30" s="105" t="s">
        <v>82</v>
      </c>
      <c r="Q30" s="137"/>
      <c r="R30" s="211"/>
      <c r="S30" s="211">
        <v>2962181.3</v>
      </c>
      <c r="T30" s="211"/>
    </row>
    <row r="31" s="199" customFormat="1" ht="21" customHeight="1" spans="1:20">
      <c r="A31" s="226"/>
      <c r="B31" s="217">
        <v>43852</v>
      </c>
      <c r="C31" s="32"/>
      <c r="D31" s="52"/>
      <c r="E31" s="218" t="s">
        <v>85</v>
      </c>
      <c r="F31" s="53" t="s">
        <v>86</v>
      </c>
      <c r="G31" s="218"/>
      <c r="H31" s="48"/>
      <c r="I31" s="218"/>
      <c r="J31" s="218"/>
      <c r="K31" s="218"/>
      <c r="L31" s="218"/>
      <c r="M31" s="46"/>
      <c r="N31" s="109"/>
      <c r="O31" s="109"/>
      <c r="P31" s="105" t="s">
        <v>87</v>
      </c>
      <c r="Q31" s="137"/>
      <c r="R31" s="211"/>
      <c r="S31" s="211">
        <v>50800</v>
      </c>
      <c r="T31" s="211"/>
    </row>
    <row r="32" s="199" customFormat="1" ht="21" customHeight="1" spans="1:20">
      <c r="A32" s="226"/>
      <c r="B32" s="217">
        <v>43852</v>
      </c>
      <c r="C32" s="32"/>
      <c r="D32" s="52"/>
      <c r="E32" s="218" t="s">
        <v>88</v>
      </c>
      <c r="F32" s="53" t="s">
        <v>89</v>
      </c>
      <c r="G32" s="218"/>
      <c r="H32" s="48"/>
      <c r="I32" s="218"/>
      <c r="J32" s="218"/>
      <c r="K32" s="218"/>
      <c r="L32" s="218"/>
      <c r="M32" s="46"/>
      <c r="N32" s="109"/>
      <c r="O32" s="109"/>
      <c r="P32" s="105" t="s">
        <v>90</v>
      </c>
      <c r="Q32" s="137"/>
      <c r="R32" s="211"/>
      <c r="S32" s="211">
        <v>190163</v>
      </c>
      <c r="T32" s="211"/>
    </row>
    <row r="33" s="199" customFormat="1" ht="21" customHeight="1" spans="1:20">
      <c r="A33" s="226"/>
      <c r="B33" s="217">
        <v>43852</v>
      </c>
      <c r="C33" s="32"/>
      <c r="D33" s="52"/>
      <c r="E33" s="218" t="s">
        <v>64</v>
      </c>
      <c r="F33" s="53" t="s">
        <v>91</v>
      </c>
      <c r="G33" s="218"/>
      <c r="H33" s="48"/>
      <c r="I33" s="218"/>
      <c r="J33" s="218"/>
      <c r="K33" s="218"/>
      <c r="L33" s="218"/>
      <c r="M33" s="46"/>
      <c r="N33" s="109"/>
      <c r="O33" s="109"/>
      <c r="P33" s="105" t="s">
        <v>92</v>
      </c>
      <c r="Q33" s="137"/>
      <c r="R33" s="211"/>
      <c r="S33" s="211">
        <v>606973</v>
      </c>
      <c r="T33" s="211"/>
    </row>
    <row r="34" s="199" customFormat="1" ht="21" customHeight="1" spans="1:20">
      <c r="A34" s="39"/>
      <c r="B34" s="217">
        <v>43852</v>
      </c>
      <c r="C34" s="52"/>
      <c r="D34" s="52"/>
      <c r="E34" s="218" t="s">
        <v>66</v>
      </c>
      <c r="F34" s="53" t="s">
        <v>67</v>
      </c>
      <c r="G34" s="218"/>
      <c r="H34" s="218"/>
      <c r="I34" s="218"/>
      <c r="J34" s="218"/>
      <c r="K34" s="218"/>
      <c r="L34" s="218"/>
      <c r="M34" s="46"/>
      <c r="N34" s="109"/>
      <c r="O34" s="109"/>
      <c r="P34" s="105" t="s">
        <v>68</v>
      </c>
      <c r="Q34" s="137"/>
      <c r="R34" s="211"/>
      <c r="S34" s="211">
        <v>400000</v>
      </c>
      <c r="T34" s="211"/>
    </row>
    <row r="35" s="199" customFormat="1" ht="21" customHeight="1" spans="1:20">
      <c r="A35" s="39">
        <v>11</v>
      </c>
      <c r="B35" s="217">
        <v>43852</v>
      </c>
      <c r="C35" s="52"/>
      <c r="D35" s="52"/>
      <c r="E35" s="218" t="s">
        <v>64</v>
      </c>
      <c r="F35" s="53" t="s">
        <v>81</v>
      </c>
      <c r="G35" s="218"/>
      <c r="H35" s="218"/>
      <c r="I35" s="218"/>
      <c r="J35" s="218"/>
      <c r="K35" s="218"/>
      <c r="L35" s="218"/>
      <c r="M35" s="46"/>
      <c r="N35" s="109"/>
      <c r="O35" s="109"/>
      <c r="P35" s="105" t="s">
        <v>82</v>
      </c>
      <c r="Q35" s="137"/>
      <c r="R35" s="211"/>
      <c r="S35" s="211">
        <v>189882.7</v>
      </c>
      <c r="T35" s="211"/>
    </row>
    <row r="36" s="199" customFormat="1" ht="21" customHeight="1" spans="1:20">
      <c r="A36" s="45">
        <v>12</v>
      </c>
      <c r="B36" s="217">
        <v>43885</v>
      </c>
      <c r="C36" s="52"/>
      <c r="D36" s="52"/>
      <c r="E36" s="218"/>
      <c r="F36" s="53"/>
      <c r="G36" s="218"/>
      <c r="H36" s="218"/>
      <c r="I36" s="218"/>
      <c r="J36" s="218"/>
      <c r="K36" s="218"/>
      <c r="L36" s="218"/>
      <c r="M36" s="46"/>
      <c r="N36" s="109">
        <v>-330000</v>
      </c>
      <c r="O36" s="109" t="s">
        <v>70</v>
      </c>
      <c r="P36" s="105"/>
      <c r="Q36" s="137"/>
      <c r="R36" s="211"/>
      <c r="S36" s="211"/>
      <c r="T36" s="211"/>
    </row>
    <row r="37" s="199" customFormat="1" ht="21" customHeight="1" spans="1:20">
      <c r="A37" s="45"/>
      <c r="B37" s="217">
        <v>43885</v>
      </c>
      <c r="C37" s="52"/>
      <c r="D37" s="52"/>
      <c r="E37" s="218" t="s">
        <v>64</v>
      </c>
      <c r="F37" s="53" t="s">
        <v>81</v>
      </c>
      <c r="G37" s="218"/>
      <c r="H37" s="48"/>
      <c r="I37" s="218"/>
      <c r="J37" s="218"/>
      <c r="K37" s="218"/>
      <c r="L37" s="218">
        <v>100</v>
      </c>
      <c r="M37" s="46" t="s">
        <v>100</v>
      </c>
      <c r="N37" s="109"/>
      <c r="O37" s="109"/>
      <c r="P37" s="105" t="s">
        <v>82</v>
      </c>
      <c r="Q37" s="137"/>
      <c r="R37" s="211"/>
      <c r="S37" s="211">
        <v>348711</v>
      </c>
      <c r="T37" s="211"/>
    </row>
    <row r="38" s="199" customFormat="1" ht="21" customHeight="1" spans="1:20">
      <c r="A38" s="32">
        <v>13</v>
      </c>
      <c r="B38" s="210">
        <v>43894</v>
      </c>
      <c r="C38" s="57"/>
      <c r="D38" s="57"/>
      <c r="E38" s="211" t="s">
        <v>64</v>
      </c>
      <c r="F38" s="70" t="s">
        <v>81</v>
      </c>
      <c r="G38" s="211"/>
      <c r="H38" s="36"/>
      <c r="I38" s="211"/>
      <c r="J38" s="211"/>
      <c r="K38" s="211"/>
      <c r="L38" s="211">
        <v>100</v>
      </c>
      <c r="M38" s="33" t="s">
        <v>100</v>
      </c>
      <c r="N38" s="105"/>
      <c r="O38" s="105"/>
      <c r="P38" s="250" t="s">
        <v>103</v>
      </c>
      <c r="Q38" s="137"/>
      <c r="R38" s="211"/>
      <c r="S38" s="211">
        <v>209925</v>
      </c>
      <c r="T38" s="211"/>
    </row>
    <row r="39" s="201" customFormat="1" ht="21" customHeight="1" spans="1:20">
      <c r="A39" s="5">
        <v>14.1</v>
      </c>
      <c r="B39" s="72">
        <v>43908</v>
      </c>
      <c r="C39" s="73"/>
      <c r="D39" s="73"/>
      <c r="E39" s="232" t="s">
        <v>64</v>
      </c>
      <c r="F39" s="75" t="s">
        <v>81</v>
      </c>
      <c r="G39" s="232"/>
      <c r="J39" s="232"/>
      <c r="K39" s="232"/>
      <c r="L39" s="232">
        <v>100</v>
      </c>
      <c r="M39" s="74" t="s">
        <v>100</v>
      </c>
      <c r="N39" s="118"/>
      <c r="O39" s="118"/>
      <c r="P39" s="250" t="s">
        <v>103</v>
      </c>
      <c r="Q39" s="142"/>
      <c r="R39" s="232"/>
      <c r="S39" s="232">
        <v>170000</v>
      </c>
      <c r="T39" s="232"/>
    </row>
    <row r="40" s="199" customFormat="1" ht="32" customHeight="1" spans="1:20">
      <c r="A40" s="39"/>
      <c r="B40" s="76">
        <v>43966</v>
      </c>
      <c r="C40" s="77"/>
      <c r="D40" s="77"/>
      <c r="E40" s="215" t="s">
        <v>64</v>
      </c>
      <c r="F40" s="78" t="s">
        <v>81</v>
      </c>
      <c r="G40" s="215"/>
      <c r="H40" s="48">
        <v>0.012</v>
      </c>
      <c r="I40" s="218">
        <v>4799.3</v>
      </c>
      <c r="J40" s="215"/>
      <c r="K40" s="215"/>
      <c r="L40" s="215">
        <v>12050</v>
      </c>
      <c r="M40" s="119" t="s">
        <v>101</v>
      </c>
      <c r="N40" s="107"/>
      <c r="O40" s="107"/>
      <c r="P40" s="250" t="s">
        <v>103</v>
      </c>
      <c r="Q40" s="143"/>
      <c r="R40" s="259"/>
      <c r="S40" s="218">
        <v>67700</v>
      </c>
      <c r="T40" s="218"/>
    </row>
    <row r="41" s="199" customFormat="1" ht="32" customHeight="1" spans="1:20">
      <c r="A41" s="39"/>
      <c r="B41" s="76"/>
      <c r="C41" s="77"/>
      <c r="D41" s="77"/>
      <c r="E41" s="215"/>
      <c r="F41" s="78"/>
      <c r="G41" s="215"/>
      <c r="H41" s="48"/>
      <c r="I41" s="218"/>
      <c r="J41" s="215"/>
      <c r="K41" s="215"/>
      <c r="L41" s="215"/>
      <c r="M41" s="119"/>
      <c r="N41" s="107"/>
      <c r="O41" s="107"/>
      <c r="P41" s="109"/>
      <c r="Q41" s="139"/>
      <c r="R41" s="218"/>
      <c r="S41" s="218">
        <v>1500</v>
      </c>
      <c r="T41" s="218" t="s">
        <v>102</v>
      </c>
    </row>
    <row r="42" s="199" customFormat="1" ht="32" customHeight="1" spans="1:20">
      <c r="A42" s="39">
        <v>15</v>
      </c>
      <c r="B42" s="76">
        <v>44098</v>
      </c>
      <c r="C42" s="77"/>
      <c r="D42" s="37">
        <v>3000000</v>
      </c>
      <c r="E42" s="215" t="s">
        <v>104</v>
      </c>
      <c r="F42" s="78" t="s">
        <v>105</v>
      </c>
      <c r="G42" s="215"/>
      <c r="H42" s="48"/>
      <c r="I42" s="218"/>
      <c r="J42" s="215"/>
      <c r="K42" s="215"/>
      <c r="L42" s="251"/>
      <c r="M42" s="251"/>
      <c r="N42" s="251"/>
      <c r="O42" s="251"/>
      <c r="P42" s="251"/>
      <c r="Q42" s="137"/>
      <c r="R42" s="211"/>
      <c r="T42" s="211"/>
    </row>
    <row r="43" s="199" customFormat="1" ht="32" customHeight="1" spans="1:20">
      <c r="A43" s="39"/>
      <c r="B43" s="76"/>
      <c r="C43" s="77"/>
      <c r="D43" s="77"/>
      <c r="E43" s="215" t="s">
        <v>64</v>
      </c>
      <c r="F43" s="78" t="s">
        <v>81</v>
      </c>
      <c r="G43" s="215"/>
      <c r="H43" s="48"/>
      <c r="I43" s="218"/>
      <c r="J43" s="215"/>
      <c r="K43" s="215"/>
      <c r="L43" s="215">
        <v>100</v>
      </c>
      <c r="M43" s="40" t="s">
        <v>100</v>
      </c>
      <c r="N43" s="107"/>
      <c r="O43" s="107"/>
      <c r="P43" s="250" t="s">
        <v>103</v>
      </c>
      <c r="Q43" s="137"/>
      <c r="R43" s="211"/>
      <c r="S43" s="211">
        <v>267360.6</v>
      </c>
      <c r="T43" s="211"/>
    </row>
    <row r="44" s="199" customFormat="1" ht="32" customHeight="1" spans="1:20">
      <c r="A44" s="39">
        <v>15.1</v>
      </c>
      <c r="B44" s="76"/>
      <c r="C44" s="77"/>
      <c r="D44" s="77"/>
      <c r="E44" s="215" t="s">
        <v>64</v>
      </c>
      <c r="F44" s="78" t="s">
        <v>81</v>
      </c>
      <c r="G44" s="215"/>
      <c r="H44" s="48"/>
      <c r="I44" s="218"/>
      <c r="J44" s="215"/>
      <c r="K44" s="215"/>
      <c r="L44" s="215">
        <v>100</v>
      </c>
      <c r="M44" s="40" t="s">
        <v>100</v>
      </c>
      <c r="N44" s="107"/>
      <c r="O44" s="107"/>
      <c r="P44" s="109" t="s">
        <v>103</v>
      </c>
      <c r="Q44" s="137"/>
      <c r="R44" s="211"/>
      <c r="S44" s="211">
        <v>217170</v>
      </c>
      <c r="T44" s="211"/>
    </row>
    <row r="45" s="199" customFormat="1" ht="32" customHeight="1" spans="1:20">
      <c r="A45" s="39">
        <v>15.2</v>
      </c>
      <c r="B45" s="76"/>
      <c r="C45" s="77"/>
      <c r="D45" s="77"/>
      <c r="E45" s="215" t="s">
        <v>64</v>
      </c>
      <c r="F45" s="78" t="s">
        <v>81</v>
      </c>
      <c r="G45" s="215"/>
      <c r="H45" s="48"/>
      <c r="I45" s="218"/>
      <c r="J45" s="215"/>
      <c r="K45" s="215"/>
      <c r="L45" s="215">
        <v>100</v>
      </c>
      <c r="M45" s="40" t="s">
        <v>100</v>
      </c>
      <c r="N45" s="107"/>
      <c r="O45" s="107"/>
      <c r="P45" s="109" t="s">
        <v>103</v>
      </c>
      <c r="Q45" s="137"/>
      <c r="R45" s="211"/>
      <c r="S45" s="211">
        <v>215900</v>
      </c>
      <c r="T45" s="211"/>
    </row>
    <row r="46" s="202" customFormat="1" ht="32" customHeight="1" spans="1:20">
      <c r="A46" s="233">
        <v>15.3</v>
      </c>
      <c r="B46" s="80"/>
      <c r="C46" s="81"/>
      <c r="D46" s="81"/>
      <c r="E46" s="234" t="s">
        <v>64</v>
      </c>
      <c r="F46" s="83" t="s">
        <v>81</v>
      </c>
      <c r="G46" s="234"/>
      <c r="H46" s="84"/>
      <c r="I46" s="252"/>
      <c r="J46" s="234"/>
      <c r="K46" s="234"/>
      <c r="L46" s="234">
        <v>100</v>
      </c>
      <c r="M46" s="82" t="s">
        <v>100</v>
      </c>
      <c r="N46" s="121"/>
      <c r="O46" s="121"/>
      <c r="P46" s="18" t="s">
        <v>103</v>
      </c>
      <c r="Q46" s="145"/>
      <c r="R46" s="260"/>
      <c r="S46" s="260">
        <v>230426</v>
      </c>
      <c r="T46" s="260"/>
    </row>
    <row r="47" s="202" customFormat="1" ht="32" customHeight="1" spans="1:20">
      <c r="A47" s="233">
        <v>15.4</v>
      </c>
      <c r="B47" s="80"/>
      <c r="C47" s="81"/>
      <c r="D47" s="81"/>
      <c r="E47" s="234" t="s">
        <v>64</v>
      </c>
      <c r="F47" s="83" t="s">
        <v>81</v>
      </c>
      <c r="G47" s="234"/>
      <c r="H47" s="84"/>
      <c r="I47" s="252"/>
      <c r="J47" s="234"/>
      <c r="K47" s="234"/>
      <c r="L47" s="234">
        <v>100</v>
      </c>
      <c r="M47" s="82" t="s">
        <v>100</v>
      </c>
      <c r="N47" s="121"/>
      <c r="O47" s="121"/>
      <c r="P47" s="18" t="s">
        <v>103</v>
      </c>
      <c r="Q47" s="145"/>
      <c r="R47" s="260"/>
      <c r="S47" s="260">
        <v>234850</v>
      </c>
      <c r="T47" s="260"/>
    </row>
    <row r="48" s="202" customFormat="1" ht="32" customHeight="1" spans="1:20">
      <c r="A48" s="233">
        <v>15.5</v>
      </c>
      <c r="B48" s="80"/>
      <c r="C48" s="81"/>
      <c r="D48" s="81"/>
      <c r="E48" s="234" t="s">
        <v>64</v>
      </c>
      <c r="F48" s="83" t="s">
        <v>81</v>
      </c>
      <c r="G48" s="234"/>
      <c r="H48" s="84"/>
      <c r="I48" s="252"/>
      <c r="J48" s="234"/>
      <c r="K48" s="234"/>
      <c r="L48" s="234">
        <v>100</v>
      </c>
      <c r="M48" s="82" t="s">
        <v>100</v>
      </c>
      <c r="N48" s="121"/>
      <c r="O48" s="121"/>
      <c r="P48" s="18" t="s">
        <v>103</v>
      </c>
      <c r="Q48" s="145"/>
      <c r="R48" s="260"/>
      <c r="S48" s="260">
        <v>219198</v>
      </c>
      <c r="T48" s="260"/>
    </row>
    <row r="49" s="202" customFormat="1" ht="32" customHeight="1" spans="1:20">
      <c r="A49" s="233">
        <v>15.6</v>
      </c>
      <c r="B49" s="80"/>
      <c r="C49" s="81"/>
      <c r="D49" s="81"/>
      <c r="E49" s="234" t="s">
        <v>64</v>
      </c>
      <c r="F49" s="83" t="s">
        <v>81</v>
      </c>
      <c r="G49" s="234"/>
      <c r="H49" s="84"/>
      <c r="I49" s="252"/>
      <c r="J49" s="234"/>
      <c r="K49" s="234"/>
      <c r="L49" s="234">
        <v>100</v>
      </c>
      <c r="M49" s="82" t="s">
        <v>100</v>
      </c>
      <c r="N49" s="121"/>
      <c r="O49" s="121"/>
      <c r="P49" s="18" t="s">
        <v>106</v>
      </c>
      <c r="Q49" s="145"/>
      <c r="R49" s="260"/>
      <c r="S49" s="260">
        <v>215900</v>
      </c>
      <c r="T49" s="260"/>
    </row>
    <row r="50" s="202" customFormat="1" ht="32" customHeight="1" spans="1:20">
      <c r="A50" s="233">
        <v>15.7</v>
      </c>
      <c r="B50" s="80"/>
      <c r="C50" s="81"/>
      <c r="D50" s="81"/>
      <c r="E50" s="234" t="s">
        <v>64</v>
      </c>
      <c r="F50" s="83" t="s">
        <v>81</v>
      </c>
      <c r="G50" s="234"/>
      <c r="H50" s="84"/>
      <c r="I50" s="252"/>
      <c r="J50" s="234"/>
      <c r="K50" s="234"/>
      <c r="L50" s="234">
        <v>100</v>
      </c>
      <c r="M50" s="82" t="s">
        <v>100</v>
      </c>
      <c r="N50" s="121"/>
      <c r="O50" s="121"/>
      <c r="P50" s="18" t="s">
        <v>106</v>
      </c>
      <c r="Q50" s="145"/>
      <c r="R50" s="260"/>
      <c r="S50" s="260">
        <v>209550</v>
      </c>
      <c r="T50" s="260"/>
    </row>
    <row r="51" s="202" customFormat="1" ht="32" customHeight="1" spans="1:20">
      <c r="A51" s="233">
        <v>15.8</v>
      </c>
      <c r="B51" s="80"/>
      <c r="C51" s="81"/>
      <c r="D51" s="81"/>
      <c r="E51" s="234" t="s">
        <v>64</v>
      </c>
      <c r="F51" s="83" t="s">
        <v>81</v>
      </c>
      <c r="G51" s="234"/>
      <c r="H51" s="84"/>
      <c r="I51" s="252"/>
      <c r="J51" s="234"/>
      <c r="K51" s="234"/>
      <c r="L51" s="234">
        <v>100</v>
      </c>
      <c r="M51" s="82" t="s">
        <v>100</v>
      </c>
      <c r="N51" s="121"/>
      <c r="O51" s="121"/>
      <c r="P51" s="18" t="s">
        <v>106</v>
      </c>
      <c r="Q51" s="145"/>
      <c r="R51" s="260"/>
      <c r="S51" s="260">
        <v>244597</v>
      </c>
      <c r="T51" s="260"/>
    </row>
    <row r="52" s="202" customFormat="1" ht="32" customHeight="1" spans="1:20">
      <c r="A52" s="233">
        <v>15.9</v>
      </c>
      <c r="B52" s="80"/>
      <c r="C52" s="81"/>
      <c r="D52" s="81"/>
      <c r="E52" s="234" t="s">
        <v>64</v>
      </c>
      <c r="F52" s="83" t="s">
        <v>81</v>
      </c>
      <c r="G52" s="234"/>
      <c r="H52" s="84"/>
      <c r="I52" s="252"/>
      <c r="J52" s="234"/>
      <c r="K52" s="234"/>
      <c r="L52" s="234">
        <v>100</v>
      </c>
      <c r="M52" s="82" t="s">
        <v>100</v>
      </c>
      <c r="N52" s="121"/>
      <c r="O52" s="121"/>
      <c r="P52" s="18" t="s">
        <v>106</v>
      </c>
      <c r="Q52" s="145"/>
      <c r="R52" s="260"/>
      <c r="S52" s="260">
        <v>220624</v>
      </c>
      <c r="T52" s="260"/>
    </row>
    <row r="53" s="202" customFormat="1" ht="32" customHeight="1" spans="1:20">
      <c r="A53" s="235">
        <v>15.1</v>
      </c>
      <c r="B53" s="80"/>
      <c r="C53" s="81"/>
      <c r="D53" s="81"/>
      <c r="E53" s="234" t="s">
        <v>64</v>
      </c>
      <c r="F53" s="83" t="s">
        <v>81</v>
      </c>
      <c r="G53" s="234"/>
      <c r="H53" s="84"/>
      <c r="I53" s="252"/>
      <c r="J53" s="234"/>
      <c r="K53" s="234"/>
      <c r="L53" s="234">
        <v>100</v>
      </c>
      <c r="M53" s="82" t="s">
        <v>100</v>
      </c>
      <c r="N53" s="121"/>
      <c r="O53" s="121"/>
      <c r="P53" s="18" t="s">
        <v>106</v>
      </c>
      <c r="Q53" s="145"/>
      <c r="R53" s="260"/>
      <c r="S53" s="260">
        <v>226590</v>
      </c>
      <c r="T53" s="260"/>
    </row>
    <row r="54" s="202" customFormat="1" ht="32" customHeight="1" spans="1:20">
      <c r="A54" s="235">
        <v>15.11</v>
      </c>
      <c r="B54" s="80">
        <v>44152</v>
      </c>
      <c r="C54" s="81"/>
      <c r="D54" s="81"/>
      <c r="E54" s="234" t="s">
        <v>64</v>
      </c>
      <c r="F54" s="83" t="s">
        <v>81</v>
      </c>
      <c r="G54" s="234"/>
      <c r="H54" s="84"/>
      <c r="I54" s="252"/>
      <c r="J54" s="234"/>
      <c r="K54" s="234"/>
      <c r="L54" s="234">
        <v>100</v>
      </c>
      <c r="M54" s="82" t="s">
        <v>100</v>
      </c>
      <c r="N54" s="121"/>
      <c r="O54" s="121"/>
      <c r="P54" s="18" t="s">
        <v>106</v>
      </c>
      <c r="Q54" s="145"/>
      <c r="R54" s="260"/>
      <c r="S54" s="260">
        <v>244875</v>
      </c>
      <c r="T54" s="260"/>
    </row>
    <row r="55" s="202" customFormat="1" ht="32" customHeight="1" spans="1:20">
      <c r="A55" s="235">
        <v>15.12</v>
      </c>
      <c r="B55" s="80">
        <v>44153</v>
      </c>
      <c r="C55" s="81"/>
      <c r="D55" s="81"/>
      <c r="E55" s="234" t="s">
        <v>64</v>
      </c>
      <c r="F55" s="83" t="s">
        <v>81</v>
      </c>
      <c r="G55" s="234"/>
      <c r="H55" s="84"/>
      <c r="I55" s="252"/>
      <c r="J55" s="234"/>
      <c r="K55" s="234"/>
      <c r="L55" s="234">
        <v>100</v>
      </c>
      <c r="M55" s="82" t="s">
        <v>100</v>
      </c>
      <c r="N55" s="121"/>
      <c r="O55" s="121"/>
      <c r="P55" s="18" t="s">
        <v>106</v>
      </c>
      <c r="Q55" s="145"/>
      <c r="R55" s="260"/>
      <c r="S55" s="260">
        <v>247698</v>
      </c>
      <c r="T55" s="260"/>
    </row>
    <row r="56" s="202" customFormat="1" ht="32" customHeight="1" spans="1:20">
      <c r="A56" s="235">
        <v>16</v>
      </c>
      <c r="B56" s="80">
        <v>44161</v>
      </c>
      <c r="C56" s="79">
        <v>1000000</v>
      </c>
      <c r="D56" s="81"/>
      <c r="E56" s="82" t="s">
        <v>107</v>
      </c>
      <c r="F56" s="83" t="s">
        <v>108</v>
      </c>
      <c r="G56" s="234"/>
      <c r="H56" s="85">
        <v>0.012</v>
      </c>
      <c r="I56" s="252">
        <f>C56*H56</f>
        <v>12000</v>
      </c>
      <c r="J56" s="234"/>
      <c r="K56" s="82"/>
      <c r="L56" s="234"/>
      <c r="M56" s="82"/>
      <c r="N56" s="121"/>
      <c r="O56" s="121"/>
      <c r="P56" s="253"/>
      <c r="Q56" s="145"/>
      <c r="R56" s="260"/>
      <c r="S56" s="260"/>
      <c r="T56" s="260"/>
    </row>
    <row r="57" s="202" customFormat="1" ht="32" customHeight="1" spans="1:20">
      <c r="A57" s="235"/>
      <c r="B57" s="80"/>
      <c r="C57" s="79"/>
      <c r="D57" s="81"/>
      <c r="E57" s="234" t="s">
        <v>64</v>
      </c>
      <c r="F57" s="83" t="s">
        <v>81</v>
      </c>
      <c r="G57" s="234"/>
      <c r="H57" s="84"/>
      <c r="I57" s="252"/>
      <c r="J57" s="234"/>
      <c r="K57" s="234"/>
      <c r="L57" s="234">
        <v>100</v>
      </c>
      <c r="M57" s="82" t="s">
        <v>100</v>
      </c>
      <c r="N57" s="121"/>
      <c r="O57" s="121"/>
      <c r="P57" s="18" t="s">
        <v>106</v>
      </c>
      <c r="Q57" s="145"/>
      <c r="R57" s="260"/>
      <c r="S57" s="260">
        <v>262932</v>
      </c>
      <c r="T57" s="260"/>
    </row>
    <row r="58" s="202" customFormat="1" ht="32" customHeight="1" spans="1:20">
      <c r="A58" s="236">
        <v>16.1</v>
      </c>
      <c r="B58" s="80">
        <v>44169</v>
      </c>
      <c r="C58" s="79"/>
      <c r="D58" s="81"/>
      <c r="E58" s="234" t="s">
        <v>64</v>
      </c>
      <c r="F58" s="83" t="s">
        <v>81</v>
      </c>
      <c r="G58" s="234"/>
      <c r="H58" s="84"/>
      <c r="I58" s="252"/>
      <c r="J58" s="234"/>
      <c r="K58" s="234"/>
      <c r="L58" s="234">
        <v>100</v>
      </c>
      <c r="M58" s="82" t="s">
        <v>100</v>
      </c>
      <c r="N58" s="121"/>
      <c r="O58" s="121"/>
      <c r="P58" s="18" t="s">
        <v>106</v>
      </c>
      <c r="Q58" s="145"/>
      <c r="R58" s="260"/>
      <c r="S58" s="260">
        <v>264040</v>
      </c>
      <c r="T58" s="260"/>
    </row>
    <row r="59" s="202" customFormat="1" ht="32" customHeight="1" spans="1:20">
      <c r="A59" s="237">
        <v>16.2</v>
      </c>
      <c r="B59" s="87">
        <v>44172</v>
      </c>
      <c r="C59" s="88"/>
      <c r="D59" s="81"/>
      <c r="E59" s="234" t="s">
        <v>110</v>
      </c>
      <c r="F59" s="303" t="s">
        <v>111</v>
      </c>
      <c r="G59" s="234"/>
      <c r="H59" s="84"/>
      <c r="I59" s="252"/>
      <c r="J59" s="234"/>
      <c r="K59" s="234"/>
      <c r="L59" s="234">
        <v>150</v>
      </c>
      <c r="M59" s="82" t="s">
        <v>100</v>
      </c>
      <c r="N59" s="121"/>
      <c r="O59" s="121"/>
      <c r="P59" s="253" t="s">
        <v>112</v>
      </c>
      <c r="Q59" s="145"/>
      <c r="R59" s="260"/>
      <c r="S59" s="260">
        <v>100000</v>
      </c>
      <c r="T59" s="260"/>
    </row>
    <row r="60" s="202" customFormat="1" ht="32" customHeight="1" spans="1:20">
      <c r="A60" s="237"/>
      <c r="B60" s="87"/>
      <c r="C60" s="88"/>
      <c r="D60" s="81"/>
      <c r="E60" s="82" t="s">
        <v>113</v>
      </c>
      <c r="F60" s="303" t="s">
        <v>114</v>
      </c>
      <c r="G60" s="234"/>
      <c r="H60" s="84"/>
      <c r="I60" s="252"/>
      <c r="J60" s="234"/>
      <c r="K60" s="234"/>
      <c r="L60" s="234">
        <v>5000</v>
      </c>
      <c r="M60" s="82" t="s">
        <v>115</v>
      </c>
      <c r="N60" s="121"/>
      <c r="O60" s="121"/>
      <c r="P60" s="253" t="s">
        <v>116</v>
      </c>
      <c r="Q60" s="145"/>
      <c r="R60" s="260"/>
      <c r="S60" s="260">
        <v>50000</v>
      </c>
      <c r="T60" s="260"/>
    </row>
    <row r="61" s="202" customFormat="1" ht="32" customHeight="1" spans="1:20">
      <c r="A61" s="236">
        <v>17</v>
      </c>
      <c r="B61" s="80">
        <v>44190</v>
      </c>
      <c r="C61" s="79">
        <v>50000</v>
      </c>
      <c r="D61" s="81"/>
      <c r="E61" s="82" t="s">
        <v>107</v>
      </c>
      <c r="F61" s="83" t="s">
        <v>108</v>
      </c>
      <c r="G61" s="234"/>
      <c r="H61" s="84">
        <v>0.012</v>
      </c>
      <c r="I61" s="252" t="s">
        <v>119</v>
      </c>
      <c r="J61" s="234"/>
      <c r="K61" s="234"/>
      <c r="L61" s="234">
        <v>100</v>
      </c>
      <c r="M61" s="82" t="s">
        <v>100</v>
      </c>
      <c r="N61" s="121"/>
      <c r="O61" s="121"/>
      <c r="P61" s="18"/>
      <c r="Q61" s="145"/>
      <c r="R61" s="260"/>
      <c r="S61" s="260"/>
      <c r="T61" s="260"/>
    </row>
    <row r="62" s="202" customFormat="1" ht="32" customHeight="1" spans="1:20">
      <c r="A62" s="235"/>
      <c r="B62" s="80"/>
      <c r="C62" s="79"/>
      <c r="D62" s="81"/>
      <c r="E62" s="234" t="s">
        <v>120</v>
      </c>
      <c r="F62" s="303" t="s">
        <v>121</v>
      </c>
      <c r="G62" s="234"/>
      <c r="H62" s="84"/>
      <c r="I62" s="252"/>
      <c r="J62" s="234"/>
      <c r="K62" s="234"/>
      <c r="L62" s="234"/>
      <c r="M62" s="82"/>
      <c r="N62" s="121"/>
      <c r="O62" s="121"/>
      <c r="P62" s="253" t="s">
        <v>122</v>
      </c>
      <c r="Q62" s="145"/>
      <c r="R62" s="260"/>
      <c r="S62" s="260">
        <v>358000</v>
      </c>
      <c r="T62" s="260"/>
    </row>
    <row r="63" s="203" customFormat="1" ht="32" customHeight="1" spans="1:20">
      <c r="A63" s="263"/>
      <c r="B63" s="287"/>
      <c r="C63" s="160"/>
      <c r="D63" s="160"/>
      <c r="E63" s="264"/>
      <c r="F63" s="282"/>
      <c r="G63" s="264"/>
      <c r="H63" s="162"/>
      <c r="I63" s="271"/>
      <c r="J63" s="264"/>
      <c r="K63" s="264"/>
      <c r="L63" s="264"/>
      <c r="M63" s="161"/>
      <c r="N63" s="176"/>
      <c r="O63" s="176"/>
      <c r="P63" s="272"/>
      <c r="Q63" s="191"/>
      <c r="R63" s="262"/>
      <c r="S63" s="262"/>
      <c r="T63" s="262"/>
    </row>
    <row r="64" ht="30" customHeight="1" spans="1:20">
      <c r="A64" s="164" t="s">
        <v>93</v>
      </c>
      <c r="B64" s="164"/>
      <c r="C64" s="165">
        <f>SUM(C8:C63)</f>
        <v>24604091.1</v>
      </c>
      <c r="D64" s="265">
        <f>SUM(D8:D63)</f>
        <v>3000000</v>
      </c>
      <c r="E64" s="266"/>
      <c r="F64" s="266"/>
      <c r="G64" s="266"/>
      <c r="H64" s="266"/>
      <c r="I64" s="273">
        <f t="shared" ref="I64:L64" si="0">SUM(I8:I63)</f>
        <v>294649.09</v>
      </c>
      <c r="J64" s="274"/>
      <c r="K64" s="273">
        <f t="shared" si="0"/>
        <v>13329</v>
      </c>
      <c r="L64" s="273">
        <f t="shared" si="0"/>
        <v>447450</v>
      </c>
      <c r="M64" s="179"/>
      <c r="N64" s="180">
        <f>SUM(N8:N63)</f>
        <v>52640</v>
      </c>
      <c r="O64" s="109"/>
      <c r="P64" s="105"/>
      <c r="Q64" s="278"/>
      <c r="R64" s="279"/>
      <c r="S64" s="280">
        <f>SUM(S8:S63)</f>
        <v>26795913.56</v>
      </c>
      <c r="T64" s="281">
        <f>C64+D64-I64-K64-L64-N64-S64</f>
        <v>109.449999999255</v>
      </c>
    </row>
    <row r="65" ht="30" customHeight="1" spans="1:20">
      <c r="A65" s="164" t="s">
        <v>94</v>
      </c>
      <c r="B65" s="164"/>
      <c r="C65" s="164" t="s">
        <v>95</v>
      </c>
      <c r="D65" s="164"/>
      <c r="E65" s="164"/>
      <c r="F65" s="267">
        <f>P65</f>
        <v>358000</v>
      </c>
      <c r="G65" s="268"/>
      <c r="H65" s="268"/>
      <c r="I65" s="268"/>
      <c r="J65" s="268"/>
      <c r="K65" s="275"/>
      <c r="L65" s="182" t="s">
        <v>96</v>
      </c>
      <c r="M65" s="183"/>
      <c r="N65" s="183"/>
      <c r="O65" s="184" t="s">
        <v>97</v>
      </c>
      <c r="P65" s="276">
        <f>S62</f>
        <v>358000</v>
      </c>
      <c r="Q65" s="276"/>
      <c r="R65" s="276"/>
      <c r="S65" s="276"/>
      <c r="T65" s="276"/>
    </row>
    <row r="66" ht="30" customHeight="1" spans="1:20">
      <c r="A66" s="164"/>
      <c r="B66" s="164"/>
      <c r="C66" s="164" t="s">
        <v>98</v>
      </c>
      <c r="D66" s="164"/>
      <c r="E66" s="164"/>
      <c r="F66" s="267">
        <v>0</v>
      </c>
      <c r="G66" s="268"/>
      <c r="H66" s="268"/>
      <c r="I66" s="268"/>
      <c r="J66" s="268"/>
      <c r="K66" s="275"/>
      <c r="L66" s="186"/>
      <c r="M66" s="187"/>
      <c r="N66" s="187"/>
      <c r="O66" s="184" t="s">
        <v>99</v>
      </c>
      <c r="P66" s="277" t="str">
        <f>SUBSTITUTE(SUBSTITUTE(TEXT(INT(P65),"[DBNum2][$-804]G/通用格式元"&amp;IF(INT(F73)=F73,"整",""))&amp;TEXT(MID(F73,FIND(".",F73&amp;".0")+1,1),"[DBNum2][$-804]G/通用格式角")&amp;TEXT(MID(F73,FIND(".",F73&amp;".0")+2,1),"[DBNum2][$-804]G/通用格式分"),"零角","零"),"零分","")</f>
        <v>叁拾伍万捌仟元整</v>
      </c>
      <c r="Q66" s="277"/>
      <c r="R66" s="277"/>
      <c r="S66" s="277"/>
      <c r="T66" s="277"/>
    </row>
    <row r="71" ht="13.5" spans="2:2">
      <c r="B71" s="269"/>
    </row>
  </sheetData>
  <mergeCells count="88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64:B64"/>
    <mergeCell ref="C65:E65"/>
    <mergeCell ref="F65:K65"/>
    <mergeCell ref="P65:T65"/>
    <mergeCell ref="C66:E66"/>
    <mergeCell ref="F66:K66"/>
    <mergeCell ref="P66:T66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A59:A60"/>
    <mergeCell ref="B8:B9"/>
    <mergeCell ref="B59:B60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65:B66"/>
    <mergeCell ref="L65:N66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79"/>
  <sheetViews>
    <sheetView topLeftCell="E64" workbookViewId="0">
      <selection activeCell="E64" sqref="$A1:$XFD1048576"/>
    </sheetView>
  </sheetViews>
  <sheetFormatPr defaultColWidth="9" defaultRowHeight="11.25"/>
  <cols>
    <col min="1" max="1" width="5.88333333333333" style="198" customWidth="1"/>
    <col min="2" max="2" width="7.88333333333333" style="204" customWidth="1"/>
    <col min="3" max="3" width="9.375" style="198" customWidth="1"/>
    <col min="4" max="4" width="9.5" style="198" customWidth="1"/>
    <col min="5" max="5" width="17.5" style="205" customWidth="1"/>
    <col min="6" max="6" width="20.25" style="205" customWidth="1"/>
    <col min="7" max="7" width="8.75" style="205" customWidth="1"/>
    <col min="8" max="8" width="6.625" style="205" customWidth="1"/>
    <col min="9" max="9" width="8" style="205" customWidth="1"/>
    <col min="10" max="10" width="6.75" style="205" customWidth="1"/>
    <col min="11" max="11" width="8.5" style="205" customWidth="1"/>
    <col min="12" max="12" width="9.5" style="205" customWidth="1"/>
    <col min="13" max="13" width="17.625" style="11" customWidth="1"/>
    <col min="14" max="14" width="9.375" style="205" customWidth="1"/>
    <col min="15" max="15" width="7.625" style="204" customWidth="1"/>
    <col min="16" max="16" width="22.625" style="205" customWidth="1"/>
    <col min="17" max="17" width="7.125" style="198" customWidth="1"/>
    <col min="18" max="18" width="5" style="205" customWidth="1"/>
    <col min="19" max="19" width="13.375" style="205" customWidth="1"/>
    <col min="20" max="20" width="13.25" style="198" customWidth="1"/>
    <col min="21" max="16384" width="9" style="198"/>
  </cols>
  <sheetData>
    <row r="1" s="197" customFormat="1" ht="24.9" customHeight="1" spans="1:19">
      <c r="A1" s="206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13"/>
      <c r="N1" s="206"/>
      <c r="O1" s="206"/>
      <c r="P1" s="206"/>
      <c r="Q1" s="206"/>
      <c r="R1" s="206"/>
      <c r="S1" s="206"/>
    </row>
    <row r="2" s="197" customFormat="1" ht="27.9" customHeight="1" spans="1:20">
      <c r="A2" s="15" t="s">
        <v>1</v>
      </c>
      <c r="B2" s="15"/>
      <c r="C2" s="207" t="s">
        <v>2</v>
      </c>
      <c r="D2" s="207"/>
      <c r="E2" s="207"/>
      <c r="F2" s="207"/>
      <c r="G2" s="207"/>
      <c r="H2" s="208" t="s">
        <v>3</v>
      </c>
      <c r="I2" s="239"/>
      <c r="J2" s="239" t="s">
        <v>4</v>
      </c>
      <c r="K2" s="239"/>
      <c r="L2" s="239"/>
      <c r="M2" s="98"/>
      <c r="N2" s="240" t="s">
        <v>5</v>
      </c>
      <c r="O2" s="240"/>
      <c r="P2" s="241">
        <v>2579</v>
      </c>
      <c r="Q2" s="244" t="s">
        <v>6</v>
      </c>
      <c r="R2" s="244"/>
      <c r="S2" s="256" t="s">
        <v>7</v>
      </c>
      <c r="T2" s="256"/>
    </row>
    <row r="3" s="197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7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7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2" t="s">
        <v>33</v>
      </c>
      <c r="Q5" s="134"/>
      <c r="R5" s="134"/>
      <c r="S5" s="132" t="s">
        <v>34</v>
      </c>
      <c r="T5" s="257" t="s">
        <v>35</v>
      </c>
      <c r="V5"/>
    </row>
    <row r="6" s="197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3" t="s">
        <v>41</v>
      </c>
      <c r="Q6" s="136"/>
      <c r="R6" s="136"/>
      <c r="S6" s="132"/>
      <c r="T6" s="257"/>
    </row>
    <row r="7" s="197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7"/>
    </row>
    <row r="8" s="198" customFormat="1" ht="31" customHeight="1" spans="1:20">
      <c r="A8" s="209">
        <v>1</v>
      </c>
      <c r="B8" s="210" t="s">
        <v>54</v>
      </c>
      <c r="C8" s="32">
        <v>11974091.1</v>
      </c>
      <c r="D8" s="211"/>
      <c r="E8" s="34" t="s">
        <v>55</v>
      </c>
      <c r="F8" s="35">
        <v>4.305017278369e+18</v>
      </c>
      <c r="G8" s="211"/>
      <c r="H8" s="212">
        <v>0.012</v>
      </c>
      <c r="I8" s="211">
        <v>83689.79</v>
      </c>
      <c r="J8" s="33" t="s">
        <v>56</v>
      </c>
      <c r="K8" s="211">
        <v>5711</v>
      </c>
      <c r="L8" s="211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1"/>
      <c r="S8" s="211">
        <f>C8-I8-K8-L8-N8</f>
        <v>11794050.31</v>
      </c>
      <c r="T8" s="221"/>
    </row>
    <row r="9" s="198" customFormat="1" ht="38" customHeight="1" spans="1:20">
      <c r="A9" s="213"/>
      <c r="B9" s="214"/>
      <c r="C9" s="39"/>
      <c r="D9" s="215"/>
      <c r="E9" s="41"/>
      <c r="F9" s="42"/>
      <c r="G9" s="215"/>
      <c r="H9" s="216"/>
      <c r="I9" s="215"/>
      <c r="J9" s="40"/>
      <c r="K9" s="215"/>
      <c r="L9" s="215"/>
      <c r="M9" s="40"/>
      <c r="N9" s="107"/>
      <c r="O9" s="107"/>
      <c r="P9" s="107"/>
      <c r="Q9" s="138"/>
      <c r="R9" s="215"/>
      <c r="S9" s="215"/>
      <c r="T9" s="221"/>
    </row>
    <row r="10" s="198" customFormat="1" ht="28" customHeight="1" spans="1:20">
      <c r="A10" s="209">
        <v>2</v>
      </c>
      <c r="B10" s="217">
        <v>43712</v>
      </c>
      <c r="C10" s="45">
        <v>400000</v>
      </c>
      <c r="D10" s="218"/>
      <c r="E10" s="211" t="s">
        <v>60</v>
      </c>
      <c r="F10" s="219">
        <v>175202745165</v>
      </c>
      <c r="G10" s="211"/>
      <c r="H10" s="48">
        <v>0.012</v>
      </c>
      <c r="I10" s="218">
        <v>60000</v>
      </c>
      <c r="J10" s="218" t="s">
        <v>61</v>
      </c>
      <c r="K10" s="211">
        <v>1081</v>
      </c>
      <c r="L10" s="211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1"/>
    </row>
    <row r="11" s="198" customFormat="1" ht="31" customHeight="1" spans="1:20">
      <c r="A11" s="220"/>
      <c r="B11" s="217">
        <v>43714</v>
      </c>
      <c r="C11" s="45">
        <v>2800000</v>
      </c>
      <c r="D11" s="221"/>
      <c r="E11" s="215"/>
      <c r="F11" s="222"/>
      <c r="G11" s="215"/>
      <c r="H11" s="48"/>
      <c r="I11" s="218">
        <v>33600</v>
      </c>
      <c r="J11" s="218" t="s">
        <v>56</v>
      </c>
      <c r="K11" s="215"/>
      <c r="L11" s="215"/>
      <c r="M11" s="40"/>
      <c r="N11" s="107"/>
      <c r="O11" s="107"/>
      <c r="P11" s="107"/>
      <c r="Q11" s="107"/>
      <c r="R11" s="107"/>
      <c r="S11" s="107"/>
      <c r="T11" s="221"/>
    </row>
    <row r="12" ht="20.1" customHeight="1" spans="1:20">
      <c r="A12" s="220"/>
      <c r="B12" s="217">
        <v>43717</v>
      </c>
      <c r="C12" s="52"/>
      <c r="D12" s="52"/>
      <c r="E12" s="218" t="s">
        <v>64</v>
      </c>
      <c r="F12" s="53">
        <v>4.3050172783609e+19</v>
      </c>
      <c r="G12" s="223"/>
      <c r="H12" s="223"/>
      <c r="I12" s="223"/>
      <c r="J12" s="223"/>
      <c r="K12" s="223"/>
      <c r="L12" s="223"/>
      <c r="M12" s="54"/>
      <c r="N12" s="109"/>
      <c r="O12" s="109"/>
      <c r="P12" s="109" t="s">
        <v>65</v>
      </c>
      <c r="Q12" s="139"/>
      <c r="R12" s="221"/>
      <c r="S12" s="218">
        <v>400000</v>
      </c>
      <c r="T12" s="221"/>
    </row>
    <row r="13" ht="20.1" customHeight="1" spans="1:20">
      <c r="A13" s="213"/>
      <c r="B13" s="217">
        <v>43717</v>
      </c>
      <c r="C13" s="52"/>
      <c r="D13" s="52"/>
      <c r="E13" s="223" t="s">
        <v>66</v>
      </c>
      <c r="F13" s="55" t="s">
        <v>67</v>
      </c>
      <c r="G13" s="223"/>
      <c r="H13" s="223"/>
      <c r="I13" s="223"/>
      <c r="J13" s="223"/>
      <c r="K13" s="223"/>
      <c r="L13" s="223"/>
      <c r="M13" s="54"/>
      <c r="N13" s="109"/>
      <c r="O13" s="109"/>
      <c r="P13" s="109" t="s">
        <v>68</v>
      </c>
      <c r="Q13" s="139"/>
      <c r="R13" s="221"/>
      <c r="S13" s="218">
        <v>2000000</v>
      </c>
      <c r="T13" s="221"/>
    </row>
    <row r="14" ht="20.1" customHeight="1" spans="1:20">
      <c r="A14" s="45">
        <v>3</v>
      </c>
      <c r="B14" s="217">
        <v>43720</v>
      </c>
      <c r="C14" s="52"/>
      <c r="D14" s="52"/>
      <c r="E14" s="218" t="s">
        <v>64</v>
      </c>
      <c r="F14" s="53">
        <v>4.3050172783609e+19</v>
      </c>
      <c r="G14" s="223"/>
      <c r="H14" s="223"/>
      <c r="I14" s="223"/>
      <c r="J14" s="223"/>
      <c r="K14" s="223"/>
      <c r="L14" s="223"/>
      <c r="M14" s="54"/>
      <c r="N14" s="109"/>
      <c r="O14" s="109"/>
      <c r="P14" s="109" t="s">
        <v>65</v>
      </c>
      <c r="Q14" s="139"/>
      <c r="R14" s="221"/>
      <c r="S14" s="218">
        <v>290000</v>
      </c>
      <c r="T14" s="221"/>
    </row>
    <row r="15" ht="20.1" customHeight="1" spans="1:20">
      <c r="A15" s="32">
        <v>4</v>
      </c>
      <c r="B15" s="210">
        <v>43749</v>
      </c>
      <c r="C15" s="32">
        <v>2000000</v>
      </c>
      <c r="D15" s="57"/>
      <c r="E15" s="211" t="s">
        <v>60</v>
      </c>
      <c r="F15" s="219">
        <v>175202745165</v>
      </c>
      <c r="G15" s="211"/>
      <c r="H15" s="48" t="s">
        <v>69</v>
      </c>
      <c r="I15" s="48"/>
      <c r="J15" s="48"/>
      <c r="K15" s="48"/>
      <c r="L15" s="48"/>
      <c r="M15" s="48"/>
      <c r="N15" s="48"/>
      <c r="O15" s="48"/>
      <c r="P15" s="245"/>
      <c r="Q15" s="137"/>
      <c r="R15" s="137"/>
      <c r="S15" s="137"/>
      <c r="T15" s="137"/>
    </row>
    <row r="16" ht="24" customHeight="1" spans="1:20">
      <c r="A16" s="39"/>
      <c r="B16" s="217">
        <v>43750</v>
      </c>
      <c r="C16" s="52"/>
      <c r="D16" s="52"/>
      <c r="E16" s="223" t="s">
        <v>66</v>
      </c>
      <c r="F16" s="55" t="s">
        <v>67</v>
      </c>
      <c r="G16" s="223"/>
      <c r="H16" s="43"/>
      <c r="I16" s="246"/>
      <c r="J16" s="246"/>
      <c r="K16" s="246"/>
      <c r="L16" s="246"/>
      <c r="M16" s="111"/>
      <c r="N16" s="107"/>
      <c r="O16" s="107"/>
      <c r="P16" s="109" t="s">
        <v>68</v>
      </c>
      <c r="Q16" s="139"/>
      <c r="R16" s="221"/>
      <c r="S16" s="218">
        <v>2000000</v>
      </c>
      <c r="T16" s="221"/>
    </row>
    <row r="17" ht="20.1" customHeight="1" spans="1:20">
      <c r="A17" s="32">
        <v>5</v>
      </c>
      <c r="B17" s="224">
        <v>43790</v>
      </c>
      <c r="C17" s="52"/>
      <c r="D17" s="52"/>
      <c r="E17" s="218"/>
      <c r="F17" s="225"/>
      <c r="G17" s="223"/>
      <c r="H17" s="48"/>
      <c r="I17" s="223"/>
      <c r="J17" s="223"/>
      <c r="K17" s="223"/>
      <c r="L17" s="223"/>
      <c r="M17" s="54"/>
      <c r="N17" s="109">
        <v>-197059</v>
      </c>
      <c r="O17" s="109" t="s">
        <v>70</v>
      </c>
      <c r="P17" s="109"/>
      <c r="Q17" s="139"/>
      <c r="R17" s="221"/>
      <c r="S17" s="221"/>
      <c r="T17" s="221"/>
    </row>
    <row r="18" ht="20.1" customHeight="1" spans="1:20">
      <c r="A18" s="39"/>
      <c r="B18" s="224">
        <v>43790</v>
      </c>
      <c r="C18" s="52"/>
      <c r="D18" s="52"/>
      <c r="E18" s="218" t="s">
        <v>64</v>
      </c>
      <c r="F18" s="53" t="s">
        <v>71</v>
      </c>
      <c r="G18" s="223"/>
      <c r="H18" s="223"/>
      <c r="I18" s="223"/>
      <c r="J18" s="223"/>
      <c r="K18" s="223"/>
      <c r="L18" s="223"/>
      <c r="M18" s="54"/>
      <c r="N18" s="109"/>
      <c r="O18" s="109"/>
      <c r="P18" s="109" t="s">
        <v>72</v>
      </c>
      <c r="Q18" s="139"/>
      <c r="R18" s="221"/>
      <c r="S18" s="218">
        <v>190000</v>
      </c>
      <c r="T18" s="221"/>
    </row>
    <row r="19" s="198" customFormat="1" ht="20.1" customHeight="1" spans="1:20">
      <c r="A19" s="32">
        <v>6</v>
      </c>
      <c r="B19" s="217">
        <v>43837</v>
      </c>
      <c r="C19" s="32">
        <v>680000</v>
      </c>
      <c r="D19" s="52"/>
      <c r="E19" s="218" t="s">
        <v>73</v>
      </c>
      <c r="F19" s="225">
        <v>1.30201071920014e+18</v>
      </c>
      <c r="G19" s="218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8"/>
      <c r="S19" s="218"/>
      <c r="T19" s="218"/>
    </row>
    <row r="20" s="198" customFormat="1" ht="21" customHeight="1" spans="1:20">
      <c r="A20" s="39"/>
      <c r="B20" s="217">
        <v>43837</v>
      </c>
      <c r="C20" s="52"/>
      <c r="D20" s="52"/>
      <c r="E20" s="218" t="s">
        <v>64</v>
      </c>
      <c r="F20" s="53" t="s">
        <v>71</v>
      </c>
      <c r="G20" s="218"/>
      <c r="H20" s="218"/>
      <c r="I20" s="218"/>
      <c r="J20" s="218"/>
      <c r="K20" s="218"/>
      <c r="L20" s="218">
        <v>100</v>
      </c>
      <c r="M20" s="46" t="s">
        <v>74</v>
      </c>
      <c r="N20" s="109"/>
      <c r="O20" s="109"/>
      <c r="P20" s="109" t="s">
        <v>72</v>
      </c>
      <c r="Q20" s="139"/>
      <c r="R20" s="218"/>
      <c r="S20" s="218">
        <v>322406.25</v>
      </c>
      <c r="T20" s="218"/>
    </row>
    <row r="21" s="199" customFormat="1" ht="21" customHeight="1" spans="1:20">
      <c r="A21" s="226">
        <v>7</v>
      </c>
      <c r="B21" s="217">
        <v>43840</v>
      </c>
      <c r="C21" s="32">
        <v>6666000</v>
      </c>
      <c r="D21" s="52"/>
      <c r="E21" s="218" t="s">
        <v>64</v>
      </c>
      <c r="F21" s="53" t="s">
        <v>75</v>
      </c>
      <c r="G21" s="218"/>
      <c r="H21" s="227" t="s">
        <v>76</v>
      </c>
      <c r="I21" s="247"/>
      <c r="J21" s="247"/>
      <c r="K21" s="247"/>
      <c r="L21" s="283"/>
      <c r="M21" s="46"/>
      <c r="N21" s="109"/>
      <c r="O21" s="109"/>
      <c r="P21" s="105"/>
      <c r="Q21" s="137"/>
      <c r="R21" s="211"/>
      <c r="S21" s="211"/>
      <c r="T21" s="211"/>
    </row>
    <row r="22" s="199" customFormat="1" ht="21" customHeight="1" spans="1:20">
      <c r="A22" s="39"/>
      <c r="B22" s="217">
        <v>43840</v>
      </c>
      <c r="C22" s="32">
        <v>-6666000</v>
      </c>
      <c r="D22" s="52"/>
      <c r="E22" s="218" t="s">
        <v>64</v>
      </c>
      <c r="F22" s="53" t="s">
        <v>77</v>
      </c>
      <c r="G22" s="218"/>
      <c r="H22" s="228"/>
      <c r="I22" s="248"/>
      <c r="J22" s="248"/>
      <c r="K22" s="248"/>
      <c r="L22" s="284"/>
      <c r="M22" s="46"/>
      <c r="N22" s="109"/>
      <c r="O22" s="109"/>
      <c r="P22" s="105" t="s">
        <v>78</v>
      </c>
      <c r="Q22" s="137"/>
      <c r="R22" s="211"/>
      <c r="S22" s="211"/>
      <c r="T22" s="211"/>
    </row>
    <row r="23" s="200" customFormat="1" ht="21" customHeight="1" spans="1:20">
      <c r="A23" s="229">
        <v>8</v>
      </c>
      <c r="B23" s="230">
        <v>43847</v>
      </c>
      <c r="C23" s="65">
        <v>880000</v>
      </c>
      <c r="D23" s="66"/>
      <c r="E23" s="231" t="s">
        <v>79</v>
      </c>
      <c r="F23" s="68" t="s">
        <v>77</v>
      </c>
      <c r="G23" s="231"/>
      <c r="H23" s="48" t="s">
        <v>80</v>
      </c>
      <c r="I23" s="48"/>
      <c r="J23" s="48"/>
      <c r="K23" s="48"/>
      <c r="L23" s="48"/>
      <c r="M23" s="48"/>
      <c r="N23" s="48"/>
      <c r="O23" s="48"/>
      <c r="P23" s="249"/>
      <c r="Q23" s="140"/>
      <c r="R23" s="258"/>
      <c r="S23" s="258"/>
      <c r="T23" s="258"/>
    </row>
    <row r="24" s="199" customFormat="1" ht="21" customHeight="1" spans="1:20">
      <c r="A24" s="226"/>
      <c r="B24" s="217">
        <v>43847</v>
      </c>
      <c r="C24" s="32">
        <v>20000</v>
      </c>
      <c r="D24" s="52"/>
      <c r="E24" s="211" t="s">
        <v>60</v>
      </c>
      <c r="F24" s="219">
        <v>175202745165</v>
      </c>
      <c r="G24" s="218"/>
      <c r="H24" s="218"/>
      <c r="I24" s="218"/>
      <c r="J24" s="218"/>
      <c r="K24" s="218"/>
      <c r="L24" s="209"/>
      <c r="M24" s="3"/>
      <c r="N24" s="109"/>
      <c r="O24" s="109"/>
      <c r="P24" s="105"/>
      <c r="Q24" s="137"/>
      <c r="R24" s="211"/>
      <c r="S24" s="211"/>
      <c r="T24" s="211"/>
    </row>
    <row r="25" s="199" customFormat="1" ht="21" customHeight="1" spans="1:20">
      <c r="A25" s="226"/>
      <c r="B25" s="217">
        <v>43847</v>
      </c>
      <c r="C25" s="52"/>
      <c r="D25" s="52"/>
      <c r="E25" s="218" t="s">
        <v>64</v>
      </c>
      <c r="F25" s="53" t="s">
        <v>81</v>
      </c>
      <c r="G25" s="218"/>
      <c r="H25" s="218"/>
      <c r="I25" s="218"/>
      <c r="J25" s="218"/>
      <c r="K25" s="218"/>
      <c r="L25" s="218">
        <v>100</v>
      </c>
      <c r="M25" s="46" t="s">
        <v>74</v>
      </c>
      <c r="N25" s="109"/>
      <c r="O25" s="109"/>
      <c r="P25" s="105" t="s">
        <v>82</v>
      </c>
      <c r="Q25" s="137"/>
      <c r="R25" s="211"/>
      <c r="S25" s="211">
        <v>201272.4</v>
      </c>
      <c r="T25" s="211"/>
    </row>
    <row r="26" s="199" customFormat="1" ht="21" customHeight="1" spans="1:20">
      <c r="A26" s="39"/>
      <c r="B26" s="217">
        <v>43847</v>
      </c>
      <c r="C26" s="52"/>
      <c r="D26" s="52"/>
      <c r="E26" s="218" t="s">
        <v>64</v>
      </c>
      <c r="F26" s="53" t="s">
        <v>81</v>
      </c>
      <c r="G26" s="218"/>
      <c r="H26" s="218"/>
      <c r="I26" s="218"/>
      <c r="J26" s="218"/>
      <c r="K26" s="218"/>
      <c r="L26" s="218">
        <v>50</v>
      </c>
      <c r="M26" s="46" t="s">
        <v>74</v>
      </c>
      <c r="N26" s="109"/>
      <c r="O26" s="109"/>
      <c r="P26" s="105" t="s">
        <v>82</v>
      </c>
      <c r="Q26" s="137"/>
      <c r="R26" s="211"/>
      <c r="S26" s="211">
        <v>20000</v>
      </c>
      <c r="T26" s="211"/>
    </row>
    <row r="27" s="199" customFormat="1" ht="21" customHeight="1" spans="1:20">
      <c r="A27" s="39">
        <v>9</v>
      </c>
      <c r="B27" s="217">
        <v>43849</v>
      </c>
      <c r="C27" s="52"/>
      <c r="D27" s="52"/>
      <c r="E27" s="218" t="s">
        <v>64</v>
      </c>
      <c r="F27" s="53" t="s">
        <v>81</v>
      </c>
      <c r="G27" s="218"/>
      <c r="H27" s="218"/>
      <c r="I27" s="218"/>
      <c r="J27" s="218"/>
      <c r="K27" s="218"/>
      <c r="L27" s="218">
        <v>100</v>
      </c>
      <c r="M27" s="46" t="s">
        <v>74</v>
      </c>
      <c r="N27" s="109"/>
      <c r="O27" s="109"/>
      <c r="P27" s="105" t="s">
        <v>82</v>
      </c>
      <c r="Q27" s="137"/>
      <c r="R27" s="211"/>
      <c r="S27" s="211">
        <v>350638</v>
      </c>
      <c r="T27" s="211"/>
    </row>
    <row r="28" s="200" customFormat="1" ht="21" customHeight="1" spans="1:20">
      <c r="A28" s="229">
        <v>10</v>
      </c>
      <c r="B28" s="230">
        <v>43849</v>
      </c>
      <c r="C28" s="65">
        <v>4400000</v>
      </c>
      <c r="D28" s="66"/>
      <c r="E28" s="231" t="s">
        <v>79</v>
      </c>
      <c r="F28" s="68" t="s">
        <v>77</v>
      </c>
      <c r="G28" s="231"/>
      <c r="H28" s="69">
        <v>0.012</v>
      </c>
      <c r="I28" s="231">
        <v>63600</v>
      </c>
      <c r="J28" s="231" t="s">
        <v>56</v>
      </c>
      <c r="K28" s="231"/>
      <c r="L28" s="231">
        <v>180000</v>
      </c>
      <c r="M28" s="67" t="s">
        <v>83</v>
      </c>
      <c r="N28" s="116">
        <v>330000</v>
      </c>
      <c r="O28" s="116" t="s">
        <v>84</v>
      </c>
      <c r="P28" s="249"/>
      <c r="Q28" s="140"/>
      <c r="R28" s="258"/>
      <c r="S28" s="258"/>
      <c r="T28" s="258"/>
    </row>
    <row r="29" s="200" customFormat="1" ht="21" customHeight="1" spans="1:20">
      <c r="A29" s="229"/>
      <c r="B29" s="230">
        <v>43852</v>
      </c>
      <c r="C29" s="65">
        <v>400000</v>
      </c>
      <c r="D29" s="66"/>
      <c r="E29" s="231" t="s">
        <v>79</v>
      </c>
      <c r="F29" s="68" t="s">
        <v>77</v>
      </c>
      <c r="G29" s="231"/>
      <c r="H29" s="69">
        <v>0.012</v>
      </c>
      <c r="I29" s="231">
        <v>4800</v>
      </c>
      <c r="J29" s="231" t="s">
        <v>56</v>
      </c>
      <c r="K29" s="231"/>
      <c r="L29" s="231"/>
      <c r="M29" s="67"/>
      <c r="N29" s="116"/>
      <c r="O29" s="116"/>
      <c r="P29" s="249"/>
      <c r="Q29" s="140"/>
      <c r="R29" s="258"/>
      <c r="S29" s="258"/>
      <c r="T29" s="258"/>
    </row>
    <row r="30" s="199" customFormat="1" ht="21" customHeight="1" spans="1:20">
      <c r="A30" s="226"/>
      <c r="B30" s="217">
        <v>43852</v>
      </c>
      <c r="C30" s="32"/>
      <c r="D30" s="52"/>
      <c r="E30" s="218" t="s">
        <v>64</v>
      </c>
      <c r="F30" s="53" t="s">
        <v>81</v>
      </c>
      <c r="G30" s="218"/>
      <c r="H30" s="48"/>
      <c r="I30" s="218"/>
      <c r="J30" s="218"/>
      <c r="K30" s="218"/>
      <c r="L30" s="218"/>
      <c r="M30" s="46"/>
      <c r="N30" s="109"/>
      <c r="O30" s="109"/>
      <c r="P30" s="105" t="s">
        <v>82</v>
      </c>
      <c r="Q30" s="137"/>
      <c r="R30" s="211"/>
      <c r="S30" s="211">
        <v>2962181.3</v>
      </c>
      <c r="T30" s="211"/>
    </row>
    <row r="31" s="199" customFormat="1" ht="21" customHeight="1" spans="1:20">
      <c r="A31" s="226"/>
      <c r="B31" s="217">
        <v>43852</v>
      </c>
      <c r="C31" s="32"/>
      <c r="D31" s="52"/>
      <c r="E31" s="218" t="s">
        <v>85</v>
      </c>
      <c r="F31" s="53" t="s">
        <v>86</v>
      </c>
      <c r="G31" s="218"/>
      <c r="H31" s="48"/>
      <c r="I31" s="218"/>
      <c r="J31" s="218"/>
      <c r="K31" s="218"/>
      <c r="L31" s="218"/>
      <c r="M31" s="46"/>
      <c r="N31" s="109"/>
      <c r="O31" s="109"/>
      <c r="P31" s="105" t="s">
        <v>87</v>
      </c>
      <c r="Q31" s="137"/>
      <c r="R31" s="211"/>
      <c r="S31" s="211">
        <v>50800</v>
      </c>
      <c r="T31" s="211"/>
    </row>
    <row r="32" s="199" customFormat="1" ht="21" customHeight="1" spans="1:20">
      <c r="A32" s="226"/>
      <c r="B32" s="217">
        <v>43852</v>
      </c>
      <c r="C32" s="32"/>
      <c r="D32" s="52"/>
      <c r="E32" s="218" t="s">
        <v>88</v>
      </c>
      <c r="F32" s="53" t="s">
        <v>89</v>
      </c>
      <c r="G32" s="218"/>
      <c r="H32" s="48"/>
      <c r="I32" s="218"/>
      <c r="J32" s="218"/>
      <c r="K32" s="218"/>
      <c r="L32" s="218"/>
      <c r="M32" s="46"/>
      <c r="N32" s="109"/>
      <c r="O32" s="109"/>
      <c r="P32" s="105" t="s">
        <v>90</v>
      </c>
      <c r="Q32" s="137"/>
      <c r="R32" s="211"/>
      <c r="S32" s="211">
        <v>190163</v>
      </c>
      <c r="T32" s="211"/>
    </row>
    <row r="33" s="199" customFormat="1" ht="21" customHeight="1" spans="1:20">
      <c r="A33" s="226"/>
      <c r="B33" s="217">
        <v>43852</v>
      </c>
      <c r="C33" s="32"/>
      <c r="D33" s="52"/>
      <c r="E33" s="218" t="s">
        <v>64</v>
      </c>
      <c r="F33" s="53" t="s">
        <v>91</v>
      </c>
      <c r="G33" s="218"/>
      <c r="H33" s="48"/>
      <c r="I33" s="218"/>
      <c r="J33" s="218"/>
      <c r="K33" s="218"/>
      <c r="L33" s="218"/>
      <c r="M33" s="46"/>
      <c r="N33" s="109"/>
      <c r="O33" s="109"/>
      <c r="P33" s="105" t="s">
        <v>92</v>
      </c>
      <c r="Q33" s="137"/>
      <c r="R33" s="211"/>
      <c r="S33" s="211">
        <v>606973</v>
      </c>
      <c r="T33" s="211"/>
    </row>
    <row r="34" s="199" customFormat="1" ht="21" customHeight="1" spans="1:20">
      <c r="A34" s="39"/>
      <c r="B34" s="217">
        <v>43852</v>
      </c>
      <c r="C34" s="52"/>
      <c r="D34" s="52"/>
      <c r="E34" s="218" t="s">
        <v>66</v>
      </c>
      <c r="F34" s="53" t="s">
        <v>67</v>
      </c>
      <c r="G34" s="218"/>
      <c r="H34" s="218"/>
      <c r="I34" s="218"/>
      <c r="J34" s="218"/>
      <c r="K34" s="218"/>
      <c r="L34" s="218"/>
      <c r="M34" s="46"/>
      <c r="N34" s="109"/>
      <c r="O34" s="109"/>
      <c r="P34" s="105" t="s">
        <v>68</v>
      </c>
      <c r="Q34" s="137"/>
      <c r="R34" s="211"/>
      <c r="S34" s="211">
        <v>400000</v>
      </c>
      <c r="T34" s="211"/>
    </row>
    <row r="35" s="199" customFormat="1" ht="21" customHeight="1" spans="1:20">
      <c r="A35" s="39">
        <v>11</v>
      </c>
      <c r="B35" s="217">
        <v>43852</v>
      </c>
      <c r="C35" s="52"/>
      <c r="D35" s="52"/>
      <c r="E35" s="218" t="s">
        <v>64</v>
      </c>
      <c r="F35" s="53" t="s">
        <v>81</v>
      </c>
      <c r="G35" s="218"/>
      <c r="H35" s="218"/>
      <c r="I35" s="218"/>
      <c r="J35" s="218"/>
      <c r="K35" s="218"/>
      <c r="L35" s="218"/>
      <c r="M35" s="46"/>
      <c r="N35" s="109"/>
      <c r="O35" s="109"/>
      <c r="P35" s="105" t="s">
        <v>82</v>
      </c>
      <c r="Q35" s="137"/>
      <c r="R35" s="211"/>
      <c r="S35" s="211">
        <v>189882.7</v>
      </c>
      <c r="T35" s="211"/>
    </row>
    <row r="36" s="199" customFormat="1" ht="21" customHeight="1" spans="1:20">
      <c r="A36" s="45">
        <v>12</v>
      </c>
      <c r="B36" s="217">
        <v>43885</v>
      </c>
      <c r="C36" s="52"/>
      <c r="D36" s="52"/>
      <c r="E36" s="218"/>
      <c r="F36" s="53"/>
      <c r="G36" s="218"/>
      <c r="H36" s="218"/>
      <c r="I36" s="218"/>
      <c r="J36" s="218"/>
      <c r="K36" s="218"/>
      <c r="L36" s="218"/>
      <c r="M36" s="46"/>
      <c r="N36" s="109">
        <v>-330000</v>
      </c>
      <c r="O36" s="109" t="s">
        <v>70</v>
      </c>
      <c r="P36" s="105"/>
      <c r="Q36" s="137"/>
      <c r="R36" s="211"/>
      <c r="S36" s="211"/>
      <c r="T36" s="211"/>
    </row>
    <row r="37" s="199" customFormat="1" ht="21" customHeight="1" spans="1:20">
      <c r="A37" s="45"/>
      <c r="B37" s="217">
        <v>43885</v>
      </c>
      <c r="C37" s="52"/>
      <c r="D37" s="52"/>
      <c r="E37" s="218" t="s">
        <v>64</v>
      </c>
      <c r="F37" s="53" t="s">
        <v>81</v>
      </c>
      <c r="G37" s="218"/>
      <c r="H37" s="48"/>
      <c r="I37" s="218"/>
      <c r="J37" s="218"/>
      <c r="K37" s="218"/>
      <c r="L37" s="218">
        <v>100</v>
      </c>
      <c r="M37" s="46" t="s">
        <v>100</v>
      </c>
      <c r="N37" s="109"/>
      <c r="O37" s="109"/>
      <c r="P37" s="105" t="s">
        <v>82</v>
      </c>
      <c r="Q37" s="137"/>
      <c r="R37" s="211"/>
      <c r="S37" s="211">
        <v>348711</v>
      </c>
      <c r="T37" s="211"/>
    </row>
    <row r="38" s="199" customFormat="1" ht="21" customHeight="1" spans="1:20">
      <c r="A38" s="32">
        <v>13</v>
      </c>
      <c r="B38" s="210">
        <v>43894</v>
      </c>
      <c r="C38" s="57"/>
      <c r="D38" s="57"/>
      <c r="E38" s="211" t="s">
        <v>64</v>
      </c>
      <c r="F38" s="70" t="s">
        <v>81</v>
      </c>
      <c r="G38" s="211"/>
      <c r="H38" s="36"/>
      <c r="I38" s="211"/>
      <c r="J38" s="211"/>
      <c r="K38" s="211"/>
      <c r="L38" s="211">
        <v>100</v>
      </c>
      <c r="M38" s="33" t="s">
        <v>100</v>
      </c>
      <c r="N38" s="105"/>
      <c r="O38" s="105"/>
      <c r="P38" s="250" t="s">
        <v>103</v>
      </c>
      <c r="Q38" s="137"/>
      <c r="R38" s="211"/>
      <c r="S38" s="211">
        <v>209925</v>
      </c>
      <c r="T38" s="211"/>
    </row>
    <row r="39" s="201" customFormat="1" ht="21" customHeight="1" spans="1:20">
      <c r="A39" s="5">
        <v>14.1</v>
      </c>
      <c r="B39" s="72">
        <v>43908</v>
      </c>
      <c r="C39" s="73"/>
      <c r="D39" s="73"/>
      <c r="E39" s="232" t="s">
        <v>64</v>
      </c>
      <c r="F39" s="75" t="s">
        <v>81</v>
      </c>
      <c r="G39" s="232"/>
      <c r="J39" s="232"/>
      <c r="K39" s="232"/>
      <c r="L39" s="232">
        <v>100</v>
      </c>
      <c r="M39" s="74" t="s">
        <v>100</v>
      </c>
      <c r="N39" s="118"/>
      <c r="O39" s="118"/>
      <c r="P39" s="250" t="s">
        <v>103</v>
      </c>
      <c r="Q39" s="142"/>
      <c r="R39" s="232"/>
      <c r="S39" s="232">
        <v>170000</v>
      </c>
      <c r="T39" s="232"/>
    </row>
    <row r="40" s="199" customFormat="1" ht="32" customHeight="1" spans="1:20">
      <c r="A40" s="39"/>
      <c r="B40" s="76">
        <v>43966</v>
      </c>
      <c r="C40" s="77"/>
      <c r="D40" s="77"/>
      <c r="E40" s="215" t="s">
        <v>64</v>
      </c>
      <c r="F40" s="78" t="s">
        <v>81</v>
      </c>
      <c r="G40" s="215"/>
      <c r="H40" s="48">
        <v>0.012</v>
      </c>
      <c r="I40" s="218">
        <v>4799.3</v>
      </c>
      <c r="J40" s="215"/>
      <c r="K40" s="215"/>
      <c r="L40" s="215">
        <v>12050</v>
      </c>
      <c r="M40" s="119" t="s">
        <v>101</v>
      </c>
      <c r="N40" s="107"/>
      <c r="O40" s="107"/>
      <c r="P40" s="250" t="s">
        <v>103</v>
      </c>
      <c r="Q40" s="143"/>
      <c r="R40" s="259"/>
      <c r="S40" s="218">
        <v>67700</v>
      </c>
      <c r="T40" s="218"/>
    </row>
    <row r="41" s="199" customFormat="1" ht="32" customHeight="1" spans="1:20">
      <c r="A41" s="39"/>
      <c r="B41" s="76"/>
      <c r="C41" s="77"/>
      <c r="D41" s="77"/>
      <c r="E41" s="215"/>
      <c r="F41" s="78"/>
      <c r="G41" s="215"/>
      <c r="H41" s="48"/>
      <c r="I41" s="218"/>
      <c r="J41" s="215"/>
      <c r="K41" s="215"/>
      <c r="L41" s="215"/>
      <c r="M41" s="119"/>
      <c r="N41" s="107"/>
      <c r="O41" s="107"/>
      <c r="P41" s="109"/>
      <c r="Q41" s="139"/>
      <c r="R41" s="218"/>
      <c r="S41" s="218">
        <v>1500</v>
      </c>
      <c r="T41" s="218" t="s">
        <v>102</v>
      </c>
    </row>
    <row r="42" s="199" customFormat="1" ht="32" customHeight="1" spans="1:20">
      <c r="A42" s="39">
        <v>15</v>
      </c>
      <c r="B42" s="76">
        <v>44098</v>
      </c>
      <c r="C42" s="77"/>
      <c r="D42" s="37">
        <v>3000000</v>
      </c>
      <c r="E42" s="215" t="s">
        <v>104</v>
      </c>
      <c r="F42" s="78" t="s">
        <v>105</v>
      </c>
      <c r="G42" s="215"/>
      <c r="H42" s="48"/>
      <c r="I42" s="218"/>
      <c r="J42" s="215"/>
      <c r="K42" s="215"/>
      <c r="L42" s="251"/>
      <c r="M42" s="251"/>
      <c r="N42" s="251"/>
      <c r="O42" s="251"/>
      <c r="P42" s="251"/>
      <c r="Q42" s="137"/>
      <c r="R42" s="211"/>
      <c r="T42" s="211"/>
    </row>
    <row r="43" s="199" customFormat="1" ht="32" customHeight="1" spans="1:20">
      <c r="A43" s="39"/>
      <c r="B43" s="76"/>
      <c r="C43" s="77"/>
      <c r="D43" s="77"/>
      <c r="E43" s="215" t="s">
        <v>64</v>
      </c>
      <c r="F43" s="78" t="s">
        <v>81</v>
      </c>
      <c r="G43" s="215"/>
      <c r="H43" s="48"/>
      <c r="I43" s="218"/>
      <c r="J43" s="215"/>
      <c r="K43" s="215"/>
      <c r="L43" s="215">
        <v>100</v>
      </c>
      <c r="M43" s="40" t="s">
        <v>100</v>
      </c>
      <c r="N43" s="107"/>
      <c r="O43" s="107"/>
      <c r="P43" s="250" t="s">
        <v>103</v>
      </c>
      <c r="Q43" s="137"/>
      <c r="R43" s="211"/>
      <c r="S43" s="211">
        <v>267360.6</v>
      </c>
      <c r="T43" s="211"/>
    </row>
    <row r="44" s="199" customFormat="1" ht="32" customHeight="1" spans="1:20">
      <c r="A44" s="39">
        <v>15.1</v>
      </c>
      <c r="B44" s="76"/>
      <c r="C44" s="77"/>
      <c r="D44" s="77"/>
      <c r="E44" s="215" t="s">
        <v>64</v>
      </c>
      <c r="F44" s="78" t="s">
        <v>81</v>
      </c>
      <c r="G44" s="215"/>
      <c r="H44" s="48"/>
      <c r="I44" s="218"/>
      <c r="J44" s="215"/>
      <c r="K44" s="215"/>
      <c r="L44" s="215">
        <v>100</v>
      </c>
      <c r="M44" s="40" t="s">
        <v>100</v>
      </c>
      <c r="N44" s="107"/>
      <c r="O44" s="107"/>
      <c r="P44" s="109" t="s">
        <v>103</v>
      </c>
      <c r="Q44" s="137"/>
      <c r="R44" s="211"/>
      <c r="S44" s="211">
        <v>217170</v>
      </c>
      <c r="T44" s="211"/>
    </row>
    <row r="45" s="199" customFormat="1" ht="32" customHeight="1" spans="1:20">
      <c r="A45" s="39">
        <v>15.2</v>
      </c>
      <c r="B45" s="76"/>
      <c r="C45" s="77"/>
      <c r="D45" s="77"/>
      <c r="E45" s="215" t="s">
        <v>64</v>
      </c>
      <c r="F45" s="78" t="s">
        <v>81</v>
      </c>
      <c r="G45" s="215"/>
      <c r="H45" s="48"/>
      <c r="I45" s="218"/>
      <c r="J45" s="215"/>
      <c r="K45" s="215"/>
      <c r="L45" s="215">
        <v>100</v>
      </c>
      <c r="M45" s="40" t="s">
        <v>100</v>
      </c>
      <c r="N45" s="107"/>
      <c r="O45" s="107"/>
      <c r="P45" s="109" t="s">
        <v>103</v>
      </c>
      <c r="Q45" s="137"/>
      <c r="R45" s="211"/>
      <c r="S45" s="211">
        <v>215900</v>
      </c>
      <c r="T45" s="211"/>
    </row>
    <row r="46" s="202" customFormat="1" ht="32" customHeight="1" spans="1:20">
      <c r="A46" s="233">
        <v>15.3</v>
      </c>
      <c r="B46" s="80"/>
      <c r="C46" s="81"/>
      <c r="D46" s="81"/>
      <c r="E46" s="234" t="s">
        <v>64</v>
      </c>
      <c r="F46" s="83" t="s">
        <v>81</v>
      </c>
      <c r="G46" s="234"/>
      <c r="H46" s="84"/>
      <c r="I46" s="252"/>
      <c r="J46" s="234"/>
      <c r="K46" s="234"/>
      <c r="L46" s="234">
        <v>100</v>
      </c>
      <c r="M46" s="82" t="s">
        <v>100</v>
      </c>
      <c r="N46" s="121"/>
      <c r="O46" s="121"/>
      <c r="P46" s="18" t="s">
        <v>103</v>
      </c>
      <c r="Q46" s="145"/>
      <c r="R46" s="260"/>
      <c r="S46" s="260">
        <v>230426</v>
      </c>
      <c r="T46" s="260"/>
    </row>
    <row r="47" s="202" customFormat="1" ht="32" customHeight="1" spans="1:20">
      <c r="A47" s="233">
        <v>15.4</v>
      </c>
      <c r="B47" s="80"/>
      <c r="C47" s="81"/>
      <c r="D47" s="81"/>
      <c r="E47" s="234" t="s">
        <v>64</v>
      </c>
      <c r="F47" s="83" t="s">
        <v>81</v>
      </c>
      <c r="G47" s="234"/>
      <c r="H47" s="84"/>
      <c r="I47" s="252"/>
      <c r="J47" s="234"/>
      <c r="K47" s="234"/>
      <c r="L47" s="234">
        <v>100</v>
      </c>
      <c r="M47" s="82" t="s">
        <v>100</v>
      </c>
      <c r="N47" s="121"/>
      <c r="O47" s="121"/>
      <c r="P47" s="18" t="s">
        <v>103</v>
      </c>
      <c r="Q47" s="145"/>
      <c r="R47" s="260"/>
      <c r="S47" s="260">
        <v>234850</v>
      </c>
      <c r="T47" s="260"/>
    </row>
    <row r="48" s="202" customFormat="1" ht="32" customHeight="1" spans="1:20">
      <c r="A48" s="233">
        <v>15.5</v>
      </c>
      <c r="B48" s="80"/>
      <c r="C48" s="81"/>
      <c r="D48" s="81"/>
      <c r="E48" s="234" t="s">
        <v>64</v>
      </c>
      <c r="F48" s="83" t="s">
        <v>81</v>
      </c>
      <c r="G48" s="234"/>
      <c r="H48" s="84"/>
      <c r="I48" s="252"/>
      <c r="J48" s="234"/>
      <c r="K48" s="234"/>
      <c r="L48" s="234">
        <v>100</v>
      </c>
      <c r="M48" s="82" t="s">
        <v>100</v>
      </c>
      <c r="N48" s="121"/>
      <c r="O48" s="121"/>
      <c r="P48" s="18" t="s">
        <v>103</v>
      </c>
      <c r="Q48" s="145"/>
      <c r="R48" s="260"/>
      <c r="S48" s="260">
        <v>219198</v>
      </c>
      <c r="T48" s="260"/>
    </row>
    <row r="49" s="202" customFormat="1" ht="32" customHeight="1" spans="1:20">
      <c r="A49" s="233">
        <v>15.6</v>
      </c>
      <c r="B49" s="80"/>
      <c r="C49" s="81"/>
      <c r="D49" s="81"/>
      <c r="E49" s="234" t="s">
        <v>64</v>
      </c>
      <c r="F49" s="83" t="s">
        <v>81</v>
      </c>
      <c r="G49" s="234"/>
      <c r="H49" s="84"/>
      <c r="I49" s="252"/>
      <c r="J49" s="234"/>
      <c r="K49" s="234"/>
      <c r="L49" s="234">
        <v>100</v>
      </c>
      <c r="M49" s="82" t="s">
        <v>100</v>
      </c>
      <c r="N49" s="121"/>
      <c r="O49" s="121"/>
      <c r="P49" s="18" t="s">
        <v>106</v>
      </c>
      <c r="Q49" s="145"/>
      <c r="R49" s="260"/>
      <c r="S49" s="260">
        <v>215900</v>
      </c>
      <c r="T49" s="260"/>
    </row>
    <row r="50" s="202" customFormat="1" ht="32" customHeight="1" spans="1:20">
      <c r="A50" s="233">
        <v>15.7</v>
      </c>
      <c r="B50" s="80"/>
      <c r="C50" s="81"/>
      <c r="D50" s="81"/>
      <c r="E50" s="234" t="s">
        <v>64</v>
      </c>
      <c r="F50" s="83" t="s">
        <v>81</v>
      </c>
      <c r="G50" s="234"/>
      <c r="H50" s="84"/>
      <c r="I50" s="252"/>
      <c r="J50" s="234"/>
      <c r="K50" s="234"/>
      <c r="L50" s="234">
        <v>100</v>
      </c>
      <c r="M50" s="82" t="s">
        <v>100</v>
      </c>
      <c r="N50" s="121"/>
      <c r="O50" s="121"/>
      <c r="P50" s="18" t="s">
        <v>106</v>
      </c>
      <c r="Q50" s="145"/>
      <c r="R50" s="260"/>
      <c r="S50" s="260">
        <v>209550</v>
      </c>
      <c r="T50" s="260"/>
    </row>
    <row r="51" s="202" customFormat="1" ht="32" customHeight="1" spans="1:20">
      <c r="A51" s="233">
        <v>15.8</v>
      </c>
      <c r="B51" s="80"/>
      <c r="C51" s="81"/>
      <c r="D51" s="81"/>
      <c r="E51" s="234" t="s">
        <v>64</v>
      </c>
      <c r="F51" s="83" t="s">
        <v>81</v>
      </c>
      <c r="G51" s="234"/>
      <c r="H51" s="84"/>
      <c r="I51" s="252"/>
      <c r="J51" s="234"/>
      <c r="K51" s="234"/>
      <c r="L51" s="234">
        <v>100</v>
      </c>
      <c r="M51" s="82" t="s">
        <v>100</v>
      </c>
      <c r="N51" s="121"/>
      <c r="O51" s="121"/>
      <c r="P51" s="18" t="s">
        <v>106</v>
      </c>
      <c r="Q51" s="145"/>
      <c r="R51" s="260"/>
      <c r="S51" s="260">
        <v>244597</v>
      </c>
      <c r="T51" s="260"/>
    </row>
    <row r="52" s="202" customFormat="1" ht="32" customHeight="1" spans="1:20">
      <c r="A52" s="233">
        <v>15.9</v>
      </c>
      <c r="B52" s="80"/>
      <c r="C52" s="81"/>
      <c r="D52" s="81"/>
      <c r="E52" s="234" t="s">
        <v>64</v>
      </c>
      <c r="F52" s="83" t="s">
        <v>81</v>
      </c>
      <c r="G52" s="234"/>
      <c r="H52" s="84"/>
      <c r="I52" s="252"/>
      <c r="J52" s="234"/>
      <c r="K52" s="234"/>
      <c r="L52" s="234">
        <v>100</v>
      </c>
      <c r="M52" s="82" t="s">
        <v>100</v>
      </c>
      <c r="N52" s="121"/>
      <c r="O52" s="121"/>
      <c r="P52" s="18" t="s">
        <v>106</v>
      </c>
      <c r="Q52" s="145"/>
      <c r="R52" s="260"/>
      <c r="S52" s="260">
        <v>220624</v>
      </c>
      <c r="T52" s="260"/>
    </row>
    <row r="53" s="202" customFormat="1" ht="32" customHeight="1" spans="1:20">
      <c r="A53" s="235">
        <v>15.1</v>
      </c>
      <c r="B53" s="80"/>
      <c r="C53" s="81"/>
      <c r="D53" s="81"/>
      <c r="E53" s="234" t="s">
        <v>64</v>
      </c>
      <c r="F53" s="83" t="s">
        <v>81</v>
      </c>
      <c r="G53" s="234"/>
      <c r="H53" s="84"/>
      <c r="I53" s="252"/>
      <c r="J53" s="234"/>
      <c r="K53" s="234"/>
      <c r="L53" s="234">
        <v>100</v>
      </c>
      <c r="M53" s="82" t="s">
        <v>100</v>
      </c>
      <c r="N53" s="121"/>
      <c r="O53" s="121"/>
      <c r="P53" s="18" t="s">
        <v>106</v>
      </c>
      <c r="Q53" s="145"/>
      <c r="R53" s="260"/>
      <c r="S53" s="260">
        <v>226590</v>
      </c>
      <c r="T53" s="260"/>
    </row>
    <row r="54" s="202" customFormat="1" ht="32" customHeight="1" spans="1:20">
      <c r="A54" s="235">
        <v>15.11</v>
      </c>
      <c r="B54" s="80">
        <v>44152</v>
      </c>
      <c r="C54" s="81"/>
      <c r="D54" s="81"/>
      <c r="E54" s="234" t="s">
        <v>64</v>
      </c>
      <c r="F54" s="83" t="s">
        <v>81</v>
      </c>
      <c r="G54" s="234"/>
      <c r="H54" s="84"/>
      <c r="I54" s="252"/>
      <c r="J54" s="234"/>
      <c r="K54" s="234"/>
      <c r="L54" s="234">
        <v>100</v>
      </c>
      <c r="M54" s="82" t="s">
        <v>100</v>
      </c>
      <c r="N54" s="121"/>
      <c r="O54" s="121"/>
      <c r="P54" s="18" t="s">
        <v>106</v>
      </c>
      <c r="Q54" s="145"/>
      <c r="R54" s="260"/>
      <c r="S54" s="260">
        <v>244875</v>
      </c>
      <c r="T54" s="260"/>
    </row>
    <row r="55" s="202" customFormat="1" ht="32" customHeight="1" spans="1:20">
      <c r="A55" s="235">
        <v>15.12</v>
      </c>
      <c r="B55" s="80">
        <v>44153</v>
      </c>
      <c r="C55" s="81"/>
      <c r="D55" s="81"/>
      <c r="E55" s="234" t="s">
        <v>64</v>
      </c>
      <c r="F55" s="83" t="s">
        <v>81</v>
      </c>
      <c r="G55" s="234"/>
      <c r="H55" s="84"/>
      <c r="I55" s="252"/>
      <c r="J55" s="234"/>
      <c r="K55" s="234"/>
      <c r="L55" s="234">
        <v>100</v>
      </c>
      <c r="M55" s="82" t="s">
        <v>100</v>
      </c>
      <c r="N55" s="121"/>
      <c r="O55" s="121"/>
      <c r="P55" s="18" t="s">
        <v>106</v>
      </c>
      <c r="Q55" s="145"/>
      <c r="R55" s="260"/>
      <c r="S55" s="260">
        <v>247698</v>
      </c>
      <c r="T55" s="260"/>
    </row>
    <row r="56" s="202" customFormat="1" ht="32" customHeight="1" spans="1:20">
      <c r="A56" s="235">
        <v>16</v>
      </c>
      <c r="B56" s="80">
        <v>44161</v>
      </c>
      <c r="C56" s="79">
        <v>1000000</v>
      </c>
      <c r="D56" s="81"/>
      <c r="E56" s="82" t="s">
        <v>107</v>
      </c>
      <c r="F56" s="83" t="s">
        <v>108</v>
      </c>
      <c r="G56" s="234"/>
      <c r="H56" s="85">
        <v>0.012</v>
      </c>
      <c r="I56" s="252">
        <f>C56*H56</f>
        <v>12000</v>
      </c>
      <c r="J56" s="234"/>
      <c r="K56" s="82"/>
      <c r="L56" s="234"/>
      <c r="M56" s="82"/>
      <c r="N56" s="121"/>
      <c r="O56" s="121"/>
      <c r="P56" s="253"/>
      <c r="Q56" s="145"/>
      <c r="R56" s="260"/>
      <c r="S56" s="260"/>
      <c r="T56" s="260"/>
    </row>
    <row r="57" s="202" customFormat="1" ht="32" customHeight="1" spans="1:20">
      <c r="A57" s="235"/>
      <c r="B57" s="80"/>
      <c r="C57" s="79"/>
      <c r="D57" s="81"/>
      <c r="E57" s="234" t="s">
        <v>64</v>
      </c>
      <c r="F57" s="83" t="s">
        <v>81</v>
      </c>
      <c r="G57" s="234"/>
      <c r="H57" s="84"/>
      <c r="I57" s="252"/>
      <c r="J57" s="234"/>
      <c r="K57" s="234"/>
      <c r="L57" s="234">
        <v>100</v>
      </c>
      <c r="M57" s="82" t="s">
        <v>100</v>
      </c>
      <c r="N57" s="121"/>
      <c r="O57" s="121"/>
      <c r="P57" s="18" t="s">
        <v>106</v>
      </c>
      <c r="Q57" s="145"/>
      <c r="R57" s="260"/>
      <c r="S57" s="260">
        <v>262932</v>
      </c>
      <c r="T57" s="260"/>
    </row>
    <row r="58" s="202" customFormat="1" ht="32" customHeight="1" spans="1:20">
      <c r="A58" s="236">
        <v>16.1</v>
      </c>
      <c r="B58" s="80">
        <v>44169</v>
      </c>
      <c r="C58" s="79"/>
      <c r="D58" s="81"/>
      <c r="E58" s="234" t="s">
        <v>64</v>
      </c>
      <c r="F58" s="83" t="s">
        <v>81</v>
      </c>
      <c r="G58" s="234"/>
      <c r="H58" s="84"/>
      <c r="I58" s="252"/>
      <c r="J58" s="234"/>
      <c r="K58" s="234"/>
      <c r="L58" s="234">
        <v>100</v>
      </c>
      <c r="M58" s="82" t="s">
        <v>100</v>
      </c>
      <c r="N58" s="121"/>
      <c r="O58" s="121"/>
      <c r="P58" s="18" t="s">
        <v>106</v>
      </c>
      <c r="Q58" s="145"/>
      <c r="R58" s="260"/>
      <c r="S58" s="260">
        <v>264040</v>
      </c>
      <c r="T58" s="260"/>
    </row>
    <row r="59" s="202" customFormat="1" ht="32" customHeight="1" spans="1:20">
      <c r="A59" s="237">
        <v>16.2</v>
      </c>
      <c r="B59" s="87">
        <v>44172</v>
      </c>
      <c r="C59" s="88"/>
      <c r="D59" s="81"/>
      <c r="E59" s="234" t="s">
        <v>110</v>
      </c>
      <c r="F59" s="303" t="s">
        <v>111</v>
      </c>
      <c r="G59" s="234"/>
      <c r="H59" s="84"/>
      <c r="I59" s="252"/>
      <c r="J59" s="234"/>
      <c r="K59" s="234"/>
      <c r="L59" s="234">
        <v>150</v>
      </c>
      <c r="M59" s="82" t="s">
        <v>100</v>
      </c>
      <c r="N59" s="121"/>
      <c r="O59" s="121"/>
      <c r="P59" s="253" t="s">
        <v>112</v>
      </c>
      <c r="Q59" s="145"/>
      <c r="R59" s="260"/>
      <c r="S59" s="260">
        <v>100000</v>
      </c>
      <c r="T59" s="260"/>
    </row>
    <row r="60" s="202" customFormat="1" ht="32" customHeight="1" spans="1:20">
      <c r="A60" s="237"/>
      <c r="B60" s="87"/>
      <c r="C60" s="88"/>
      <c r="D60" s="81"/>
      <c r="E60" s="82" t="s">
        <v>113</v>
      </c>
      <c r="F60" s="303" t="s">
        <v>114</v>
      </c>
      <c r="G60" s="234"/>
      <c r="H60" s="84"/>
      <c r="I60" s="252"/>
      <c r="J60" s="234"/>
      <c r="K60" s="234"/>
      <c r="L60" s="234">
        <v>5000</v>
      </c>
      <c r="M60" s="82" t="s">
        <v>115</v>
      </c>
      <c r="N60" s="121"/>
      <c r="O60" s="121"/>
      <c r="P60" s="253" t="s">
        <v>116</v>
      </c>
      <c r="Q60" s="145"/>
      <c r="R60" s="260"/>
      <c r="S60" s="260">
        <v>50000</v>
      </c>
      <c r="T60" s="260"/>
    </row>
    <row r="61" s="202" customFormat="1" ht="32" customHeight="1" spans="1:20">
      <c r="A61" s="236">
        <v>17</v>
      </c>
      <c r="B61" s="80">
        <v>44190</v>
      </c>
      <c r="C61" s="79">
        <v>50000</v>
      </c>
      <c r="D61" s="81"/>
      <c r="E61" s="82" t="s">
        <v>107</v>
      </c>
      <c r="F61" s="83" t="s">
        <v>108</v>
      </c>
      <c r="G61" s="234"/>
      <c r="H61" s="84">
        <v>0.012</v>
      </c>
      <c r="I61" s="252">
        <f>C61*H61</f>
        <v>600</v>
      </c>
      <c r="J61" s="234"/>
      <c r="K61" s="234"/>
      <c r="L61" s="234">
        <v>100</v>
      </c>
      <c r="M61" s="82" t="s">
        <v>100</v>
      </c>
      <c r="N61" s="121"/>
      <c r="O61" s="121"/>
      <c r="P61" s="18"/>
      <c r="Q61" s="145"/>
      <c r="R61" s="260"/>
      <c r="S61" s="260"/>
      <c r="T61" s="260"/>
    </row>
    <row r="62" s="202" customFormat="1" ht="32" customHeight="1" spans="1:20">
      <c r="A62" s="235"/>
      <c r="B62" s="80"/>
      <c r="C62" s="79"/>
      <c r="D62" s="81"/>
      <c r="E62" s="234" t="s">
        <v>120</v>
      </c>
      <c r="F62" s="303" t="s">
        <v>121</v>
      </c>
      <c r="G62" s="234"/>
      <c r="H62" s="84"/>
      <c r="I62" s="252"/>
      <c r="J62" s="234"/>
      <c r="K62" s="234"/>
      <c r="L62" s="234"/>
      <c r="M62" s="82"/>
      <c r="N62" s="121"/>
      <c r="O62" s="121"/>
      <c r="P62" s="253" t="s">
        <v>122</v>
      </c>
      <c r="Q62" s="145"/>
      <c r="R62" s="260"/>
      <c r="S62" s="260">
        <v>358000</v>
      </c>
      <c r="T62" s="260"/>
    </row>
    <row r="63" s="202" customFormat="1" ht="32" customHeight="1" spans="1:20">
      <c r="A63" s="235"/>
      <c r="B63" s="80"/>
      <c r="C63" s="79"/>
      <c r="D63" s="81"/>
      <c r="E63" s="234"/>
      <c r="F63" s="89"/>
      <c r="G63" s="234"/>
      <c r="H63" s="84"/>
      <c r="I63" s="252"/>
      <c r="J63" s="234"/>
      <c r="K63" s="234"/>
      <c r="L63" s="234"/>
      <c r="M63" s="82"/>
      <c r="N63" s="121"/>
      <c r="O63" s="121"/>
      <c r="P63" s="253"/>
      <c r="Q63" s="145"/>
      <c r="R63" s="260"/>
      <c r="S63" s="260"/>
      <c r="T63" s="260"/>
    </row>
    <row r="64" s="203" customFormat="1" ht="32" customHeight="1" spans="1:20">
      <c r="A64" s="263">
        <v>18</v>
      </c>
      <c r="B64" s="156">
        <v>44249</v>
      </c>
      <c r="C64" s="155">
        <v>1770000</v>
      </c>
      <c r="D64" s="263"/>
      <c r="E64" s="161" t="s">
        <v>107</v>
      </c>
      <c r="F64" s="282" t="s">
        <v>108</v>
      </c>
      <c r="G64" s="264"/>
      <c r="H64" s="162">
        <v>0.012</v>
      </c>
      <c r="I64" s="271">
        <f>C64*H64</f>
        <v>21240</v>
      </c>
      <c r="J64" s="264"/>
      <c r="K64" s="264"/>
      <c r="L64" s="264"/>
      <c r="M64" s="161"/>
      <c r="N64" s="176"/>
      <c r="O64" s="176"/>
      <c r="P64" s="272"/>
      <c r="Q64" s="191"/>
      <c r="R64" s="262"/>
      <c r="S64" s="262"/>
      <c r="T64" s="262"/>
    </row>
    <row r="65" s="202" customFormat="1" ht="32" customHeight="1" spans="1:20">
      <c r="A65" s="263">
        <v>18.1</v>
      </c>
      <c r="B65" s="156">
        <v>44284</v>
      </c>
      <c r="C65" s="155"/>
      <c r="D65" s="263">
        <v>-500000</v>
      </c>
      <c r="E65" s="264"/>
      <c r="F65" s="282"/>
      <c r="G65" s="264"/>
      <c r="H65" s="162"/>
      <c r="I65" s="271"/>
      <c r="J65" s="264"/>
      <c r="K65" s="264"/>
      <c r="L65" s="264">
        <v>100</v>
      </c>
      <c r="M65" s="161" t="s">
        <v>100</v>
      </c>
      <c r="N65" s="176"/>
      <c r="O65" s="176"/>
      <c r="P65" s="286" t="s">
        <v>123</v>
      </c>
      <c r="Q65" s="191"/>
      <c r="R65" s="262"/>
      <c r="S65" s="262">
        <v>100000</v>
      </c>
      <c r="T65" s="262"/>
    </row>
    <row r="66" s="202" customFormat="1" ht="32" customHeight="1" spans="1:20">
      <c r="A66" s="263"/>
      <c r="B66" s="156"/>
      <c r="C66" s="155"/>
      <c r="D66" s="160"/>
      <c r="E66" s="264"/>
      <c r="F66" s="285"/>
      <c r="G66" s="264"/>
      <c r="H66" s="162"/>
      <c r="I66" s="271"/>
      <c r="J66" s="264"/>
      <c r="K66" s="264"/>
      <c r="L66" s="264">
        <v>50</v>
      </c>
      <c r="M66" s="161" t="s">
        <v>100</v>
      </c>
      <c r="N66" s="176"/>
      <c r="O66" s="176"/>
      <c r="P66" s="272" t="s">
        <v>124</v>
      </c>
      <c r="Q66" s="191"/>
      <c r="R66" s="262"/>
      <c r="S66" s="262">
        <v>30000</v>
      </c>
      <c r="T66" s="262"/>
    </row>
    <row r="67" s="202" customFormat="1" ht="32" customHeight="1" spans="1:20">
      <c r="A67" s="263"/>
      <c r="B67" s="156"/>
      <c r="C67" s="155"/>
      <c r="D67" s="160"/>
      <c r="E67" s="264"/>
      <c r="F67" s="285"/>
      <c r="G67" s="264"/>
      <c r="H67" s="162"/>
      <c r="I67" s="271"/>
      <c r="J67" s="264"/>
      <c r="K67" s="264"/>
      <c r="L67" s="264">
        <v>50</v>
      </c>
      <c r="M67" s="161" t="s">
        <v>100</v>
      </c>
      <c r="N67" s="176"/>
      <c r="O67" s="176"/>
      <c r="P67" s="272" t="s">
        <v>125</v>
      </c>
      <c r="Q67" s="191"/>
      <c r="R67" s="262"/>
      <c r="S67" s="262">
        <v>46487.7</v>
      </c>
      <c r="T67" s="262"/>
    </row>
    <row r="68" s="202" customFormat="1" ht="32" customHeight="1" spans="1:20">
      <c r="A68" s="263"/>
      <c r="B68" s="156"/>
      <c r="C68" s="155"/>
      <c r="D68" s="160"/>
      <c r="E68" s="264"/>
      <c r="F68" s="285"/>
      <c r="G68" s="264"/>
      <c r="H68" s="162"/>
      <c r="I68" s="271"/>
      <c r="J68" s="264"/>
      <c r="K68" s="264"/>
      <c r="L68" s="264">
        <v>100</v>
      </c>
      <c r="M68" s="161" t="s">
        <v>100</v>
      </c>
      <c r="N68" s="176"/>
      <c r="O68" s="176"/>
      <c r="P68" s="272" t="s">
        <v>68</v>
      </c>
      <c r="Q68" s="191"/>
      <c r="R68" s="262"/>
      <c r="S68" s="262">
        <v>200000</v>
      </c>
      <c r="T68" s="262"/>
    </row>
    <row r="69" s="202" customFormat="1" ht="32" customHeight="1" spans="1:20">
      <c r="A69" s="263"/>
      <c r="B69" s="156"/>
      <c r="C69" s="155"/>
      <c r="D69" s="160"/>
      <c r="E69" s="264"/>
      <c r="F69" s="285"/>
      <c r="G69" s="264"/>
      <c r="H69" s="162"/>
      <c r="I69" s="271"/>
      <c r="J69" s="264"/>
      <c r="K69" s="264"/>
      <c r="L69" s="264">
        <v>50</v>
      </c>
      <c r="M69" s="161" t="s">
        <v>100</v>
      </c>
      <c r="N69" s="176"/>
      <c r="O69" s="176"/>
      <c r="P69" s="272" t="s">
        <v>103</v>
      </c>
      <c r="Q69" s="191"/>
      <c r="R69" s="262"/>
      <c r="S69" s="262">
        <v>40000</v>
      </c>
      <c r="T69" s="262"/>
    </row>
    <row r="70" s="202" customFormat="1" ht="32" customHeight="1" spans="1:20">
      <c r="A70" s="263"/>
      <c r="B70" s="156"/>
      <c r="C70" s="155"/>
      <c r="D70" s="160"/>
      <c r="E70" s="264"/>
      <c r="F70" s="285"/>
      <c r="G70" s="264"/>
      <c r="H70" s="162"/>
      <c r="I70" s="271"/>
      <c r="J70" s="264"/>
      <c r="K70" s="264"/>
      <c r="L70" s="264">
        <v>200</v>
      </c>
      <c r="M70" s="161" t="s">
        <v>100</v>
      </c>
      <c r="N70" s="176"/>
      <c r="O70" s="176"/>
      <c r="P70" s="272" t="s">
        <v>126</v>
      </c>
      <c r="Q70" s="191"/>
      <c r="R70" s="262"/>
      <c r="S70" s="262">
        <v>276795</v>
      </c>
      <c r="T70" s="262"/>
    </row>
    <row r="71" s="203" customFormat="1" ht="32" customHeight="1" spans="1:20">
      <c r="A71" s="263"/>
      <c r="B71" s="156"/>
      <c r="C71" s="160"/>
      <c r="D71" s="160"/>
      <c r="E71" s="264"/>
      <c r="F71" s="282"/>
      <c r="G71" s="264"/>
      <c r="H71" s="162"/>
      <c r="I71" s="271"/>
      <c r="J71" s="264"/>
      <c r="K71" s="264"/>
      <c r="L71" s="264"/>
      <c r="M71" s="161"/>
      <c r="N71" s="176"/>
      <c r="O71" s="176"/>
      <c r="P71" s="272"/>
      <c r="Q71" s="191"/>
      <c r="R71" s="262"/>
      <c r="S71" s="262"/>
      <c r="T71" s="262"/>
    </row>
    <row r="72" ht="30" customHeight="1" spans="1:20">
      <c r="A72" s="164" t="s">
        <v>93</v>
      </c>
      <c r="B72" s="164"/>
      <c r="C72" s="165">
        <f>SUM(C8:C71)</f>
        <v>26374091.1</v>
      </c>
      <c r="D72" s="265">
        <f>SUM(D8:D71)</f>
        <v>2500000</v>
      </c>
      <c r="E72" s="266"/>
      <c r="F72" s="266"/>
      <c r="G72" s="266"/>
      <c r="H72" s="266"/>
      <c r="I72" s="273">
        <f>SUM(I8:I71)</f>
        <v>316489.09</v>
      </c>
      <c r="J72" s="274"/>
      <c r="K72" s="273">
        <f>SUM(K8:K71)</f>
        <v>13329</v>
      </c>
      <c r="L72" s="273">
        <f>SUM(L8:L71)</f>
        <v>448000</v>
      </c>
      <c r="M72" s="179"/>
      <c r="N72" s="180">
        <f>SUM(N8:N71)</f>
        <v>52640</v>
      </c>
      <c r="O72" s="109"/>
      <c r="P72" s="105"/>
      <c r="Q72" s="278"/>
      <c r="R72" s="279"/>
      <c r="S72" s="280">
        <f>SUM(S8:S71)</f>
        <v>27489196.26</v>
      </c>
      <c r="T72" s="281">
        <f>C72+D72-I72-K72-L72-N72-S72</f>
        <v>554436.75</v>
      </c>
    </row>
    <row r="73" ht="30" customHeight="1" spans="1:20">
      <c r="A73" s="164" t="s">
        <v>94</v>
      </c>
      <c r="B73" s="164"/>
      <c r="C73" s="164" t="s">
        <v>95</v>
      </c>
      <c r="D73" s="164"/>
      <c r="E73" s="164"/>
      <c r="F73" s="267">
        <f>P73</f>
        <v>693282.7</v>
      </c>
      <c r="G73" s="268"/>
      <c r="H73" s="268"/>
      <c r="I73" s="268"/>
      <c r="J73" s="268"/>
      <c r="K73" s="275"/>
      <c r="L73" s="182" t="s">
        <v>96</v>
      </c>
      <c r="M73" s="183"/>
      <c r="N73" s="183"/>
      <c r="O73" s="184" t="s">
        <v>97</v>
      </c>
      <c r="P73" s="276">
        <f>S65+S66+S67+S68+S69+S70</f>
        <v>693282.7</v>
      </c>
      <c r="Q73" s="276"/>
      <c r="R73" s="276"/>
      <c r="S73" s="276"/>
      <c r="T73" s="276"/>
    </row>
    <row r="74" ht="30" customHeight="1" spans="1:20">
      <c r="A74" s="164"/>
      <c r="B74" s="164"/>
      <c r="C74" s="164" t="s">
        <v>98</v>
      </c>
      <c r="D74" s="164"/>
      <c r="E74" s="164"/>
      <c r="F74" s="267">
        <v>0</v>
      </c>
      <c r="G74" s="268"/>
      <c r="H74" s="268"/>
      <c r="I74" s="268"/>
      <c r="J74" s="268"/>
      <c r="K74" s="275"/>
      <c r="L74" s="186"/>
      <c r="M74" s="187"/>
      <c r="N74" s="187"/>
      <c r="O74" s="184" t="s">
        <v>99</v>
      </c>
      <c r="P74" s="277" t="str">
        <f>SUBSTITUTE(SUBSTITUTE(TEXT(INT(P73),"[DBNum2][$-804]G/通用格式元"&amp;IF(INT(F81)=F81,"整",""))&amp;TEXT(MID(F81,FIND(".",F81&amp;".0")+1,1),"[DBNum2][$-804]G/通用格式角")&amp;TEXT(MID(F81,FIND(".",F81&amp;".0")+2,1),"[DBNum2][$-804]G/通用格式分"),"零角","零"),"零分","")</f>
        <v>陆拾玖万叁仟贰佰捌拾贰元整</v>
      </c>
      <c r="Q74" s="277"/>
      <c r="R74" s="277"/>
      <c r="S74" s="277"/>
      <c r="T74" s="277"/>
    </row>
    <row r="79" ht="13.5" spans="2:2">
      <c r="B79" s="269"/>
    </row>
  </sheetData>
  <mergeCells count="88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72:B72"/>
    <mergeCell ref="C73:E73"/>
    <mergeCell ref="F73:K73"/>
    <mergeCell ref="P73:T73"/>
    <mergeCell ref="C74:E74"/>
    <mergeCell ref="F74:K74"/>
    <mergeCell ref="P74:T74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A59:A60"/>
    <mergeCell ref="B8:B9"/>
    <mergeCell ref="B59:B60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73:B74"/>
    <mergeCell ref="L73:N74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80"/>
  <sheetViews>
    <sheetView topLeftCell="A64" workbookViewId="0">
      <selection activeCell="A64" sqref="$A1:$XFD1048576"/>
    </sheetView>
  </sheetViews>
  <sheetFormatPr defaultColWidth="9" defaultRowHeight="11.25"/>
  <cols>
    <col min="1" max="1" width="5.88333333333333" style="198" customWidth="1"/>
    <col min="2" max="2" width="7.88333333333333" style="204" customWidth="1"/>
    <col min="3" max="3" width="9.375" style="198" customWidth="1"/>
    <col min="4" max="4" width="9.5" style="198" customWidth="1"/>
    <col min="5" max="5" width="17.5" style="205" customWidth="1"/>
    <col min="6" max="6" width="20.25" style="205" customWidth="1"/>
    <col min="7" max="7" width="8.75" style="205" customWidth="1"/>
    <col min="8" max="8" width="6.625" style="205" customWidth="1"/>
    <col min="9" max="9" width="8" style="205" customWidth="1"/>
    <col min="10" max="10" width="6.75" style="205" customWidth="1"/>
    <col min="11" max="11" width="8.5" style="205" customWidth="1"/>
    <col min="12" max="12" width="9.5" style="205" customWidth="1"/>
    <col min="13" max="13" width="17.625" style="11" customWidth="1"/>
    <col min="14" max="14" width="9.375" style="205" customWidth="1"/>
    <col min="15" max="15" width="7.625" style="204" customWidth="1"/>
    <col min="16" max="16" width="22.625" style="205" customWidth="1"/>
    <col min="17" max="17" width="7.125" style="198" customWidth="1"/>
    <col min="18" max="18" width="5" style="205" customWidth="1"/>
    <col min="19" max="19" width="13.375" style="205" customWidth="1"/>
    <col min="20" max="20" width="13.25" style="198" customWidth="1"/>
    <col min="21" max="16384" width="9" style="198"/>
  </cols>
  <sheetData>
    <row r="1" s="197" customFormat="1" ht="24.9" customHeight="1" spans="1:19">
      <c r="A1" s="206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13"/>
      <c r="N1" s="206"/>
      <c r="O1" s="206"/>
      <c r="P1" s="206"/>
      <c r="Q1" s="206"/>
      <c r="R1" s="206"/>
      <c r="S1" s="206"/>
    </row>
    <row r="2" s="197" customFormat="1" ht="27.9" customHeight="1" spans="1:20">
      <c r="A2" s="15" t="s">
        <v>1</v>
      </c>
      <c r="B2" s="15"/>
      <c r="C2" s="207" t="s">
        <v>2</v>
      </c>
      <c r="D2" s="207"/>
      <c r="E2" s="207"/>
      <c r="F2" s="207"/>
      <c r="G2" s="207"/>
      <c r="H2" s="208" t="s">
        <v>3</v>
      </c>
      <c r="I2" s="239"/>
      <c r="J2" s="239" t="s">
        <v>4</v>
      </c>
      <c r="K2" s="239"/>
      <c r="L2" s="239"/>
      <c r="M2" s="98"/>
      <c r="N2" s="240" t="s">
        <v>5</v>
      </c>
      <c r="O2" s="240"/>
      <c r="P2" s="241">
        <v>2579</v>
      </c>
      <c r="Q2" s="244" t="s">
        <v>6</v>
      </c>
      <c r="R2" s="244"/>
      <c r="S2" s="256" t="s">
        <v>7</v>
      </c>
      <c r="T2" s="256"/>
    </row>
    <row r="3" s="197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7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7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2" t="s">
        <v>33</v>
      </c>
      <c r="Q5" s="134"/>
      <c r="R5" s="134"/>
      <c r="S5" s="132" t="s">
        <v>34</v>
      </c>
      <c r="T5" s="257" t="s">
        <v>35</v>
      </c>
      <c r="V5"/>
    </row>
    <row r="6" s="197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3" t="s">
        <v>41</v>
      </c>
      <c r="Q6" s="136"/>
      <c r="R6" s="136"/>
      <c r="S6" s="132"/>
      <c r="T6" s="257"/>
    </row>
    <row r="7" s="197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7"/>
    </row>
    <row r="8" s="198" customFormat="1" ht="31" customHeight="1" spans="1:20">
      <c r="A8" s="209">
        <v>1</v>
      </c>
      <c r="B8" s="210" t="s">
        <v>54</v>
      </c>
      <c r="C8" s="32">
        <v>11974091.1</v>
      </c>
      <c r="D8" s="211"/>
      <c r="E8" s="34" t="s">
        <v>55</v>
      </c>
      <c r="F8" s="35">
        <v>4.305017278369e+18</v>
      </c>
      <c r="G8" s="211"/>
      <c r="H8" s="212">
        <v>0.012</v>
      </c>
      <c r="I8" s="211">
        <v>83689.79</v>
      </c>
      <c r="J8" s="33" t="s">
        <v>56</v>
      </c>
      <c r="K8" s="211">
        <v>5711</v>
      </c>
      <c r="L8" s="211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1"/>
      <c r="S8" s="211">
        <f>C8-I8-K8-L8-N8</f>
        <v>11794050.31</v>
      </c>
      <c r="T8" s="221"/>
    </row>
    <row r="9" s="198" customFormat="1" ht="38" customHeight="1" spans="1:20">
      <c r="A9" s="213"/>
      <c r="B9" s="214"/>
      <c r="C9" s="39"/>
      <c r="D9" s="215"/>
      <c r="E9" s="41"/>
      <c r="F9" s="42"/>
      <c r="G9" s="215"/>
      <c r="H9" s="216"/>
      <c r="I9" s="215"/>
      <c r="J9" s="40"/>
      <c r="K9" s="215"/>
      <c r="L9" s="215"/>
      <c r="M9" s="40"/>
      <c r="N9" s="107"/>
      <c r="O9" s="107"/>
      <c r="P9" s="107"/>
      <c r="Q9" s="138"/>
      <c r="R9" s="215"/>
      <c r="S9" s="215"/>
      <c r="T9" s="221"/>
    </row>
    <row r="10" s="198" customFormat="1" ht="28" customHeight="1" spans="1:20">
      <c r="A10" s="209">
        <v>2</v>
      </c>
      <c r="B10" s="217">
        <v>43712</v>
      </c>
      <c r="C10" s="45">
        <v>400000</v>
      </c>
      <c r="D10" s="218"/>
      <c r="E10" s="211" t="s">
        <v>60</v>
      </c>
      <c r="F10" s="219">
        <v>175202745165</v>
      </c>
      <c r="G10" s="211"/>
      <c r="H10" s="48">
        <v>0.012</v>
      </c>
      <c r="I10" s="218">
        <v>60000</v>
      </c>
      <c r="J10" s="218" t="s">
        <v>61</v>
      </c>
      <c r="K10" s="211">
        <v>1081</v>
      </c>
      <c r="L10" s="211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1"/>
    </row>
    <row r="11" s="198" customFormat="1" ht="31" customHeight="1" spans="1:20">
      <c r="A11" s="220"/>
      <c r="B11" s="217">
        <v>43714</v>
      </c>
      <c r="C11" s="45">
        <v>2800000</v>
      </c>
      <c r="D11" s="221"/>
      <c r="E11" s="215"/>
      <c r="F11" s="222"/>
      <c r="G11" s="215"/>
      <c r="H11" s="48"/>
      <c r="I11" s="218">
        <v>33600</v>
      </c>
      <c r="J11" s="218" t="s">
        <v>56</v>
      </c>
      <c r="K11" s="215"/>
      <c r="L11" s="215"/>
      <c r="M11" s="40"/>
      <c r="N11" s="107"/>
      <c r="O11" s="107"/>
      <c r="P11" s="107"/>
      <c r="Q11" s="107"/>
      <c r="R11" s="107"/>
      <c r="S11" s="107"/>
      <c r="T11" s="221"/>
    </row>
    <row r="12" s="198" customFormat="1" ht="20.1" customHeight="1" spans="1:20">
      <c r="A12" s="220"/>
      <c r="B12" s="217">
        <v>43717</v>
      </c>
      <c r="C12" s="52"/>
      <c r="D12" s="52"/>
      <c r="E12" s="218" t="s">
        <v>64</v>
      </c>
      <c r="F12" s="53">
        <v>4.3050172783609e+19</v>
      </c>
      <c r="G12" s="223"/>
      <c r="H12" s="223"/>
      <c r="I12" s="223"/>
      <c r="J12" s="223"/>
      <c r="K12" s="223"/>
      <c r="L12" s="223"/>
      <c r="M12" s="54"/>
      <c r="N12" s="109"/>
      <c r="O12" s="109"/>
      <c r="P12" s="109" t="s">
        <v>65</v>
      </c>
      <c r="Q12" s="139"/>
      <c r="R12" s="221"/>
      <c r="S12" s="218">
        <v>400000</v>
      </c>
      <c r="T12" s="221"/>
    </row>
    <row r="13" s="198" customFormat="1" ht="20.1" customHeight="1" spans="1:20">
      <c r="A13" s="213"/>
      <c r="B13" s="217">
        <v>43717</v>
      </c>
      <c r="C13" s="52"/>
      <c r="D13" s="52"/>
      <c r="E13" s="223" t="s">
        <v>66</v>
      </c>
      <c r="F13" s="55" t="s">
        <v>67</v>
      </c>
      <c r="G13" s="223"/>
      <c r="H13" s="223"/>
      <c r="I13" s="223"/>
      <c r="J13" s="223"/>
      <c r="K13" s="223"/>
      <c r="L13" s="223"/>
      <c r="M13" s="54"/>
      <c r="N13" s="109"/>
      <c r="O13" s="109"/>
      <c r="P13" s="109" t="s">
        <v>68</v>
      </c>
      <c r="Q13" s="139"/>
      <c r="R13" s="221"/>
      <c r="S13" s="218">
        <v>2000000</v>
      </c>
      <c r="T13" s="221"/>
    </row>
    <row r="14" s="198" customFormat="1" ht="20.1" customHeight="1" spans="1:20">
      <c r="A14" s="45">
        <v>3</v>
      </c>
      <c r="B14" s="217">
        <v>43720</v>
      </c>
      <c r="C14" s="52"/>
      <c r="D14" s="52"/>
      <c r="E14" s="218" t="s">
        <v>64</v>
      </c>
      <c r="F14" s="53">
        <v>4.3050172783609e+19</v>
      </c>
      <c r="G14" s="223"/>
      <c r="H14" s="223"/>
      <c r="I14" s="223"/>
      <c r="J14" s="223"/>
      <c r="K14" s="223"/>
      <c r="L14" s="223"/>
      <c r="M14" s="54"/>
      <c r="N14" s="109"/>
      <c r="O14" s="109"/>
      <c r="P14" s="109" t="s">
        <v>65</v>
      </c>
      <c r="Q14" s="139"/>
      <c r="R14" s="221"/>
      <c r="S14" s="218">
        <v>290000</v>
      </c>
      <c r="T14" s="221"/>
    </row>
    <row r="15" s="198" customFormat="1" ht="20.1" customHeight="1" spans="1:20">
      <c r="A15" s="32">
        <v>4</v>
      </c>
      <c r="B15" s="210">
        <v>43749</v>
      </c>
      <c r="C15" s="32">
        <v>2000000</v>
      </c>
      <c r="D15" s="57"/>
      <c r="E15" s="211" t="s">
        <v>60</v>
      </c>
      <c r="F15" s="219">
        <v>175202745165</v>
      </c>
      <c r="G15" s="211"/>
      <c r="H15" s="58" t="s">
        <v>69</v>
      </c>
      <c r="I15" s="58"/>
      <c r="J15" s="58"/>
      <c r="K15" s="58"/>
      <c r="L15" s="58"/>
      <c r="M15" s="58"/>
      <c r="N15" s="58"/>
      <c r="O15" s="58"/>
      <c r="P15" s="245"/>
      <c r="Q15" s="137"/>
      <c r="R15" s="137"/>
      <c r="S15" s="137"/>
      <c r="T15" s="137"/>
    </row>
    <row r="16" s="198" customFormat="1" ht="24" customHeight="1" spans="1:20">
      <c r="A16" s="39"/>
      <c r="B16" s="217">
        <v>43750</v>
      </c>
      <c r="C16" s="52"/>
      <c r="D16" s="52"/>
      <c r="E16" s="223" t="s">
        <v>66</v>
      </c>
      <c r="F16" s="55" t="s">
        <v>67</v>
      </c>
      <c r="G16" s="223"/>
      <c r="H16" s="43"/>
      <c r="I16" s="246"/>
      <c r="J16" s="246"/>
      <c r="K16" s="246"/>
      <c r="L16" s="246"/>
      <c r="M16" s="111"/>
      <c r="N16" s="107"/>
      <c r="O16" s="107"/>
      <c r="P16" s="109" t="s">
        <v>68</v>
      </c>
      <c r="Q16" s="139"/>
      <c r="R16" s="221"/>
      <c r="S16" s="218">
        <v>2000000</v>
      </c>
      <c r="T16" s="221"/>
    </row>
    <row r="17" s="198" customFormat="1" ht="20.1" customHeight="1" spans="1:20">
      <c r="A17" s="32">
        <v>5</v>
      </c>
      <c r="B17" s="224">
        <v>43790</v>
      </c>
      <c r="C17" s="52"/>
      <c r="D17" s="52"/>
      <c r="E17" s="218"/>
      <c r="F17" s="225"/>
      <c r="G17" s="223"/>
      <c r="H17" s="48"/>
      <c r="I17" s="223"/>
      <c r="J17" s="223"/>
      <c r="K17" s="223"/>
      <c r="L17" s="223"/>
      <c r="M17" s="54"/>
      <c r="N17" s="109">
        <v>-197059</v>
      </c>
      <c r="O17" s="109" t="s">
        <v>70</v>
      </c>
      <c r="P17" s="109"/>
      <c r="Q17" s="139"/>
      <c r="R17" s="221"/>
      <c r="S17" s="221"/>
      <c r="T17" s="221"/>
    </row>
    <row r="18" s="198" customFormat="1" ht="20.1" customHeight="1" spans="1:20">
      <c r="A18" s="39"/>
      <c r="B18" s="224">
        <v>43790</v>
      </c>
      <c r="C18" s="52"/>
      <c r="D18" s="52"/>
      <c r="E18" s="218" t="s">
        <v>64</v>
      </c>
      <c r="F18" s="53" t="s">
        <v>71</v>
      </c>
      <c r="G18" s="223"/>
      <c r="H18" s="223"/>
      <c r="I18" s="223"/>
      <c r="J18" s="223"/>
      <c r="K18" s="223"/>
      <c r="L18" s="223"/>
      <c r="M18" s="54"/>
      <c r="N18" s="109"/>
      <c r="O18" s="109"/>
      <c r="P18" s="109" t="s">
        <v>72</v>
      </c>
      <c r="Q18" s="139"/>
      <c r="R18" s="221"/>
      <c r="S18" s="218">
        <v>190000</v>
      </c>
      <c r="T18" s="221"/>
    </row>
    <row r="19" s="198" customFormat="1" ht="20.1" customHeight="1" spans="1:20">
      <c r="A19" s="32">
        <v>6</v>
      </c>
      <c r="B19" s="217">
        <v>43837</v>
      </c>
      <c r="C19" s="32">
        <v>680000</v>
      </c>
      <c r="D19" s="52"/>
      <c r="E19" s="218" t="s">
        <v>73</v>
      </c>
      <c r="F19" s="225">
        <v>1.30201071920014e+18</v>
      </c>
      <c r="G19" s="218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8"/>
      <c r="S19" s="218"/>
      <c r="T19" s="218"/>
    </row>
    <row r="20" s="198" customFormat="1" ht="21" customHeight="1" spans="1:20">
      <c r="A20" s="39"/>
      <c r="B20" s="217">
        <v>43837</v>
      </c>
      <c r="C20" s="52"/>
      <c r="D20" s="52"/>
      <c r="E20" s="218" t="s">
        <v>64</v>
      </c>
      <c r="F20" s="53" t="s">
        <v>71</v>
      </c>
      <c r="G20" s="218"/>
      <c r="H20" s="218"/>
      <c r="I20" s="218"/>
      <c r="J20" s="218"/>
      <c r="K20" s="218"/>
      <c r="L20" s="218">
        <v>100</v>
      </c>
      <c r="M20" s="46" t="s">
        <v>74</v>
      </c>
      <c r="N20" s="109"/>
      <c r="O20" s="109"/>
      <c r="P20" s="109" t="s">
        <v>72</v>
      </c>
      <c r="Q20" s="139"/>
      <c r="R20" s="218"/>
      <c r="S20" s="218">
        <v>322406.25</v>
      </c>
      <c r="T20" s="218"/>
    </row>
    <row r="21" s="199" customFormat="1" ht="21" customHeight="1" spans="1:20">
      <c r="A21" s="226">
        <v>7</v>
      </c>
      <c r="B21" s="217">
        <v>43840</v>
      </c>
      <c r="C21" s="32">
        <v>6666000</v>
      </c>
      <c r="D21" s="52"/>
      <c r="E21" s="218" t="s">
        <v>64</v>
      </c>
      <c r="F21" s="53" t="s">
        <v>75</v>
      </c>
      <c r="G21" s="218"/>
      <c r="H21" s="227" t="s">
        <v>76</v>
      </c>
      <c r="I21" s="247"/>
      <c r="J21" s="247"/>
      <c r="K21" s="247"/>
      <c r="L21" s="223"/>
      <c r="M21" s="46"/>
      <c r="N21" s="109"/>
      <c r="O21" s="109"/>
      <c r="P21" s="105"/>
      <c r="Q21" s="137"/>
      <c r="R21" s="211"/>
      <c r="S21" s="211"/>
      <c r="T21" s="211"/>
    </row>
    <row r="22" s="199" customFormat="1" ht="21" customHeight="1" spans="1:20">
      <c r="A22" s="39"/>
      <c r="B22" s="217">
        <v>43840</v>
      </c>
      <c r="C22" s="32">
        <v>-6666000</v>
      </c>
      <c r="D22" s="52"/>
      <c r="E22" s="218" t="s">
        <v>64</v>
      </c>
      <c r="F22" s="53" t="s">
        <v>77</v>
      </c>
      <c r="G22" s="218"/>
      <c r="H22" s="228"/>
      <c r="I22" s="248"/>
      <c r="J22" s="248"/>
      <c r="K22" s="248"/>
      <c r="L22" s="223"/>
      <c r="M22" s="46"/>
      <c r="N22" s="109"/>
      <c r="O22" s="109"/>
      <c r="P22" s="105" t="s">
        <v>78</v>
      </c>
      <c r="Q22" s="137"/>
      <c r="R22" s="211"/>
      <c r="S22" s="211"/>
      <c r="T22" s="211"/>
    </row>
    <row r="23" s="200" customFormat="1" ht="21" customHeight="1" spans="1:20">
      <c r="A23" s="229">
        <v>8</v>
      </c>
      <c r="B23" s="230">
        <v>43847</v>
      </c>
      <c r="C23" s="65">
        <v>880000</v>
      </c>
      <c r="D23" s="66"/>
      <c r="E23" s="231" t="s">
        <v>79</v>
      </c>
      <c r="F23" s="68" t="s">
        <v>77</v>
      </c>
      <c r="G23" s="231"/>
      <c r="H23" s="58" t="s">
        <v>80</v>
      </c>
      <c r="I23" s="58"/>
      <c r="J23" s="58"/>
      <c r="K23" s="58"/>
      <c r="L23" s="58"/>
      <c r="M23" s="58"/>
      <c r="N23" s="58"/>
      <c r="O23" s="58"/>
      <c r="P23" s="249"/>
      <c r="Q23" s="140"/>
      <c r="R23" s="258"/>
      <c r="S23" s="258"/>
      <c r="T23" s="258"/>
    </row>
    <row r="24" s="199" customFormat="1" ht="21" customHeight="1" spans="1:20">
      <c r="A24" s="226"/>
      <c r="B24" s="217">
        <v>43847</v>
      </c>
      <c r="C24" s="32">
        <v>20000</v>
      </c>
      <c r="D24" s="52"/>
      <c r="E24" s="211" t="s">
        <v>60</v>
      </c>
      <c r="F24" s="219">
        <v>175202745165</v>
      </c>
      <c r="G24" s="218"/>
      <c r="H24" s="218"/>
      <c r="I24" s="218"/>
      <c r="J24" s="218"/>
      <c r="K24" s="218"/>
      <c r="L24" s="209"/>
      <c r="M24" s="3"/>
      <c r="N24" s="109"/>
      <c r="O24" s="109"/>
      <c r="P24" s="105"/>
      <c r="Q24" s="137"/>
      <c r="R24" s="211"/>
      <c r="S24" s="211"/>
      <c r="T24" s="211"/>
    </row>
    <row r="25" s="199" customFormat="1" ht="21" customHeight="1" spans="1:20">
      <c r="A25" s="226"/>
      <c r="B25" s="217">
        <v>43847</v>
      </c>
      <c r="C25" s="52"/>
      <c r="D25" s="52"/>
      <c r="E25" s="218" t="s">
        <v>64</v>
      </c>
      <c r="F25" s="53" t="s">
        <v>81</v>
      </c>
      <c r="G25" s="218"/>
      <c r="H25" s="218"/>
      <c r="I25" s="218"/>
      <c r="J25" s="218"/>
      <c r="K25" s="218"/>
      <c r="L25" s="218">
        <v>100</v>
      </c>
      <c r="M25" s="46" t="s">
        <v>74</v>
      </c>
      <c r="N25" s="109"/>
      <c r="O25" s="109"/>
      <c r="P25" s="105" t="s">
        <v>82</v>
      </c>
      <c r="Q25" s="137"/>
      <c r="R25" s="211"/>
      <c r="S25" s="211">
        <v>201272.4</v>
      </c>
      <c r="T25" s="211"/>
    </row>
    <row r="26" s="199" customFormat="1" ht="21" customHeight="1" spans="1:20">
      <c r="A26" s="39"/>
      <c r="B26" s="217">
        <v>43847</v>
      </c>
      <c r="C26" s="52"/>
      <c r="D26" s="52"/>
      <c r="E26" s="218" t="s">
        <v>64</v>
      </c>
      <c r="F26" s="53" t="s">
        <v>81</v>
      </c>
      <c r="G26" s="218"/>
      <c r="H26" s="218"/>
      <c r="I26" s="218"/>
      <c r="J26" s="218"/>
      <c r="K26" s="218"/>
      <c r="L26" s="218">
        <v>50</v>
      </c>
      <c r="M26" s="46" t="s">
        <v>74</v>
      </c>
      <c r="N26" s="109"/>
      <c r="O26" s="109"/>
      <c r="P26" s="105" t="s">
        <v>82</v>
      </c>
      <c r="Q26" s="137"/>
      <c r="R26" s="211"/>
      <c r="S26" s="211">
        <v>20000</v>
      </c>
      <c r="T26" s="211"/>
    </row>
    <row r="27" s="199" customFormat="1" ht="21" customHeight="1" spans="1:20">
      <c r="A27" s="39">
        <v>9</v>
      </c>
      <c r="B27" s="217">
        <v>43849</v>
      </c>
      <c r="C27" s="52"/>
      <c r="D27" s="52"/>
      <c r="E27" s="218" t="s">
        <v>64</v>
      </c>
      <c r="F27" s="53" t="s">
        <v>81</v>
      </c>
      <c r="G27" s="218"/>
      <c r="H27" s="218"/>
      <c r="I27" s="218"/>
      <c r="J27" s="218"/>
      <c r="K27" s="218"/>
      <c r="L27" s="218">
        <v>100</v>
      </c>
      <c r="M27" s="46" t="s">
        <v>74</v>
      </c>
      <c r="N27" s="109"/>
      <c r="O27" s="109"/>
      <c r="P27" s="105" t="s">
        <v>82</v>
      </c>
      <c r="Q27" s="137"/>
      <c r="R27" s="211"/>
      <c r="S27" s="211">
        <v>350638</v>
      </c>
      <c r="T27" s="211"/>
    </row>
    <row r="28" s="200" customFormat="1" ht="21" customHeight="1" spans="1:20">
      <c r="A28" s="229">
        <v>10</v>
      </c>
      <c r="B28" s="230">
        <v>43849</v>
      </c>
      <c r="C28" s="65">
        <v>4400000</v>
      </c>
      <c r="D28" s="66"/>
      <c r="E28" s="231" t="s">
        <v>79</v>
      </c>
      <c r="F28" s="68" t="s">
        <v>77</v>
      </c>
      <c r="G28" s="231"/>
      <c r="H28" s="69">
        <v>0.012</v>
      </c>
      <c r="I28" s="231">
        <v>63600</v>
      </c>
      <c r="J28" s="231" t="s">
        <v>56</v>
      </c>
      <c r="K28" s="231"/>
      <c r="L28" s="231">
        <v>180000</v>
      </c>
      <c r="M28" s="67" t="s">
        <v>83</v>
      </c>
      <c r="N28" s="116">
        <v>330000</v>
      </c>
      <c r="O28" s="116" t="s">
        <v>84</v>
      </c>
      <c r="P28" s="249"/>
      <c r="Q28" s="140"/>
      <c r="R28" s="258"/>
      <c r="S28" s="258"/>
      <c r="T28" s="258"/>
    </row>
    <row r="29" s="200" customFormat="1" ht="21" customHeight="1" spans="1:20">
      <c r="A29" s="229"/>
      <c r="B29" s="230">
        <v>43852</v>
      </c>
      <c r="C29" s="65">
        <v>400000</v>
      </c>
      <c r="D29" s="66"/>
      <c r="E29" s="231" t="s">
        <v>79</v>
      </c>
      <c r="F29" s="68" t="s">
        <v>77</v>
      </c>
      <c r="G29" s="231"/>
      <c r="H29" s="69">
        <v>0.012</v>
      </c>
      <c r="I29" s="231">
        <v>4800</v>
      </c>
      <c r="J29" s="231" t="s">
        <v>56</v>
      </c>
      <c r="K29" s="231"/>
      <c r="L29" s="231"/>
      <c r="M29" s="67"/>
      <c r="N29" s="116"/>
      <c r="O29" s="116"/>
      <c r="P29" s="249"/>
      <c r="Q29" s="140"/>
      <c r="R29" s="258"/>
      <c r="S29" s="258"/>
      <c r="T29" s="258"/>
    </row>
    <row r="30" s="199" customFormat="1" ht="21" customHeight="1" spans="1:20">
      <c r="A30" s="226"/>
      <c r="B30" s="217">
        <v>43852</v>
      </c>
      <c r="C30" s="32"/>
      <c r="D30" s="52"/>
      <c r="E30" s="218" t="s">
        <v>64</v>
      </c>
      <c r="F30" s="53" t="s">
        <v>81</v>
      </c>
      <c r="G30" s="218"/>
      <c r="H30" s="48"/>
      <c r="I30" s="218"/>
      <c r="J30" s="218"/>
      <c r="K30" s="218"/>
      <c r="L30" s="218"/>
      <c r="M30" s="46"/>
      <c r="N30" s="109"/>
      <c r="O30" s="109"/>
      <c r="P30" s="105" t="s">
        <v>82</v>
      </c>
      <c r="Q30" s="137"/>
      <c r="R30" s="211"/>
      <c r="S30" s="211">
        <v>2962181.3</v>
      </c>
      <c r="T30" s="211"/>
    </row>
    <row r="31" s="199" customFormat="1" ht="21" customHeight="1" spans="1:20">
      <c r="A31" s="226"/>
      <c r="B31" s="217">
        <v>43852</v>
      </c>
      <c r="C31" s="32"/>
      <c r="D31" s="52"/>
      <c r="E31" s="218" t="s">
        <v>85</v>
      </c>
      <c r="F31" s="53" t="s">
        <v>86</v>
      </c>
      <c r="G31" s="218"/>
      <c r="H31" s="48"/>
      <c r="I31" s="218"/>
      <c r="J31" s="218"/>
      <c r="K31" s="218"/>
      <c r="L31" s="218"/>
      <c r="M31" s="46"/>
      <c r="N31" s="109"/>
      <c r="O31" s="109"/>
      <c r="P31" s="105" t="s">
        <v>87</v>
      </c>
      <c r="Q31" s="137"/>
      <c r="R31" s="211"/>
      <c r="S31" s="211">
        <v>50800</v>
      </c>
      <c r="T31" s="211"/>
    </row>
    <row r="32" s="199" customFormat="1" ht="21" customHeight="1" spans="1:20">
      <c r="A32" s="226"/>
      <c r="B32" s="217">
        <v>43852</v>
      </c>
      <c r="C32" s="32"/>
      <c r="D32" s="52"/>
      <c r="E32" s="218" t="s">
        <v>88</v>
      </c>
      <c r="F32" s="53" t="s">
        <v>89</v>
      </c>
      <c r="G32" s="218"/>
      <c r="H32" s="48"/>
      <c r="I32" s="218"/>
      <c r="J32" s="218"/>
      <c r="K32" s="218"/>
      <c r="L32" s="218"/>
      <c r="M32" s="46"/>
      <c r="N32" s="109"/>
      <c r="O32" s="109"/>
      <c r="P32" s="105" t="s">
        <v>90</v>
      </c>
      <c r="Q32" s="137"/>
      <c r="R32" s="211"/>
      <c r="S32" s="211">
        <v>190163</v>
      </c>
      <c r="T32" s="211"/>
    </row>
    <row r="33" s="199" customFormat="1" ht="21" customHeight="1" spans="1:20">
      <c r="A33" s="226"/>
      <c r="B33" s="217">
        <v>43852</v>
      </c>
      <c r="C33" s="32"/>
      <c r="D33" s="52"/>
      <c r="E33" s="218" t="s">
        <v>64</v>
      </c>
      <c r="F33" s="53" t="s">
        <v>91</v>
      </c>
      <c r="G33" s="218"/>
      <c r="H33" s="48"/>
      <c r="I33" s="218"/>
      <c r="J33" s="218"/>
      <c r="K33" s="218"/>
      <c r="L33" s="218"/>
      <c r="M33" s="46"/>
      <c r="N33" s="109"/>
      <c r="O33" s="109"/>
      <c r="P33" s="105" t="s">
        <v>92</v>
      </c>
      <c r="Q33" s="137"/>
      <c r="R33" s="211"/>
      <c r="S33" s="211">
        <v>606973</v>
      </c>
      <c r="T33" s="211"/>
    </row>
    <row r="34" s="199" customFormat="1" ht="21" customHeight="1" spans="1:20">
      <c r="A34" s="39"/>
      <c r="B34" s="217">
        <v>43852</v>
      </c>
      <c r="C34" s="52"/>
      <c r="D34" s="52"/>
      <c r="E34" s="218" t="s">
        <v>66</v>
      </c>
      <c r="F34" s="53" t="s">
        <v>67</v>
      </c>
      <c r="G34" s="218"/>
      <c r="H34" s="218"/>
      <c r="I34" s="218"/>
      <c r="J34" s="218"/>
      <c r="K34" s="218"/>
      <c r="L34" s="218"/>
      <c r="M34" s="46"/>
      <c r="N34" s="109"/>
      <c r="O34" s="109"/>
      <c r="P34" s="105" t="s">
        <v>68</v>
      </c>
      <c r="Q34" s="137"/>
      <c r="R34" s="211"/>
      <c r="S34" s="211">
        <v>400000</v>
      </c>
      <c r="T34" s="211"/>
    </row>
    <row r="35" s="199" customFormat="1" ht="21" customHeight="1" spans="1:20">
      <c r="A35" s="39">
        <v>11</v>
      </c>
      <c r="B35" s="217">
        <v>43852</v>
      </c>
      <c r="C35" s="52"/>
      <c r="D35" s="52"/>
      <c r="E35" s="218" t="s">
        <v>64</v>
      </c>
      <c r="F35" s="53" t="s">
        <v>81</v>
      </c>
      <c r="G35" s="218"/>
      <c r="H35" s="218"/>
      <c r="I35" s="218"/>
      <c r="J35" s="218"/>
      <c r="K35" s="218"/>
      <c r="L35" s="218"/>
      <c r="M35" s="46"/>
      <c r="N35" s="109"/>
      <c r="O35" s="109"/>
      <c r="P35" s="105" t="s">
        <v>82</v>
      </c>
      <c r="Q35" s="137"/>
      <c r="R35" s="211"/>
      <c r="S35" s="211">
        <v>189882.7</v>
      </c>
      <c r="T35" s="211"/>
    </row>
    <row r="36" s="199" customFormat="1" ht="21" customHeight="1" spans="1:20">
      <c r="A36" s="45">
        <v>12</v>
      </c>
      <c r="B36" s="217">
        <v>43885</v>
      </c>
      <c r="C36" s="52"/>
      <c r="D36" s="52"/>
      <c r="E36" s="218"/>
      <c r="F36" s="53"/>
      <c r="G36" s="218"/>
      <c r="H36" s="218"/>
      <c r="I36" s="218"/>
      <c r="J36" s="218"/>
      <c r="K36" s="218"/>
      <c r="L36" s="218"/>
      <c r="M36" s="46"/>
      <c r="N36" s="109">
        <v>-330000</v>
      </c>
      <c r="O36" s="109" t="s">
        <v>70</v>
      </c>
      <c r="P36" s="105"/>
      <c r="Q36" s="137"/>
      <c r="R36" s="211"/>
      <c r="S36" s="211"/>
      <c r="T36" s="211"/>
    </row>
    <row r="37" s="199" customFormat="1" ht="21" customHeight="1" spans="1:20">
      <c r="A37" s="45"/>
      <c r="B37" s="217">
        <v>43885</v>
      </c>
      <c r="C37" s="52"/>
      <c r="D37" s="52"/>
      <c r="E37" s="218" t="s">
        <v>64</v>
      </c>
      <c r="F37" s="53" t="s">
        <v>81</v>
      </c>
      <c r="G37" s="218"/>
      <c r="H37" s="48"/>
      <c r="I37" s="218"/>
      <c r="J37" s="218"/>
      <c r="K37" s="218"/>
      <c r="L37" s="218">
        <v>100</v>
      </c>
      <c r="M37" s="46" t="s">
        <v>100</v>
      </c>
      <c r="N37" s="109"/>
      <c r="O37" s="109"/>
      <c r="P37" s="105" t="s">
        <v>82</v>
      </c>
      <c r="Q37" s="137"/>
      <c r="R37" s="211"/>
      <c r="S37" s="211">
        <v>348711</v>
      </c>
      <c r="T37" s="211"/>
    </row>
    <row r="38" s="199" customFormat="1" ht="21" customHeight="1" spans="1:20">
      <c r="A38" s="32">
        <v>13</v>
      </c>
      <c r="B38" s="210">
        <v>43894</v>
      </c>
      <c r="C38" s="57"/>
      <c r="D38" s="57"/>
      <c r="E38" s="211" t="s">
        <v>64</v>
      </c>
      <c r="F38" s="70" t="s">
        <v>81</v>
      </c>
      <c r="G38" s="211"/>
      <c r="H38" s="36"/>
      <c r="I38" s="211"/>
      <c r="J38" s="211"/>
      <c r="K38" s="211"/>
      <c r="L38" s="211">
        <v>100</v>
      </c>
      <c r="M38" s="33" t="s">
        <v>100</v>
      </c>
      <c r="N38" s="105"/>
      <c r="O38" s="105"/>
      <c r="P38" s="250" t="s">
        <v>103</v>
      </c>
      <c r="Q38" s="137"/>
      <c r="R38" s="211"/>
      <c r="S38" s="211">
        <v>209925</v>
      </c>
      <c r="T38" s="211"/>
    </row>
    <row r="39" s="201" customFormat="1" ht="21" customHeight="1" spans="1:20">
      <c r="A39" s="5">
        <v>14.1</v>
      </c>
      <c r="B39" s="72">
        <v>43908</v>
      </c>
      <c r="C39" s="73"/>
      <c r="D39" s="73"/>
      <c r="E39" s="232" t="s">
        <v>64</v>
      </c>
      <c r="F39" s="75" t="s">
        <v>81</v>
      </c>
      <c r="G39" s="232"/>
      <c r="J39" s="232"/>
      <c r="K39" s="232"/>
      <c r="L39" s="232">
        <v>100</v>
      </c>
      <c r="M39" s="74" t="s">
        <v>100</v>
      </c>
      <c r="N39" s="118"/>
      <c r="O39" s="118"/>
      <c r="P39" s="250" t="s">
        <v>103</v>
      </c>
      <c r="Q39" s="142"/>
      <c r="R39" s="232"/>
      <c r="S39" s="232">
        <v>170000</v>
      </c>
      <c r="T39" s="232"/>
    </row>
    <row r="40" s="199" customFormat="1" ht="32" customHeight="1" spans="1:20">
      <c r="A40" s="39"/>
      <c r="B40" s="76">
        <v>43966</v>
      </c>
      <c r="C40" s="77"/>
      <c r="D40" s="77"/>
      <c r="E40" s="215" t="s">
        <v>64</v>
      </c>
      <c r="F40" s="78" t="s">
        <v>81</v>
      </c>
      <c r="G40" s="215"/>
      <c r="H40" s="48">
        <v>0.012</v>
      </c>
      <c r="I40" s="218">
        <v>4799.3</v>
      </c>
      <c r="J40" s="215"/>
      <c r="K40" s="215"/>
      <c r="L40" s="215">
        <v>12050</v>
      </c>
      <c r="M40" s="119" t="s">
        <v>101</v>
      </c>
      <c r="N40" s="107"/>
      <c r="O40" s="107"/>
      <c r="P40" s="250" t="s">
        <v>103</v>
      </c>
      <c r="Q40" s="143"/>
      <c r="R40" s="259"/>
      <c r="S40" s="218">
        <v>67700</v>
      </c>
      <c r="T40" s="218"/>
    </row>
    <row r="41" s="199" customFormat="1" ht="32" customHeight="1" spans="1:20">
      <c r="A41" s="39"/>
      <c r="B41" s="76"/>
      <c r="C41" s="77"/>
      <c r="D41" s="77"/>
      <c r="E41" s="215"/>
      <c r="F41" s="78"/>
      <c r="G41" s="215"/>
      <c r="H41" s="48"/>
      <c r="I41" s="218"/>
      <c r="J41" s="215"/>
      <c r="K41" s="215"/>
      <c r="L41" s="215"/>
      <c r="M41" s="119"/>
      <c r="N41" s="107"/>
      <c r="O41" s="107"/>
      <c r="P41" s="109"/>
      <c r="Q41" s="139"/>
      <c r="R41" s="218"/>
      <c r="S41" s="218">
        <v>1500</v>
      </c>
      <c r="T41" s="218" t="s">
        <v>102</v>
      </c>
    </row>
    <row r="42" s="199" customFormat="1" ht="32" customHeight="1" spans="1:20">
      <c r="A42" s="39">
        <v>15</v>
      </c>
      <c r="B42" s="76">
        <v>44098</v>
      </c>
      <c r="C42" s="77"/>
      <c r="D42" s="37">
        <v>3000000</v>
      </c>
      <c r="E42" s="215" t="s">
        <v>104</v>
      </c>
      <c r="F42" s="78" t="s">
        <v>105</v>
      </c>
      <c r="G42" s="215"/>
      <c r="H42" s="48"/>
      <c r="I42" s="218"/>
      <c r="J42" s="215"/>
      <c r="K42" s="215"/>
      <c r="L42" s="251"/>
      <c r="M42" s="251"/>
      <c r="N42" s="251"/>
      <c r="O42" s="251"/>
      <c r="P42" s="251"/>
      <c r="Q42" s="137"/>
      <c r="R42" s="211"/>
      <c r="T42" s="211"/>
    </row>
    <row r="43" s="199" customFormat="1" ht="32" customHeight="1" spans="1:20">
      <c r="A43" s="39"/>
      <c r="B43" s="76"/>
      <c r="C43" s="77"/>
      <c r="D43" s="77"/>
      <c r="E43" s="215" t="s">
        <v>64</v>
      </c>
      <c r="F43" s="78" t="s">
        <v>81</v>
      </c>
      <c r="G43" s="215"/>
      <c r="H43" s="48"/>
      <c r="I43" s="218"/>
      <c r="J43" s="215"/>
      <c r="K43" s="215"/>
      <c r="L43" s="215">
        <v>100</v>
      </c>
      <c r="M43" s="40" t="s">
        <v>100</v>
      </c>
      <c r="N43" s="107"/>
      <c r="O43" s="107"/>
      <c r="P43" s="250" t="s">
        <v>103</v>
      </c>
      <c r="Q43" s="137"/>
      <c r="R43" s="211"/>
      <c r="S43" s="211">
        <v>267360.6</v>
      </c>
      <c r="T43" s="211"/>
    </row>
    <row r="44" s="199" customFormat="1" ht="32" customHeight="1" spans="1:20">
      <c r="A44" s="39">
        <v>15.1</v>
      </c>
      <c r="B44" s="76"/>
      <c r="C44" s="77"/>
      <c r="D44" s="77"/>
      <c r="E44" s="215" t="s">
        <v>64</v>
      </c>
      <c r="F44" s="78" t="s">
        <v>81</v>
      </c>
      <c r="G44" s="215"/>
      <c r="H44" s="48"/>
      <c r="I44" s="218"/>
      <c r="J44" s="215"/>
      <c r="K44" s="215"/>
      <c r="L44" s="215">
        <v>100</v>
      </c>
      <c r="M44" s="40" t="s">
        <v>100</v>
      </c>
      <c r="N44" s="107"/>
      <c r="O44" s="107"/>
      <c r="P44" s="109" t="s">
        <v>103</v>
      </c>
      <c r="Q44" s="137"/>
      <c r="R44" s="211"/>
      <c r="S44" s="211">
        <v>217170</v>
      </c>
      <c r="T44" s="211"/>
    </row>
    <row r="45" s="199" customFormat="1" ht="32" customHeight="1" spans="1:20">
      <c r="A45" s="39">
        <v>15.2</v>
      </c>
      <c r="B45" s="76"/>
      <c r="C45" s="77"/>
      <c r="D45" s="77"/>
      <c r="E45" s="215" t="s">
        <v>64</v>
      </c>
      <c r="F45" s="78" t="s">
        <v>81</v>
      </c>
      <c r="G45" s="215"/>
      <c r="H45" s="48"/>
      <c r="I45" s="218"/>
      <c r="J45" s="215"/>
      <c r="K45" s="215"/>
      <c r="L45" s="215">
        <v>100</v>
      </c>
      <c r="M45" s="40" t="s">
        <v>100</v>
      </c>
      <c r="N45" s="107"/>
      <c r="O45" s="107"/>
      <c r="P45" s="109" t="s">
        <v>103</v>
      </c>
      <c r="Q45" s="137"/>
      <c r="R45" s="211"/>
      <c r="S45" s="211">
        <v>215900</v>
      </c>
      <c r="T45" s="211"/>
    </row>
    <row r="46" s="202" customFormat="1" ht="32" customHeight="1" spans="1:20">
      <c r="A46" s="233">
        <v>15.3</v>
      </c>
      <c r="B46" s="80"/>
      <c r="C46" s="81"/>
      <c r="D46" s="81"/>
      <c r="E46" s="234" t="s">
        <v>64</v>
      </c>
      <c r="F46" s="83" t="s">
        <v>81</v>
      </c>
      <c r="G46" s="234"/>
      <c r="H46" s="84"/>
      <c r="I46" s="252"/>
      <c r="J46" s="234"/>
      <c r="K46" s="234"/>
      <c r="L46" s="234">
        <v>100</v>
      </c>
      <c r="M46" s="82" t="s">
        <v>100</v>
      </c>
      <c r="N46" s="121"/>
      <c r="O46" s="121"/>
      <c r="P46" s="18" t="s">
        <v>103</v>
      </c>
      <c r="Q46" s="145"/>
      <c r="R46" s="260"/>
      <c r="S46" s="260">
        <v>230426</v>
      </c>
      <c r="T46" s="260"/>
    </row>
    <row r="47" s="202" customFormat="1" ht="32" customHeight="1" spans="1:20">
      <c r="A47" s="233">
        <v>15.4</v>
      </c>
      <c r="B47" s="80"/>
      <c r="C47" s="81"/>
      <c r="D47" s="81"/>
      <c r="E47" s="234" t="s">
        <v>64</v>
      </c>
      <c r="F47" s="83" t="s">
        <v>81</v>
      </c>
      <c r="G47" s="234"/>
      <c r="H47" s="84"/>
      <c r="I47" s="252"/>
      <c r="J47" s="234"/>
      <c r="K47" s="234"/>
      <c r="L47" s="234">
        <v>100</v>
      </c>
      <c r="M47" s="82" t="s">
        <v>100</v>
      </c>
      <c r="N47" s="121"/>
      <c r="O47" s="121"/>
      <c r="P47" s="18" t="s">
        <v>103</v>
      </c>
      <c r="Q47" s="145"/>
      <c r="R47" s="260"/>
      <c r="S47" s="260">
        <v>234850</v>
      </c>
      <c r="T47" s="260"/>
    </row>
    <row r="48" s="202" customFormat="1" ht="32" customHeight="1" spans="1:20">
      <c r="A48" s="233">
        <v>15.5</v>
      </c>
      <c r="B48" s="80"/>
      <c r="C48" s="81"/>
      <c r="D48" s="81"/>
      <c r="E48" s="234" t="s">
        <v>64</v>
      </c>
      <c r="F48" s="83" t="s">
        <v>81</v>
      </c>
      <c r="G48" s="234"/>
      <c r="H48" s="84"/>
      <c r="I48" s="252"/>
      <c r="J48" s="234"/>
      <c r="K48" s="234"/>
      <c r="L48" s="234">
        <v>100</v>
      </c>
      <c r="M48" s="82" t="s">
        <v>100</v>
      </c>
      <c r="N48" s="121"/>
      <c r="O48" s="121"/>
      <c r="P48" s="18" t="s">
        <v>103</v>
      </c>
      <c r="Q48" s="145"/>
      <c r="R48" s="260"/>
      <c r="S48" s="260">
        <v>219198</v>
      </c>
      <c r="T48" s="260"/>
    </row>
    <row r="49" s="202" customFormat="1" ht="32" customHeight="1" spans="1:20">
      <c r="A49" s="233">
        <v>15.6</v>
      </c>
      <c r="B49" s="80"/>
      <c r="C49" s="81"/>
      <c r="D49" s="81"/>
      <c r="E49" s="234" t="s">
        <v>64</v>
      </c>
      <c r="F49" s="83" t="s">
        <v>81</v>
      </c>
      <c r="G49" s="234"/>
      <c r="H49" s="84"/>
      <c r="I49" s="252"/>
      <c r="J49" s="234"/>
      <c r="K49" s="234"/>
      <c r="L49" s="234">
        <v>100</v>
      </c>
      <c r="M49" s="82" t="s">
        <v>100</v>
      </c>
      <c r="N49" s="121"/>
      <c r="O49" s="121"/>
      <c r="P49" s="18" t="s">
        <v>106</v>
      </c>
      <c r="Q49" s="145"/>
      <c r="R49" s="260"/>
      <c r="S49" s="260">
        <v>215900</v>
      </c>
      <c r="T49" s="260"/>
    </row>
    <row r="50" s="202" customFormat="1" ht="32" customHeight="1" spans="1:20">
      <c r="A50" s="233">
        <v>15.7</v>
      </c>
      <c r="B50" s="80"/>
      <c r="C50" s="81"/>
      <c r="D50" s="81"/>
      <c r="E50" s="234" t="s">
        <v>64</v>
      </c>
      <c r="F50" s="83" t="s">
        <v>81</v>
      </c>
      <c r="G50" s="234"/>
      <c r="H50" s="84"/>
      <c r="I50" s="252"/>
      <c r="J50" s="234"/>
      <c r="K50" s="234"/>
      <c r="L50" s="234">
        <v>100</v>
      </c>
      <c r="M50" s="82" t="s">
        <v>100</v>
      </c>
      <c r="N50" s="121"/>
      <c r="O50" s="121"/>
      <c r="P50" s="18" t="s">
        <v>106</v>
      </c>
      <c r="Q50" s="145"/>
      <c r="R50" s="260"/>
      <c r="S50" s="260">
        <v>209550</v>
      </c>
      <c r="T50" s="260"/>
    </row>
    <row r="51" s="202" customFormat="1" ht="32" customHeight="1" spans="1:20">
      <c r="A51" s="233">
        <v>15.8</v>
      </c>
      <c r="B51" s="80"/>
      <c r="C51" s="81"/>
      <c r="D51" s="81"/>
      <c r="E51" s="234" t="s">
        <v>64</v>
      </c>
      <c r="F51" s="83" t="s">
        <v>81</v>
      </c>
      <c r="G51" s="234"/>
      <c r="H51" s="84"/>
      <c r="I51" s="252"/>
      <c r="J51" s="234"/>
      <c r="K51" s="234"/>
      <c r="L51" s="234">
        <v>100</v>
      </c>
      <c r="M51" s="82" t="s">
        <v>100</v>
      </c>
      <c r="N51" s="121"/>
      <c r="O51" s="121"/>
      <c r="P51" s="18" t="s">
        <v>106</v>
      </c>
      <c r="Q51" s="145"/>
      <c r="R51" s="260"/>
      <c r="S51" s="260">
        <v>244597</v>
      </c>
      <c r="T51" s="260"/>
    </row>
    <row r="52" s="202" customFormat="1" ht="32" customHeight="1" spans="1:20">
      <c r="A52" s="233">
        <v>15.9</v>
      </c>
      <c r="B52" s="80"/>
      <c r="C52" s="81"/>
      <c r="D52" s="81"/>
      <c r="E52" s="234" t="s">
        <v>64</v>
      </c>
      <c r="F52" s="83" t="s">
        <v>81</v>
      </c>
      <c r="G52" s="234"/>
      <c r="H52" s="84"/>
      <c r="I52" s="252"/>
      <c r="J52" s="234"/>
      <c r="K52" s="234"/>
      <c r="L52" s="234">
        <v>100</v>
      </c>
      <c r="M52" s="82" t="s">
        <v>100</v>
      </c>
      <c r="N52" s="121"/>
      <c r="O52" s="121"/>
      <c r="P52" s="18" t="s">
        <v>106</v>
      </c>
      <c r="Q52" s="145"/>
      <c r="R52" s="260"/>
      <c r="S52" s="260">
        <v>220624</v>
      </c>
      <c r="T52" s="260"/>
    </row>
    <row r="53" s="202" customFormat="1" ht="32" customHeight="1" spans="1:20">
      <c r="A53" s="235">
        <v>15.1</v>
      </c>
      <c r="B53" s="80"/>
      <c r="C53" s="81"/>
      <c r="D53" s="81"/>
      <c r="E53" s="234" t="s">
        <v>64</v>
      </c>
      <c r="F53" s="83" t="s">
        <v>81</v>
      </c>
      <c r="G53" s="234"/>
      <c r="H53" s="84"/>
      <c r="I53" s="252"/>
      <c r="J53" s="234"/>
      <c r="K53" s="234"/>
      <c r="L53" s="234">
        <v>100</v>
      </c>
      <c r="M53" s="82" t="s">
        <v>100</v>
      </c>
      <c r="N53" s="121"/>
      <c r="O53" s="121"/>
      <c r="P53" s="18" t="s">
        <v>106</v>
      </c>
      <c r="Q53" s="145"/>
      <c r="R53" s="260"/>
      <c r="S53" s="260">
        <v>226590</v>
      </c>
      <c r="T53" s="260"/>
    </row>
    <row r="54" s="202" customFormat="1" ht="32" customHeight="1" spans="1:20">
      <c r="A54" s="235">
        <v>15.11</v>
      </c>
      <c r="B54" s="80">
        <v>44152</v>
      </c>
      <c r="C54" s="81"/>
      <c r="D54" s="81"/>
      <c r="E54" s="234" t="s">
        <v>64</v>
      </c>
      <c r="F54" s="83" t="s">
        <v>81</v>
      </c>
      <c r="G54" s="234"/>
      <c r="H54" s="84"/>
      <c r="I54" s="252"/>
      <c r="J54" s="234"/>
      <c r="K54" s="234"/>
      <c r="L54" s="234">
        <v>100</v>
      </c>
      <c r="M54" s="82" t="s">
        <v>100</v>
      </c>
      <c r="N54" s="121"/>
      <c r="O54" s="121"/>
      <c r="P54" s="18" t="s">
        <v>106</v>
      </c>
      <c r="Q54" s="145"/>
      <c r="R54" s="260"/>
      <c r="S54" s="260">
        <v>244875</v>
      </c>
      <c r="T54" s="260"/>
    </row>
    <row r="55" s="202" customFormat="1" ht="32" customHeight="1" spans="1:20">
      <c r="A55" s="235">
        <v>15.12</v>
      </c>
      <c r="B55" s="80">
        <v>44153</v>
      </c>
      <c r="C55" s="81"/>
      <c r="D55" s="81"/>
      <c r="E55" s="234" t="s">
        <v>64</v>
      </c>
      <c r="F55" s="83" t="s">
        <v>81</v>
      </c>
      <c r="G55" s="234"/>
      <c r="H55" s="84"/>
      <c r="I55" s="252"/>
      <c r="J55" s="234"/>
      <c r="K55" s="234"/>
      <c r="L55" s="234">
        <v>100</v>
      </c>
      <c r="M55" s="82" t="s">
        <v>100</v>
      </c>
      <c r="N55" s="121"/>
      <c r="O55" s="121"/>
      <c r="P55" s="18" t="s">
        <v>106</v>
      </c>
      <c r="Q55" s="145"/>
      <c r="R55" s="260"/>
      <c r="S55" s="260">
        <v>247698</v>
      </c>
      <c r="T55" s="260"/>
    </row>
    <row r="56" s="202" customFormat="1" ht="32" customHeight="1" spans="1:20">
      <c r="A56" s="235">
        <v>16</v>
      </c>
      <c r="B56" s="80">
        <v>44161</v>
      </c>
      <c r="C56" s="79">
        <v>1000000</v>
      </c>
      <c r="D56" s="81"/>
      <c r="E56" s="82" t="s">
        <v>107</v>
      </c>
      <c r="F56" s="83" t="s">
        <v>108</v>
      </c>
      <c r="G56" s="234"/>
      <c r="H56" s="85">
        <v>0.012</v>
      </c>
      <c r="I56" s="252">
        <f>C56*H56</f>
        <v>12000</v>
      </c>
      <c r="J56" s="234"/>
      <c r="K56" s="82"/>
      <c r="L56" s="234"/>
      <c r="M56" s="82"/>
      <c r="N56" s="121"/>
      <c r="O56" s="121"/>
      <c r="P56" s="253"/>
      <c r="Q56" s="145"/>
      <c r="R56" s="260"/>
      <c r="S56" s="260"/>
      <c r="T56" s="260"/>
    </row>
    <row r="57" s="202" customFormat="1" ht="32" customHeight="1" spans="1:20">
      <c r="A57" s="235"/>
      <c r="B57" s="80"/>
      <c r="C57" s="79"/>
      <c r="D57" s="81"/>
      <c r="E57" s="234" t="s">
        <v>64</v>
      </c>
      <c r="F57" s="83" t="s">
        <v>81</v>
      </c>
      <c r="G57" s="234"/>
      <c r="H57" s="84"/>
      <c r="I57" s="252"/>
      <c r="J57" s="234"/>
      <c r="K57" s="234"/>
      <c r="L57" s="234">
        <v>100</v>
      </c>
      <c r="M57" s="82" t="s">
        <v>100</v>
      </c>
      <c r="N57" s="121"/>
      <c r="O57" s="121"/>
      <c r="P57" s="18" t="s">
        <v>106</v>
      </c>
      <c r="Q57" s="145"/>
      <c r="R57" s="260"/>
      <c r="S57" s="260">
        <v>262932</v>
      </c>
      <c r="T57" s="260"/>
    </row>
    <row r="58" s="202" customFormat="1" ht="32" customHeight="1" spans="1:20">
      <c r="A58" s="236">
        <v>16.1</v>
      </c>
      <c r="B58" s="80">
        <v>44169</v>
      </c>
      <c r="C58" s="79"/>
      <c r="D58" s="81"/>
      <c r="E58" s="234" t="s">
        <v>64</v>
      </c>
      <c r="F58" s="83" t="s">
        <v>81</v>
      </c>
      <c r="G58" s="234"/>
      <c r="H58" s="84"/>
      <c r="I58" s="252"/>
      <c r="J58" s="234"/>
      <c r="K58" s="234"/>
      <c r="L58" s="234">
        <v>100</v>
      </c>
      <c r="M58" s="82" t="s">
        <v>100</v>
      </c>
      <c r="N58" s="121"/>
      <c r="O58" s="121"/>
      <c r="P58" s="18" t="s">
        <v>106</v>
      </c>
      <c r="Q58" s="145"/>
      <c r="R58" s="260"/>
      <c r="S58" s="260">
        <v>264040</v>
      </c>
      <c r="T58" s="260"/>
    </row>
    <row r="59" s="202" customFormat="1" ht="32" customHeight="1" spans="1:20">
      <c r="A59" s="237">
        <v>16.2</v>
      </c>
      <c r="B59" s="87">
        <v>44172</v>
      </c>
      <c r="C59" s="88"/>
      <c r="D59" s="81"/>
      <c r="E59" s="234" t="s">
        <v>110</v>
      </c>
      <c r="F59" s="303" t="s">
        <v>111</v>
      </c>
      <c r="G59" s="234"/>
      <c r="H59" s="84"/>
      <c r="I59" s="252"/>
      <c r="J59" s="234"/>
      <c r="K59" s="234"/>
      <c r="L59" s="234">
        <v>150</v>
      </c>
      <c r="M59" s="82" t="s">
        <v>100</v>
      </c>
      <c r="N59" s="121"/>
      <c r="O59" s="121"/>
      <c r="P59" s="253" t="s">
        <v>112</v>
      </c>
      <c r="Q59" s="145"/>
      <c r="R59" s="260"/>
      <c r="S59" s="260">
        <v>100000</v>
      </c>
      <c r="T59" s="260"/>
    </row>
    <row r="60" s="202" customFormat="1" ht="32" customHeight="1" spans="1:20">
      <c r="A60" s="237"/>
      <c r="B60" s="87"/>
      <c r="C60" s="88"/>
      <c r="D60" s="81"/>
      <c r="E60" s="82" t="s">
        <v>113</v>
      </c>
      <c r="F60" s="303" t="s">
        <v>114</v>
      </c>
      <c r="G60" s="234"/>
      <c r="H60" s="84"/>
      <c r="I60" s="252"/>
      <c r="J60" s="234"/>
      <c r="K60" s="234"/>
      <c r="L60" s="234">
        <v>5000</v>
      </c>
      <c r="M60" s="82" t="s">
        <v>115</v>
      </c>
      <c r="N60" s="121"/>
      <c r="O60" s="121"/>
      <c r="P60" s="253" t="s">
        <v>116</v>
      </c>
      <c r="Q60" s="145"/>
      <c r="R60" s="260"/>
      <c r="S60" s="260">
        <v>50000</v>
      </c>
      <c r="T60" s="260"/>
    </row>
    <row r="61" s="202" customFormat="1" ht="32" customHeight="1" spans="1:20">
      <c r="A61" s="236">
        <v>17</v>
      </c>
      <c r="B61" s="80">
        <v>44190</v>
      </c>
      <c r="C61" s="79">
        <v>50000</v>
      </c>
      <c r="D61" s="81"/>
      <c r="E61" s="82" t="s">
        <v>107</v>
      </c>
      <c r="F61" s="83" t="s">
        <v>108</v>
      </c>
      <c r="G61" s="234"/>
      <c r="H61" s="84">
        <v>0.012</v>
      </c>
      <c r="I61" s="252">
        <f>C61*H61</f>
        <v>600</v>
      </c>
      <c r="J61" s="234"/>
      <c r="K61" s="234"/>
      <c r="L61" s="234">
        <v>100</v>
      </c>
      <c r="M61" s="82" t="s">
        <v>100</v>
      </c>
      <c r="N61" s="121"/>
      <c r="O61" s="121"/>
      <c r="P61" s="18"/>
      <c r="Q61" s="145"/>
      <c r="R61" s="260"/>
      <c r="S61" s="260"/>
      <c r="T61" s="260"/>
    </row>
    <row r="62" s="202" customFormat="1" ht="32" customHeight="1" spans="1:20">
      <c r="A62" s="235"/>
      <c r="B62" s="80"/>
      <c r="C62" s="79"/>
      <c r="D62" s="81"/>
      <c r="E62" s="234" t="s">
        <v>120</v>
      </c>
      <c r="F62" s="303" t="s">
        <v>121</v>
      </c>
      <c r="G62" s="234"/>
      <c r="H62" s="84"/>
      <c r="I62" s="252"/>
      <c r="J62" s="234"/>
      <c r="K62" s="234"/>
      <c r="L62" s="234"/>
      <c r="M62" s="82"/>
      <c r="N62" s="121"/>
      <c r="O62" s="121"/>
      <c r="P62" s="253" t="s">
        <v>122</v>
      </c>
      <c r="Q62" s="145"/>
      <c r="R62" s="260"/>
      <c r="S62" s="260">
        <v>358000</v>
      </c>
      <c r="T62" s="260"/>
    </row>
    <row r="63" s="202" customFormat="1" ht="32" customHeight="1" spans="1:20">
      <c r="A63" s="235"/>
      <c r="B63" s="80"/>
      <c r="C63" s="79"/>
      <c r="D63" s="81"/>
      <c r="E63" s="234"/>
      <c r="F63" s="89"/>
      <c r="G63" s="234"/>
      <c r="H63" s="84"/>
      <c r="I63" s="252"/>
      <c r="J63" s="234"/>
      <c r="K63" s="234"/>
      <c r="L63" s="234"/>
      <c r="M63" s="82"/>
      <c r="N63" s="121"/>
      <c r="O63" s="121"/>
      <c r="P63" s="253"/>
      <c r="Q63" s="145"/>
      <c r="R63" s="260"/>
      <c r="S63" s="260"/>
      <c r="T63" s="260"/>
    </row>
    <row r="64" s="203" customFormat="1" ht="32" customHeight="1" spans="1:20">
      <c r="A64" s="92">
        <v>18</v>
      </c>
      <c r="B64" s="91">
        <v>44249</v>
      </c>
      <c r="C64" s="90">
        <v>1770000</v>
      </c>
      <c r="D64" s="92"/>
      <c r="E64" s="93" t="s">
        <v>107</v>
      </c>
      <c r="F64" s="94" t="s">
        <v>108</v>
      </c>
      <c r="G64" s="238"/>
      <c r="H64" s="95">
        <v>0.012</v>
      </c>
      <c r="I64" s="254">
        <f>C64*H64</f>
        <v>21240</v>
      </c>
      <c r="J64" s="238"/>
      <c r="K64" s="238"/>
      <c r="L64" s="238"/>
      <c r="M64" s="93"/>
      <c r="N64" s="124"/>
      <c r="O64" s="124"/>
      <c r="P64" s="255"/>
      <c r="Q64" s="147"/>
      <c r="R64" s="261"/>
      <c r="S64" s="261"/>
      <c r="T64" s="262"/>
    </row>
    <row r="65" s="202" customFormat="1" ht="32" customHeight="1" spans="1:20">
      <c r="A65" s="92">
        <v>18.1</v>
      </c>
      <c r="B65" s="91">
        <v>44284</v>
      </c>
      <c r="C65" s="90"/>
      <c r="D65" s="92">
        <v>-500000</v>
      </c>
      <c r="E65" s="238"/>
      <c r="F65" s="150"/>
      <c r="G65" s="238"/>
      <c r="H65" s="95"/>
      <c r="I65" s="254"/>
      <c r="J65" s="238"/>
      <c r="K65" s="238"/>
      <c r="L65" s="238">
        <v>100</v>
      </c>
      <c r="M65" s="93" t="s">
        <v>100</v>
      </c>
      <c r="N65" s="124"/>
      <c r="O65" s="124"/>
      <c r="P65" s="270" t="s">
        <v>123</v>
      </c>
      <c r="Q65" s="147"/>
      <c r="R65" s="261"/>
      <c r="S65" s="261">
        <v>100000</v>
      </c>
      <c r="T65" s="262"/>
    </row>
    <row r="66" s="202" customFormat="1" ht="32" customHeight="1" spans="1:20">
      <c r="A66" s="92"/>
      <c r="B66" s="91"/>
      <c r="C66" s="90"/>
      <c r="D66" s="151"/>
      <c r="E66" s="238"/>
      <c r="F66" s="150"/>
      <c r="G66" s="238"/>
      <c r="H66" s="95"/>
      <c r="I66" s="254"/>
      <c r="J66" s="238"/>
      <c r="K66" s="238"/>
      <c r="L66" s="238">
        <v>50</v>
      </c>
      <c r="M66" s="93" t="s">
        <v>100</v>
      </c>
      <c r="N66" s="124"/>
      <c r="O66" s="124"/>
      <c r="P66" s="255" t="s">
        <v>124</v>
      </c>
      <c r="Q66" s="147"/>
      <c r="R66" s="261"/>
      <c r="S66" s="261">
        <v>30000</v>
      </c>
      <c r="T66" s="262"/>
    </row>
    <row r="67" s="202" customFormat="1" ht="32" customHeight="1" spans="1:20">
      <c r="A67" s="92"/>
      <c r="B67" s="91"/>
      <c r="C67" s="90"/>
      <c r="D67" s="151"/>
      <c r="E67" s="238"/>
      <c r="F67" s="150"/>
      <c r="G67" s="238"/>
      <c r="H67" s="95"/>
      <c r="I67" s="254"/>
      <c r="J67" s="238"/>
      <c r="K67" s="238"/>
      <c r="L67" s="238">
        <v>50</v>
      </c>
      <c r="M67" s="93" t="s">
        <v>100</v>
      </c>
      <c r="N67" s="124"/>
      <c r="O67" s="124"/>
      <c r="P67" s="255" t="s">
        <v>125</v>
      </c>
      <c r="Q67" s="147"/>
      <c r="R67" s="261"/>
      <c r="S67" s="261">
        <v>46487.7</v>
      </c>
      <c r="T67" s="262"/>
    </row>
    <row r="68" s="202" customFormat="1" ht="32" customHeight="1" spans="1:20">
      <c r="A68" s="92"/>
      <c r="B68" s="91"/>
      <c r="C68" s="90"/>
      <c r="D68" s="151"/>
      <c r="E68" s="238"/>
      <c r="F68" s="150"/>
      <c r="G68" s="238"/>
      <c r="H68" s="95"/>
      <c r="I68" s="254"/>
      <c r="J68" s="238"/>
      <c r="K68" s="238"/>
      <c r="L68" s="238">
        <v>100</v>
      </c>
      <c r="M68" s="93" t="s">
        <v>100</v>
      </c>
      <c r="N68" s="124"/>
      <c r="O68" s="124"/>
      <c r="P68" s="255" t="s">
        <v>68</v>
      </c>
      <c r="Q68" s="147"/>
      <c r="R68" s="261"/>
      <c r="S68" s="261">
        <v>200000</v>
      </c>
      <c r="T68" s="262"/>
    </row>
    <row r="69" s="202" customFormat="1" ht="32" customHeight="1" spans="1:20">
      <c r="A69" s="92"/>
      <c r="B69" s="91"/>
      <c r="C69" s="90"/>
      <c r="D69" s="151"/>
      <c r="E69" s="238"/>
      <c r="F69" s="150"/>
      <c r="G69" s="238"/>
      <c r="H69" s="95"/>
      <c r="I69" s="254"/>
      <c r="J69" s="238"/>
      <c r="K69" s="238"/>
      <c r="L69" s="238">
        <v>50</v>
      </c>
      <c r="M69" s="93" t="s">
        <v>100</v>
      </c>
      <c r="N69" s="124"/>
      <c r="O69" s="124"/>
      <c r="P69" s="255" t="s">
        <v>103</v>
      </c>
      <c r="Q69" s="147"/>
      <c r="R69" s="261"/>
      <c r="S69" s="261">
        <v>40000</v>
      </c>
      <c r="T69" s="262"/>
    </row>
    <row r="70" s="202" customFormat="1" ht="32" customHeight="1" spans="1:20">
      <c r="A70" s="92"/>
      <c r="B70" s="91"/>
      <c r="C70" s="90"/>
      <c r="D70" s="151"/>
      <c r="E70" s="238"/>
      <c r="F70" s="150"/>
      <c r="G70" s="238"/>
      <c r="H70" s="95"/>
      <c r="I70" s="254"/>
      <c r="J70" s="238"/>
      <c r="K70" s="238"/>
      <c r="L70" s="238">
        <v>200</v>
      </c>
      <c r="M70" s="93" t="s">
        <v>100</v>
      </c>
      <c r="N70" s="124"/>
      <c r="O70" s="124"/>
      <c r="P70" s="255" t="s">
        <v>126</v>
      </c>
      <c r="Q70" s="147"/>
      <c r="R70" s="261"/>
      <c r="S70" s="261">
        <v>276795</v>
      </c>
      <c r="T70" s="262"/>
    </row>
    <row r="71" s="203" customFormat="1" ht="32" customHeight="1" spans="1:20">
      <c r="A71" s="263">
        <v>18.2</v>
      </c>
      <c r="B71" s="156"/>
      <c r="C71" s="160"/>
      <c r="D71" s="160"/>
      <c r="E71" s="264" t="s">
        <v>127</v>
      </c>
      <c r="F71" s="150" t="s">
        <v>128</v>
      </c>
      <c r="G71" s="264"/>
      <c r="H71" s="162"/>
      <c r="I71" s="271"/>
      <c r="J71" s="264"/>
      <c r="K71" s="264"/>
      <c r="L71" s="264">
        <v>100</v>
      </c>
      <c r="M71" s="161" t="s">
        <v>100</v>
      </c>
      <c r="N71" s="176"/>
      <c r="O71" s="176"/>
      <c r="P71" s="272" t="s">
        <v>129</v>
      </c>
      <c r="Q71" s="191"/>
      <c r="R71" s="262"/>
      <c r="S71" s="262">
        <v>121000</v>
      </c>
      <c r="T71" s="262"/>
    </row>
    <row r="72" s="203" customFormat="1" ht="32" customHeight="1" spans="1:20">
      <c r="A72" s="263"/>
      <c r="B72" s="156"/>
      <c r="C72" s="160"/>
      <c r="D72" s="160"/>
      <c r="E72" s="264" t="s">
        <v>64</v>
      </c>
      <c r="F72" s="150" t="s">
        <v>130</v>
      </c>
      <c r="G72" s="264"/>
      <c r="H72" s="162"/>
      <c r="I72" s="271"/>
      <c r="J72" s="264"/>
      <c r="K72" s="264"/>
      <c r="L72" s="264">
        <v>50</v>
      </c>
      <c r="M72" s="161" t="s">
        <v>100</v>
      </c>
      <c r="N72" s="176"/>
      <c r="O72" s="176"/>
      <c r="P72" s="272" t="s">
        <v>131</v>
      </c>
      <c r="Q72" s="191"/>
      <c r="R72" s="262"/>
      <c r="S72" s="262">
        <v>66200</v>
      </c>
      <c r="T72" s="262"/>
    </row>
    <row r="73" s="198" customFormat="1" ht="30" customHeight="1" spans="1:20">
      <c r="A73" s="164" t="s">
        <v>93</v>
      </c>
      <c r="B73" s="164"/>
      <c r="C73" s="165">
        <f>SUM(C8:C71)</f>
        <v>26374091.1</v>
      </c>
      <c r="D73" s="265">
        <f>SUM(D8:D71)</f>
        <v>2500000</v>
      </c>
      <c r="E73" s="266"/>
      <c r="F73" s="266"/>
      <c r="G73" s="266"/>
      <c r="H73" s="266"/>
      <c r="I73" s="273">
        <f t="shared" ref="I73:L73" si="0">SUM(I8:I71)</f>
        <v>316489.09</v>
      </c>
      <c r="J73" s="274"/>
      <c r="K73" s="273">
        <f t="shared" si="0"/>
        <v>13329</v>
      </c>
      <c r="L73" s="273">
        <f>SUM(L8:L72)</f>
        <v>448150</v>
      </c>
      <c r="M73" s="179"/>
      <c r="N73" s="180">
        <f>SUM(N8:N71)</f>
        <v>52640</v>
      </c>
      <c r="O73" s="109"/>
      <c r="P73" s="105"/>
      <c r="Q73" s="278"/>
      <c r="R73" s="279"/>
      <c r="S73" s="280">
        <f>SUM(S8:S72)</f>
        <v>27676396.26</v>
      </c>
      <c r="T73" s="281">
        <f>C73+D73-I73-K73-L73-N73-S73</f>
        <v>367086.75</v>
      </c>
    </row>
    <row r="74" s="198" customFormat="1" ht="30" customHeight="1" spans="1:20">
      <c r="A74" s="164" t="s">
        <v>94</v>
      </c>
      <c r="B74" s="164"/>
      <c r="C74" s="164" t="s">
        <v>95</v>
      </c>
      <c r="D74" s="164"/>
      <c r="E74" s="164"/>
      <c r="F74" s="267">
        <f>P74</f>
        <v>187200</v>
      </c>
      <c r="G74" s="268"/>
      <c r="H74" s="268"/>
      <c r="I74" s="268"/>
      <c r="J74" s="268"/>
      <c r="K74" s="275"/>
      <c r="L74" s="182" t="s">
        <v>96</v>
      </c>
      <c r="M74" s="183"/>
      <c r="N74" s="183"/>
      <c r="O74" s="184" t="s">
        <v>97</v>
      </c>
      <c r="P74" s="276">
        <v>187200</v>
      </c>
      <c r="Q74" s="276"/>
      <c r="R74" s="276"/>
      <c r="S74" s="276"/>
      <c r="T74" s="276"/>
    </row>
    <row r="75" s="198" customFormat="1" ht="30" customHeight="1" spans="1:20">
      <c r="A75" s="164"/>
      <c r="B75" s="164"/>
      <c r="C75" s="164" t="s">
        <v>98</v>
      </c>
      <c r="D75" s="164"/>
      <c r="E75" s="164"/>
      <c r="F75" s="267">
        <v>0</v>
      </c>
      <c r="G75" s="268"/>
      <c r="H75" s="268"/>
      <c r="I75" s="268"/>
      <c r="J75" s="268"/>
      <c r="K75" s="275"/>
      <c r="L75" s="186"/>
      <c r="M75" s="187"/>
      <c r="N75" s="187"/>
      <c r="O75" s="184" t="s">
        <v>99</v>
      </c>
      <c r="P75" s="277" t="str">
        <f>SUBSTITUTE(SUBSTITUTE(TEXT(INT(P74),"[DBNum2][$-804]G/通用格式元"&amp;IF(INT(F82)=F82,"整",""))&amp;TEXT(MID(F82,FIND(".",F82&amp;".0")+1,1),"[DBNum2][$-804]G/通用格式角")&amp;TEXT(MID(F82,FIND(".",F82&amp;".0")+2,1),"[DBNum2][$-804]G/通用格式分"),"零角","零"),"零分","")</f>
        <v>壹拾捌万柒仟贰佰元整</v>
      </c>
      <c r="Q75" s="277"/>
      <c r="R75" s="277"/>
      <c r="S75" s="277"/>
      <c r="T75" s="277"/>
    </row>
    <row r="76" s="198" customFormat="1" spans="2:19">
      <c r="B76" s="204"/>
      <c r="E76" s="205"/>
      <c r="F76" s="205"/>
      <c r="G76" s="205"/>
      <c r="H76" s="205"/>
      <c r="I76" s="205"/>
      <c r="J76" s="205"/>
      <c r="K76" s="205"/>
      <c r="L76" s="205"/>
      <c r="M76" s="11"/>
      <c r="N76" s="205"/>
      <c r="O76" s="204"/>
      <c r="P76" s="205"/>
      <c r="R76" s="205"/>
      <c r="S76" s="205"/>
    </row>
    <row r="77" s="198" customFormat="1" spans="2:19">
      <c r="B77" s="204"/>
      <c r="E77" s="205"/>
      <c r="F77" s="205"/>
      <c r="G77" s="205"/>
      <c r="H77" s="205"/>
      <c r="I77" s="205"/>
      <c r="J77" s="205"/>
      <c r="K77" s="205"/>
      <c r="L77" s="205"/>
      <c r="M77" s="11"/>
      <c r="N77" s="205"/>
      <c r="O77" s="204"/>
      <c r="P77" s="205"/>
      <c r="R77" s="205"/>
      <c r="S77" s="205"/>
    </row>
    <row r="78" s="198" customFormat="1" spans="2:19">
      <c r="B78" s="204"/>
      <c r="E78" s="205"/>
      <c r="F78" s="205"/>
      <c r="G78" s="205"/>
      <c r="H78" s="205"/>
      <c r="I78" s="205"/>
      <c r="J78" s="205"/>
      <c r="K78" s="205"/>
      <c r="L78" s="205"/>
      <c r="M78" s="11"/>
      <c r="N78" s="205"/>
      <c r="O78" s="204"/>
      <c r="P78" s="205"/>
      <c r="R78" s="205"/>
      <c r="S78" s="205"/>
    </row>
    <row r="79" s="198" customFormat="1" spans="2:19">
      <c r="B79" s="204"/>
      <c r="E79" s="205"/>
      <c r="F79" s="205"/>
      <c r="G79" s="205"/>
      <c r="H79" s="205"/>
      <c r="I79" s="205"/>
      <c r="J79" s="205"/>
      <c r="K79" s="205"/>
      <c r="L79" s="205"/>
      <c r="M79" s="11"/>
      <c r="N79" s="205"/>
      <c r="O79" s="204"/>
      <c r="P79" s="205"/>
      <c r="R79" s="205"/>
      <c r="S79" s="205"/>
    </row>
    <row r="80" s="198" customFormat="1" ht="13.5" spans="2:19">
      <c r="B80" s="269"/>
      <c r="E80" s="205"/>
      <c r="F80" s="205"/>
      <c r="G80" s="205"/>
      <c r="H80" s="205"/>
      <c r="I80" s="205"/>
      <c r="J80" s="205"/>
      <c r="K80" s="205"/>
      <c r="L80" s="205"/>
      <c r="M80" s="11"/>
      <c r="N80" s="205"/>
      <c r="O80" s="204"/>
      <c r="P80" s="205"/>
      <c r="R80" s="205"/>
      <c r="S80" s="205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73:B73"/>
    <mergeCell ref="C74:E74"/>
    <mergeCell ref="F74:K74"/>
    <mergeCell ref="P74:T74"/>
    <mergeCell ref="C75:E75"/>
    <mergeCell ref="F75:K75"/>
    <mergeCell ref="P75:T75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A59:A60"/>
    <mergeCell ref="B8:B9"/>
    <mergeCell ref="B59:B60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A74:B75"/>
    <mergeCell ref="L74:N75"/>
    <mergeCell ref="H21:K22"/>
  </mergeCells>
  <pageMargins left="0.75" right="0.75" top="1" bottom="1" header="0.5" footer="0.5"/>
  <headerFooter/>
  <ignoredErrors>
    <ignoredError sqref="F71" numberStoredAsText="1"/>
  </ignoredError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27"/>
  <sheetViews>
    <sheetView tabSelected="1" workbookViewId="0">
      <pane xSplit="4" ySplit="7" topLeftCell="E112" activePane="bottomRight" state="frozen"/>
      <selection/>
      <selection pane="topRight"/>
      <selection pane="bottomLeft"/>
      <selection pane="bottomRight" activeCell="P116" sqref="P116"/>
    </sheetView>
  </sheetViews>
  <sheetFormatPr defaultColWidth="9" defaultRowHeight="11.25"/>
  <cols>
    <col min="1" max="1" width="5.88333333333333" style="9" customWidth="1"/>
    <col min="2" max="2" width="7.88333333333333" style="10" customWidth="1"/>
    <col min="3" max="3" width="9.375" style="2" customWidth="1"/>
    <col min="4" max="4" width="9.5" style="2" customWidth="1"/>
    <col min="5" max="5" width="13" style="11" customWidth="1"/>
    <col min="6" max="6" width="9.75" style="11" customWidth="1"/>
    <col min="7" max="7" width="5.125" style="11" customWidth="1"/>
    <col min="8" max="8" width="6.625" style="11" customWidth="1"/>
    <col min="9" max="9" width="8" style="11" customWidth="1"/>
    <col min="10" max="10" width="6.75" style="11" customWidth="1"/>
    <col min="11" max="11" width="8.5" style="11" customWidth="1"/>
    <col min="12" max="12" width="9.5" style="11" customWidth="1"/>
    <col min="13" max="13" width="13.25" style="11" customWidth="1"/>
    <col min="14" max="14" width="15.125" style="11" customWidth="1"/>
    <col min="15" max="15" width="7.625" style="10" customWidth="1"/>
    <col min="16" max="16" width="20.625" style="11" customWidth="1"/>
    <col min="17" max="17" width="7.125" style="2" customWidth="1"/>
    <col min="18" max="18" width="6.875" style="11" customWidth="1"/>
    <col min="19" max="19" width="12.25" style="11" customWidth="1"/>
    <col min="20" max="20" width="13.25" style="2" customWidth="1"/>
    <col min="21" max="32" width="9" style="2"/>
    <col min="33" max="16384" width="12.25" style="2"/>
  </cols>
  <sheetData>
    <row r="1" s="1" customFormat="1" ht="24.9" customHeight="1" spans="1:19">
      <c r="A1" s="12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96"/>
      <c r="Q1" s="13"/>
      <c r="R1" s="13"/>
      <c r="S1" s="13"/>
    </row>
    <row r="2" s="1" customFormat="1" ht="27.9" customHeight="1" spans="1:20">
      <c r="A2" s="14" t="s">
        <v>1</v>
      </c>
      <c r="B2" s="15"/>
      <c r="C2" s="16" t="s">
        <v>2</v>
      </c>
      <c r="D2" s="16"/>
      <c r="E2" s="16"/>
      <c r="F2" s="16"/>
      <c r="G2" s="16"/>
      <c r="H2" s="17" t="s">
        <v>3</v>
      </c>
      <c r="I2" s="97"/>
      <c r="J2" s="97" t="s">
        <v>4</v>
      </c>
      <c r="K2" s="97"/>
      <c r="L2" s="97"/>
      <c r="M2" s="98"/>
      <c r="N2" s="15" t="s">
        <v>5</v>
      </c>
      <c r="O2" s="15"/>
      <c r="P2" s="99">
        <v>2579</v>
      </c>
      <c r="Q2" s="104" t="s">
        <v>6</v>
      </c>
      <c r="R2" s="104"/>
      <c r="S2" s="126" t="s">
        <v>7</v>
      </c>
      <c r="T2" s="126"/>
    </row>
    <row r="3" s="1" customFormat="1" ht="27.9" customHeight="1" spans="1:24">
      <c r="A3" s="14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132</v>
      </c>
      <c r="Q3" s="127" t="s">
        <v>15</v>
      </c>
      <c r="R3" s="128"/>
      <c r="S3" s="129" t="s">
        <v>16</v>
      </c>
      <c r="T3" s="130"/>
      <c r="X3" s="131"/>
    </row>
    <row r="4" s="1" customFormat="1" ht="27.9" customHeight="1" spans="1:20">
      <c r="A4" s="14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" customFormat="1" ht="27.9" customHeight="1" spans="1:22">
      <c r="A5" s="14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102" t="s">
        <v>33</v>
      </c>
      <c r="Q5" s="134"/>
      <c r="R5" s="134"/>
      <c r="S5" s="132" t="s">
        <v>34</v>
      </c>
      <c r="T5" s="135" t="s">
        <v>35</v>
      </c>
      <c r="V5" s="131"/>
    </row>
    <row r="6" s="1" customFormat="1" ht="27.9" customHeight="1" spans="1:20">
      <c r="A6" s="14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103" t="s">
        <v>41</v>
      </c>
      <c r="Q6" s="136"/>
      <c r="R6" s="136"/>
      <c r="S6" s="132"/>
      <c r="T6" s="135"/>
    </row>
    <row r="7" s="1" customFormat="1" ht="27.9" customHeight="1" spans="1:20">
      <c r="A7" s="14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10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01" t="s">
        <v>51</v>
      </c>
      <c r="Q7" s="18" t="s">
        <v>52</v>
      </c>
      <c r="R7" s="18" t="s">
        <v>53</v>
      </c>
      <c r="S7" s="132"/>
      <c r="T7" s="135"/>
    </row>
    <row r="8" s="2" customFormat="1" ht="31" customHeight="1" spans="1:20">
      <c r="A8" s="30">
        <v>1</v>
      </c>
      <c r="B8" s="31" t="s">
        <v>54</v>
      </c>
      <c r="C8" s="32">
        <v>11974091.1</v>
      </c>
      <c r="D8" s="33"/>
      <c r="E8" s="34" t="s">
        <v>55</v>
      </c>
      <c r="F8" s="35">
        <v>4.305017278369e+18</v>
      </c>
      <c r="G8" s="33"/>
      <c r="H8" s="36">
        <v>0.012</v>
      </c>
      <c r="I8" s="33">
        <v>83689.79</v>
      </c>
      <c r="J8" s="33" t="s">
        <v>56</v>
      </c>
      <c r="K8" s="33">
        <v>5711</v>
      </c>
      <c r="L8" s="33">
        <v>68000</v>
      </c>
      <c r="M8" s="33" t="s">
        <v>57</v>
      </c>
      <c r="N8" s="105">
        <v>22640</v>
      </c>
      <c r="O8" s="105" t="s">
        <v>58</v>
      </c>
      <c r="P8" s="106" t="s">
        <v>59</v>
      </c>
      <c r="Q8" s="137"/>
      <c r="R8" s="33"/>
      <c r="S8" s="33">
        <f>C8-I8-K8-L8-N8</f>
        <v>11794050.31</v>
      </c>
      <c r="T8" s="50"/>
    </row>
    <row r="9" s="2" customFormat="1" ht="16" customHeight="1" spans="1:20">
      <c r="A9" s="37"/>
      <c r="B9" s="38"/>
      <c r="C9" s="39"/>
      <c r="D9" s="40"/>
      <c r="E9" s="41"/>
      <c r="F9" s="42"/>
      <c r="G9" s="40"/>
      <c r="H9" s="43"/>
      <c r="I9" s="40"/>
      <c r="J9" s="40"/>
      <c r="K9" s="40"/>
      <c r="L9" s="40"/>
      <c r="M9" s="40"/>
      <c r="N9" s="107"/>
      <c r="O9" s="107"/>
      <c r="P9" s="108"/>
      <c r="Q9" s="138"/>
      <c r="R9" s="40"/>
      <c r="S9" s="40"/>
      <c r="T9" s="50"/>
    </row>
    <row r="10" s="2" customFormat="1" ht="28" customHeight="1" spans="1:20">
      <c r="A10" s="30">
        <v>2</v>
      </c>
      <c r="B10" s="44">
        <v>43712</v>
      </c>
      <c r="C10" s="45">
        <v>400000</v>
      </c>
      <c r="D10" s="46"/>
      <c r="E10" s="33" t="s">
        <v>60</v>
      </c>
      <c r="F10" s="47">
        <v>175202745165</v>
      </c>
      <c r="G10" s="33"/>
      <c r="H10" s="48">
        <v>0.012</v>
      </c>
      <c r="I10" s="46">
        <v>60000</v>
      </c>
      <c r="J10" s="46" t="s">
        <v>61</v>
      </c>
      <c r="K10" s="33">
        <v>1081</v>
      </c>
      <c r="L10" s="33">
        <v>180000</v>
      </c>
      <c r="M10" s="33" t="s">
        <v>62</v>
      </c>
      <c r="N10" s="105">
        <v>227059</v>
      </c>
      <c r="O10" s="105" t="s">
        <v>63</v>
      </c>
      <c r="P10" s="106"/>
      <c r="Q10" s="105"/>
      <c r="R10" s="105"/>
      <c r="S10" s="105"/>
      <c r="T10" s="50"/>
    </row>
    <row r="11" s="2" customFormat="1" ht="31" customHeight="1" spans="1:20">
      <c r="A11" s="49"/>
      <c r="B11" s="44">
        <v>43714</v>
      </c>
      <c r="C11" s="45">
        <v>2800000</v>
      </c>
      <c r="D11" s="50"/>
      <c r="E11" s="40"/>
      <c r="F11" s="51"/>
      <c r="G11" s="40"/>
      <c r="H11" s="48"/>
      <c r="I11" s="46">
        <v>33600</v>
      </c>
      <c r="J11" s="46" t="s">
        <v>56</v>
      </c>
      <c r="K11" s="40"/>
      <c r="L11" s="40"/>
      <c r="M11" s="40"/>
      <c r="N11" s="107"/>
      <c r="O11" s="107"/>
      <c r="P11" s="108"/>
      <c r="Q11" s="107"/>
      <c r="R11" s="107"/>
      <c r="S11" s="107"/>
      <c r="T11" s="50"/>
    </row>
    <row r="12" s="2" customFormat="1" ht="20.1" customHeight="1" spans="1:20">
      <c r="A12" s="49"/>
      <c r="B12" s="44">
        <v>43717</v>
      </c>
      <c r="C12" s="52"/>
      <c r="D12" s="52"/>
      <c r="E12" s="46" t="s">
        <v>64</v>
      </c>
      <c r="F12" s="53">
        <v>4.3050172783609e+19</v>
      </c>
      <c r="G12" s="54"/>
      <c r="H12" s="54"/>
      <c r="I12" s="54"/>
      <c r="J12" s="54"/>
      <c r="K12" s="54"/>
      <c r="L12" s="54"/>
      <c r="M12" s="54"/>
      <c r="N12" s="109"/>
      <c r="O12" s="109"/>
      <c r="P12" s="110" t="s">
        <v>65</v>
      </c>
      <c r="Q12" s="139"/>
      <c r="R12" s="50"/>
      <c r="S12" s="46">
        <v>400000</v>
      </c>
      <c r="T12" s="50"/>
    </row>
    <row r="13" s="2" customFormat="1" ht="20.1" customHeight="1" spans="1:20">
      <c r="A13" s="37"/>
      <c r="B13" s="44">
        <v>43717</v>
      </c>
      <c r="C13" s="52"/>
      <c r="D13" s="52"/>
      <c r="E13" s="54" t="s">
        <v>66</v>
      </c>
      <c r="F13" s="55" t="s">
        <v>67</v>
      </c>
      <c r="G13" s="54"/>
      <c r="H13" s="54"/>
      <c r="I13" s="54"/>
      <c r="J13" s="54"/>
      <c r="K13" s="54"/>
      <c r="L13" s="54"/>
      <c r="M13" s="54"/>
      <c r="N13" s="109"/>
      <c r="O13" s="109"/>
      <c r="P13" s="110" t="s">
        <v>68</v>
      </c>
      <c r="Q13" s="139"/>
      <c r="R13" s="50"/>
      <c r="S13" s="46">
        <v>2000000</v>
      </c>
      <c r="T13" s="50"/>
    </row>
    <row r="14" s="2" customFormat="1" ht="20.1" customHeight="1" spans="1:20">
      <c r="A14" s="56">
        <v>3</v>
      </c>
      <c r="B14" s="44">
        <v>43720</v>
      </c>
      <c r="C14" s="52"/>
      <c r="D14" s="52"/>
      <c r="E14" s="46" t="s">
        <v>64</v>
      </c>
      <c r="F14" s="53">
        <v>4.3050172783609e+19</v>
      </c>
      <c r="G14" s="54"/>
      <c r="H14" s="54"/>
      <c r="I14" s="54"/>
      <c r="J14" s="54"/>
      <c r="K14" s="54"/>
      <c r="L14" s="54"/>
      <c r="M14" s="54"/>
      <c r="N14" s="109"/>
      <c r="O14" s="109"/>
      <c r="P14" s="110" t="s">
        <v>65</v>
      </c>
      <c r="Q14" s="139"/>
      <c r="R14" s="50"/>
      <c r="S14" s="46">
        <v>290000</v>
      </c>
      <c r="T14" s="50"/>
    </row>
    <row r="15" s="2" customFormat="1" ht="20.1" customHeight="1" spans="1:20">
      <c r="A15" s="30">
        <v>4</v>
      </c>
      <c r="B15" s="31">
        <v>43749</v>
      </c>
      <c r="C15" s="32">
        <v>2000000</v>
      </c>
      <c r="D15" s="57"/>
      <c r="E15" s="33" t="s">
        <v>60</v>
      </c>
      <c r="F15" s="47">
        <v>175202745165</v>
      </c>
      <c r="G15" s="33"/>
      <c r="H15" s="58" t="s">
        <v>69</v>
      </c>
      <c r="I15" s="58"/>
      <c r="J15" s="58"/>
      <c r="K15" s="58"/>
      <c r="L15" s="58"/>
      <c r="M15" s="58"/>
      <c r="N15" s="58"/>
      <c r="O15" s="58"/>
      <c r="P15" s="11"/>
      <c r="Q15" s="137"/>
      <c r="R15" s="137"/>
      <c r="S15" s="137"/>
      <c r="T15" s="137"/>
    </row>
    <row r="16" s="2" customFormat="1" ht="24" customHeight="1" spans="1:20">
      <c r="A16" s="37"/>
      <c r="B16" s="44">
        <v>43750</v>
      </c>
      <c r="C16" s="52"/>
      <c r="D16" s="52"/>
      <c r="E16" s="54" t="s">
        <v>66</v>
      </c>
      <c r="F16" s="55" t="s">
        <v>67</v>
      </c>
      <c r="G16" s="54"/>
      <c r="H16" s="43"/>
      <c r="I16" s="111"/>
      <c r="J16" s="111"/>
      <c r="K16" s="111"/>
      <c r="L16" s="111"/>
      <c r="M16" s="111"/>
      <c r="N16" s="107"/>
      <c r="O16" s="107"/>
      <c r="P16" s="110" t="s">
        <v>68</v>
      </c>
      <c r="Q16" s="139"/>
      <c r="R16" s="50"/>
      <c r="S16" s="46">
        <v>2000000</v>
      </c>
      <c r="T16" s="50"/>
    </row>
    <row r="17" s="2" customFormat="1" ht="20.1" customHeight="1" spans="1:20">
      <c r="A17" s="30">
        <v>5</v>
      </c>
      <c r="B17" s="59">
        <v>43790</v>
      </c>
      <c r="C17" s="52"/>
      <c r="D17" s="52"/>
      <c r="E17" s="46"/>
      <c r="F17" s="60"/>
      <c r="G17" s="54"/>
      <c r="H17" s="48"/>
      <c r="I17" s="54"/>
      <c r="J17" s="54"/>
      <c r="K17" s="54"/>
      <c r="L17" s="54"/>
      <c r="M17" s="54"/>
      <c r="N17" s="109">
        <v>-197059</v>
      </c>
      <c r="O17" s="109" t="s">
        <v>70</v>
      </c>
      <c r="P17" s="110"/>
      <c r="Q17" s="139"/>
      <c r="R17" s="50"/>
      <c r="S17" s="50"/>
      <c r="T17" s="50"/>
    </row>
    <row r="18" s="2" customFormat="1" ht="20.1" customHeight="1" spans="1:20">
      <c r="A18" s="37"/>
      <c r="B18" s="59">
        <v>43790</v>
      </c>
      <c r="C18" s="52"/>
      <c r="D18" s="52"/>
      <c r="E18" s="46" t="s">
        <v>64</v>
      </c>
      <c r="F18" s="53" t="s">
        <v>71</v>
      </c>
      <c r="G18" s="54"/>
      <c r="H18" s="54"/>
      <c r="I18" s="54"/>
      <c r="J18" s="54"/>
      <c r="K18" s="54"/>
      <c r="L18" s="54"/>
      <c r="M18" s="54"/>
      <c r="N18" s="109"/>
      <c r="O18" s="109"/>
      <c r="P18" s="110" t="s">
        <v>72</v>
      </c>
      <c r="Q18" s="139"/>
      <c r="R18" s="50"/>
      <c r="S18" s="46">
        <v>190000</v>
      </c>
      <c r="T18" s="50"/>
    </row>
    <row r="19" s="2" customFormat="1" ht="20.1" customHeight="1" spans="1:20">
      <c r="A19" s="30">
        <v>6</v>
      </c>
      <c r="B19" s="44">
        <v>43837</v>
      </c>
      <c r="C19" s="32">
        <v>680000</v>
      </c>
      <c r="D19" s="32">
        <v>680000</v>
      </c>
      <c r="E19" s="46" t="s">
        <v>73</v>
      </c>
      <c r="F19" s="60">
        <v>1.30201071920014e+18</v>
      </c>
      <c r="G19" s="46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10"/>
      <c r="Q19" s="139"/>
      <c r="R19" s="46"/>
      <c r="S19" s="46"/>
      <c r="T19" s="46"/>
    </row>
    <row r="20" s="2" customFormat="1" ht="21" customHeight="1" spans="1:20">
      <c r="A20" s="37"/>
      <c r="B20" s="44">
        <v>43837</v>
      </c>
      <c r="C20" s="32">
        <v>-680000</v>
      </c>
      <c r="D20" s="52"/>
      <c r="E20" s="46" t="s">
        <v>64</v>
      </c>
      <c r="F20" s="53" t="s">
        <v>71</v>
      </c>
      <c r="G20" s="46"/>
      <c r="H20" s="46"/>
      <c r="I20" s="46"/>
      <c r="J20" s="46"/>
      <c r="K20" s="46"/>
      <c r="L20" s="46">
        <v>100</v>
      </c>
      <c r="M20" s="46" t="s">
        <v>74</v>
      </c>
      <c r="N20" s="109"/>
      <c r="O20" s="109"/>
      <c r="P20" s="110" t="s">
        <v>72</v>
      </c>
      <c r="Q20" s="139"/>
      <c r="R20" s="46"/>
      <c r="S20" s="46">
        <v>322406.25</v>
      </c>
      <c r="T20" s="46"/>
    </row>
    <row r="21" s="3" customFormat="1" ht="21" customHeight="1" spans="1:20">
      <c r="A21" s="49">
        <v>7</v>
      </c>
      <c r="B21" s="44">
        <v>43840</v>
      </c>
      <c r="C21" s="32">
        <v>6666000</v>
      </c>
      <c r="D21" s="52"/>
      <c r="E21" s="46" t="s">
        <v>64</v>
      </c>
      <c r="F21" s="53" t="s">
        <v>75</v>
      </c>
      <c r="G21" s="46"/>
      <c r="H21" s="61" t="s">
        <v>76</v>
      </c>
      <c r="I21" s="113"/>
      <c r="J21" s="113"/>
      <c r="K21" s="113"/>
      <c r="L21" s="54"/>
      <c r="M21" s="46"/>
      <c r="N21" s="109"/>
      <c r="O21" s="109"/>
      <c r="P21" s="106"/>
      <c r="Q21" s="137"/>
      <c r="R21" s="33"/>
      <c r="S21" s="33"/>
      <c r="T21" s="33"/>
    </row>
    <row r="22" s="3" customFormat="1" ht="21" customHeight="1" spans="1:20">
      <c r="A22" s="37"/>
      <c r="B22" s="44">
        <v>43840</v>
      </c>
      <c r="C22" s="32">
        <v>-6666000</v>
      </c>
      <c r="D22" s="52"/>
      <c r="E22" s="46" t="s">
        <v>64</v>
      </c>
      <c r="F22" s="53" t="s">
        <v>77</v>
      </c>
      <c r="G22" s="46"/>
      <c r="H22" s="62"/>
      <c r="I22" s="114"/>
      <c r="J22" s="114"/>
      <c r="K22" s="114"/>
      <c r="L22" s="54"/>
      <c r="M22" s="46"/>
      <c r="N22" s="109"/>
      <c r="O22" s="109"/>
      <c r="P22" s="106" t="s">
        <v>78</v>
      </c>
      <c r="Q22" s="137"/>
      <c r="R22" s="33"/>
      <c r="S22" s="33"/>
      <c r="T22" s="33"/>
    </row>
    <row r="23" s="4" customFormat="1" ht="21" customHeight="1" spans="1:20">
      <c r="A23" s="63">
        <v>8</v>
      </c>
      <c r="B23" s="64">
        <v>43847</v>
      </c>
      <c r="C23" s="65">
        <v>880000</v>
      </c>
      <c r="D23" s="66"/>
      <c r="E23" s="67" t="s">
        <v>79</v>
      </c>
      <c r="F23" s="68" t="s">
        <v>77</v>
      </c>
      <c r="G23" s="67"/>
      <c r="H23" s="58" t="s">
        <v>80</v>
      </c>
      <c r="I23" s="58"/>
      <c r="J23" s="58"/>
      <c r="K23" s="58"/>
      <c r="L23" s="58"/>
      <c r="M23" s="58"/>
      <c r="N23" s="58"/>
      <c r="O23" s="58"/>
      <c r="P23" s="115"/>
      <c r="Q23" s="140"/>
      <c r="R23" s="141"/>
      <c r="S23" s="141"/>
      <c r="T23" s="141"/>
    </row>
    <row r="24" s="3" customFormat="1" ht="21" customHeight="1" spans="1:20">
      <c r="A24" s="49"/>
      <c r="B24" s="44">
        <v>43847</v>
      </c>
      <c r="C24" s="32">
        <v>20000</v>
      </c>
      <c r="D24" s="52"/>
      <c r="E24" s="33" t="s">
        <v>60</v>
      </c>
      <c r="F24" s="47">
        <v>175202745165</v>
      </c>
      <c r="G24" s="46"/>
      <c r="H24" s="46"/>
      <c r="I24" s="46"/>
      <c r="J24" s="46"/>
      <c r="K24" s="46"/>
      <c r="L24" s="32"/>
      <c r="N24" s="109"/>
      <c r="O24" s="109"/>
      <c r="P24" s="106"/>
      <c r="Q24" s="137"/>
      <c r="R24" s="33"/>
      <c r="S24" s="33"/>
      <c r="T24" s="33"/>
    </row>
    <row r="25" s="3" customFormat="1" ht="21" customHeight="1" spans="1:20">
      <c r="A25" s="49"/>
      <c r="B25" s="44">
        <v>43847</v>
      </c>
      <c r="C25" s="52"/>
      <c r="D25" s="52"/>
      <c r="E25" s="46" t="s">
        <v>64</v>
      </c>
      <c r="F25" s="53" t="s">
        <v>81</v>
      </c>
      <c r="G25" s="46"/>
      <c r="H25" s="46"/>
      <c r="I25" s="46"/>
      <c r="J25" s="46"/>
      <c r="K25" s="46"/>
      <c r="L25" s="46">
        <v>100</v>
      </c>
      <c r="M25" s="46" t="s">
        <v>74</v>
      </c>
      <c r="N25" s="109"/>
      <c r="O25" s="109"/>
      <c r="P25" s="106" t="s">
        <v>82</v>
      </c>
      <c r="Q25" s="137"/>
      <c r="R25" s="33"/>
      <c r="S25" s="33">
        <v>201272.4</v>
      </c>
      <c r="T25" s="33"/>
    </row>
    <row r="26" s="3" customFormat="1" ht="21" customHeight="1" spans="1:20">
      <c r="A26" s="37"/>
      <c r="B26" s="44">
        <v>43847</v>
      </c>
      <c r="C26" s="52"/>
      <c r="D26" s="52"/>
      <c r="E26" s="46" t="s">
        <v>64</v>
      </c>
      <c r="F26" s="53" t="s">
        <v>81</v>
      </c>
      <c r="G26" s="46"/>
      <c r="H26" s="46"/>
      <c r="I26" s="46"/>
      <c r="J26" s="46"/>
      <c r="K26" s="46"/>
      <c r="L26" s="46">
        <v>50</v>
      </c>
      <c r="M26" s="46" t="s">
        <v>74</v>
      </c>
      <c r="N26" s="109"/>
      <c r="O26" s="109"/>
      <c r="P26" s="106" t="s">
        <v>82</v>
      </c>
      <c r="Q26" s="137"/>
      <c r="R26" s="33"/>
      <c r="S26" s="33">
        <v>20000</v>
      </c>
      <c r="T26" s="33"/>
    </row>
    <row r="27" s="3" customFormat="1" ht="21" customHeight="1" spans="1:20">
      <c r="A27" s="37">
        <v>9</v>
      </c>
      <c r="B27" s="44">
        <v>43849</v>
      </c>
      <c r="C27" s="52"/>
      <c r="D27" s="52"/>
      <c r="E27" s="46" t="s">
        <v>64</v>
      </c>
      <c r="F27" s="53" t="s">
        <v>81</v>
      </c>
      <c r="G27" s="46"/>
      <c r="H27" s="46"/>
      <c r="I27" s="46"/>
      <c r="J27" s="46"/>
      <c r="K27" s="46"/>
      <c r="L27" s="46">
        <v>100</v>
      </c>
      <c r="M27" s="46" t="s">
        <v>74</v>
      </c>
      <c r="N27" s="109"/>
      <c r="O27" s="109"/>
      <c r="P27" s="106" t="s">
        <v>82</v>
      </c>
      <c r="Q27" s="137"/>
      <c r="R27" s="33"/>
      <c r="S27" s="33">
        <v>350638</v>
      </c>
      <c r="T27" s="33"/>
    </row>
    <row r="28" s="4" customFormat="1" ht="21" customHeight="1" spans="1:20">
      <c r="A28" s="63">
        <v>10</v>
      </c>
      <c r="B28" s="64">
        <v>43849</v>
      </c>
      <c r="C28" s="65">
        <v>4400000</v>
      </c>
      <c r="D28" s="66"/>
      <c r="E28" s="67" t="s">
        <v>79</v>
      </c>
      <c r="F28" s="68" t="s">
        <v>77</v>
      </c>
      <c r="G28" s="67"/>
      <c r="H28" s="69">
        <v>0.012</v>
      </c>
      <c r="I28" s="67">
        <v>63600</v>
      </c>
      <c r="J28" s="67" t="s">
        <v>56</v>
      </c>
      <c r="K28" s="67"/>
      <c r="L28" s="67">
        <v>180000</v>
      </c>
      <c r="M28" s="67" t="s">
        <v>83</v>
      </c>
      <c r="N28" s="116">
        <v>330000</v>
      </c>
      <c r="O28" s="116" t="s">
        <v>84</v>
      </c>
      <c r="P28" s="115"/>
      <c r="Q28" s="140"/>
      <c r="R28" s="141"/>
      <c r="S28" s="141"/>
      <c r="T28" s="141"/>
    </row>
    <row r="29" s="4" customFormat="1" ht="21" customHeight="1" spans="1:20">
      <c r="A29" s="63"/>
      <c r="B29" s="64">
        <v>43852</v>
      </c>
      <c r="C29" s="65">
        <v>400000</v>
      </c>
      <c r="D29" s="66"/>
      <c r="E29" s="67" t="s">
        <v>79</v>
      </c>
      <c r="F29" s="68" t="s">
        <v>77</v>
      </c>
      <c r="G29" s="67"/>
      <c r="H29" s="69">
        <v>0.012</v>
      </c>
      <c r="I29" s="67">
        <v>4800</v>
      </c>
      <c r="J29" s="67" t="s">
        <v>56</v>
      </c>
      <c r="K29" s="67"/>
      <c r="L29" s="67"/>
      <c r="M29" s="67"/>
      <c r="N29" s="116"/>
      <c r="O29" s="116"/>
      <c r="P29" s="115"/>
      <c r="Q29" s="140"/>
      <c r="R29" s="141"/>
      <c r="S29" s="141"/>
      <c r="T29" s="141"/>
    </row>
    <row r="30" s="3" customFormat="1" ht="21" customHeight="1" spans="1:20">
      <c r="A30" s="49"/>
      <c r="B30" s="44">
        <v>43852</v>
      </c>
      <c r="C30" s="32"/>
      <c r="D30" s="52"/>
      <c r="E30" s="46" t="s">
        <v>64</v>
      </c>
      <c r="F30" s="53" t="s">
        <v>81</v>
      </c>
      <c r="G30" s="46"/>
      <c r="H30" s="48"/>
      <c r="I30" s="46"/>
      <c r="J30" s="46"/>
      <c r="K30" s="46"/>
      <c r="L30" s="46"/>
      <c r="M30" s="46"/>
      <c r="N30" s="109"/>
      <c r="O30" s="109"/>
      <c r="P30" s="106" t="s">
        <v>82</v>
      </c>
      <c r="Q30" s="137"/>
      <c r="R30" s="33"/>
      <c r="S30" s="33">
        <v>2962181.3</v>
      </c>
      <c r="T30" s="33"/>
    </row>
    <row r="31" s="3" customFormat="1" ht="21" customHeight="1" spans="1:20">
      <c r="A31" s="49"/>
      <c r="B31" s="44">
        <v>43852</v>
      </c>
      <c r="C31" s="32"/>
      <c r="D31" s="52"/>
      <c r="E31" s="46" t="s">
        <v>85</v>
      </c>
      <c r="F31" s="53" t="s">
        <v>86</v>
      </c>
      <c r="G31" s="46"/>
      <c r="H31" s="48"/>
      <c r="I31" s="46"/>
      <c r="J31" s="46"/>
      <c r="K31" s="46"/>
      <c r="L31" s="46"/>
      <c r="M31" s="46"/>
      <c r="N31" s="109"/>
      <c r="O31" s="109"/>
      <c r="P31" s="106" t="s">
        <v>87</v>
      </c>
      <c r="Q31" s="137"/>
      <c r="R31" s="33"/>
      <c r="S31" s="33">
        <v>50800</v>
      </c>
      <c r="T31" s="33"/>
    </row>
    <row r="32" s="3" customFormat="1" ht="21" customHeight="1" spans="1:20">
      <c r="A32" s="49"/>
      <c r="B32" s="44">
        <v>43852</v>
      </c>
      <c r="C32" s="32"/>
      <c r="D32" s="52"/>
      <c r="E32" s="46" t="s">
        <v>88</v>
      </c>
      <c r="F32" s="53" t="s">
        <v>89</v>
      </c>
      <c r="G32" s="46"/>
      <c r="H32" s="48"/>
      <c r="I32" s="46"/>
      <c r="J32" s="46"/>
      <c r="K32" s="46"/>
      <c r="L32" s="46"/>
      <c r="M32" s="46"/>
      <c r="N32" s="109"/>
      <c r="O32" s="109"/>
      <c r="P32" s="106" t="s">
        <v>90</v>
      </c>
      <c r="Q32" s="137"/>
      <c r="R32" s="33"/>
      <c r="S32" s="33">
        <v>190163</v>
      </c>
      <c r="T32" s="33"/>
    </row>
    <row r="33" s="3" customFormat="1" ht="21" customHeight="1" spans="1:20">
      <c r="A33" s="49"/>
      <c r="B33" s="44">
        <v>43852</v>
      </c>
      <c r="C33" s="32"/>
      <c r="D33" s="52"/>
      <c r="E33" s="46" t="s">
        <v>64</v>
      </c>
      <c r="F33" s="53" t="s">
        <v>91</v>
      </c>
      <c r="G33" s="46"/>
      <c r="H33" s="48"/>
      <c r="I33" s="46"/>
      <c r="J33" s="46"/>
      <c r="K33" s="46"/>
      <c r="L33" s="46"/>
      <c r="M33" s="46"/>
      <c r="N33" s="109"/>
      <c r="O33" s="109"/>
      <c r="P33" s="106" t="s">
        <v>92</v>
      </c>
      <c r="Q33" s="137"/>
      <c r="R33" s="33"/>
      <c r="S33" s="33">
        <v>606973</v>
      </c>
      <c r="T33" s="33"/>
    </row>
    <row r="34" s="3" customFormat="1" ht="21" customHeight="1" spans="1:20">
      <c r="A34" s="37"/>
      <c r="B34" s="44">
        <v>43852</v>
      </c>
      <c r="C34" s="52"/>
      <c r="D34" s="52"/>
      <c r="E34" s="46" t="s">
        <v>66</v>
      </c>
      <c r="F34" s="53" t="s">
        <v>67</v>
      </c>
      <c r="G34" s="46"/>
      <c r="H34" s="46"/>
      <c r="I34" s="46"/>
      <c r="J34" s="46"/>
      <c r="K34" s="46"/>
      <c r="L34" s="46"/>
      <c r="M34" s="46"/>
      <c r="N34" s="109"/>
      <c r="O34" s="109"/>
      <c r="P34" s="106" t="s">
        <v>68</v>
      </c>
      <c r="Q34" s="137"/>
      <c r="R34" s="33"/>
      <c r="S34" s="33">
        <v>400000</v>
      </c>
      <c r="T34" s="33"/>
    </row>
    <row r="35" s="3" customFormat="1" ht="21" customHeight="1" spans="1:20">
      <c r="A35" s="37">
        <v>11</v>
      </c>
      <c r="B35" s="44">
        <v>43852</v>
      </c>
      <c r="C35" s="52"/>
      <c r="D35" s="52"/>
      <c r="E35" s="46" t="s">
        <v>64</v>
      </c>
      <c r="F35" s="53" t="s">
        <v>81</v>
      </c>
      <c r="G35" s="46"/>
      <c r="H35" s="46"/>
      <c r="I35" s="46"/>
      <c r="J35" s="46"/>
      <c r="K35" s="46"/>
      <c r="L35" s="46"/>
      <c r="M35" s="46"/>
      <c r="N35" s="109"/>
      <c r="O35" s="109"/>
      <c r="P35" s="106" t="s">
        <v>82</v>
      </c>
      <c r="Q35" s="137"/>
      <c r="R35" s="33"/>
      <c r="S35" s="33">
        <v>189882.7</v>
      </c>
      <c r="T35" s="33"/>
    </row>
    <row r="36" s="3" customFormat="1" ht="21" customHeight="1" spans="1:20">
      <c r="A36" s="56">
        <v>12</v>
      </c>
      <c r="B36" s="44">
        <v>43885</v>
      </c>
      <c r="C36" s="52"/>
      <c r="D36" s="52"/>
      <c r="E36" s="46"/>
      <c r="F36" s="53"/>
      <c r="G36" s="46"/>
      <c r="H36" s="46"/>
      <c r="I36" s="46"/>
      <c r="J36" s="46"/>
      <c r="K36" s="46"/>
      <c r="L36" s="46"/>
      <c r="M36" s="46"/>
      <c r="N36" s="109">
        <v>-330000</v>
      </c>
      <c r="O36" s="109" t="s">
        <v>70</v>
      </c>
      <c r="P36" s="106"/>
      <c r="Q36" s="137"/>
      <c r="R36" s="33"/>
      <c r="S36" s="33"/>
      <c r="T36" s="33"/>
    </row>
    <row r="37" s="3" customFormat="1" ht="21" customHeight="1" spans="1:20">
      <c r="A37" s="56"/>
      <c r="B37" s="44">
        <v>43885</v>
      </c>
      <c r="C37" s="52"/>
      <c r="D37" s="52"/>
      <c r="E37" s="46" t="s">
        <v>64</v>
      </c>
      <c r="F37" s="53" t="s">
        <v>81</v>
      </c>
      <c r="G37" s="46"/>
      <c r="H37" s="48"/>
      <c r="I37" s="46"/>
      <c r="J37" s="46"/>
      <c r="K37" s="46"/>
      <c r="L37" s="46">
        <v>100</v>
      </c>
      <c r="M37" s="46" t="s">
        <v>100</v>
      </c>
      <c r="N37" s="109"/>
      <c r="O37" s="109"/>
      <c r="P37" s="106" t="s">
        <v>82</v>
      </c>
      <c r="Q37" s="137"/>
      <c r="R37" s="33"/>
      <c r="S37" s="33">
        <v>348711</v>
      </c>
      <c r="T37" s="33"/>
    </row>
    <row r="38" s="3" customFormat="1" ht="21" customHeight="1" spans="1:20">
      <c r="A38" s="30">
        <v>13</v>
      </c>
      <c r="B38" s="31">
        <v>43894</v>
      </c>
      <c r="C38" s="57"/>
      <c r="D38" s="57"/>
      <c r="E38" s="33" t="s">
        <v>64</v>
      </c>
      <c r="F38" s="70" t="s">
        <v>81</v>
      </c>
      <c r="G38" s="33"/>
      <c r="H38" s="36"/>
      <c r="I38" s="33"/>
      <c r="J38" s="33"/>
      <c r="K38" s="33"/>
      <c r="L38" s="33">
        <v>100</v>
      </c>
      <c r="M38" s="33" t="s">
        <v>100</v>
      </c>
      <c r="N38" s="105"/>
      <c r="O38" s="105"/>
      <c r="P38" s="117" t="s">
        <v>103</v>
      </c>
      <c r="Q38" s="137"/>
      <c r="R38" s="33"/>
      <c r="S38" s="33">
        <v>209925</v>
      </c>
      <c r="T38" s="33"/>
    </row>
    <row r="39" s="5" customFormat="1" ht="21" customHeight="1" spans="1:20">
      <c r="A39" s="71">
        <v>14.1</v>
      </c>
      <c r="B39" s="72">
        <v>43908</v>
      </c>
      <c r="C39" s="73"/>
      <c r="D39" s="73"/>
      <c r="E39" s="74" t="s">
        <v>64</v>
      </c>
      <c r="F39" s="75" t="s">
        <v>81</v>
      </c>
      <c r="G39" s="74"/>
      <c r="J39" s="74"/>
      <c r="K39" s="74"/>
      <c r="L39" s="74">
        <v>100</v>
      </c>
      <c r="M39" s="74" t="s">
        <v>100</v>
      </c>
      <c r="N39" s="118"/>
      <c r="O39" s="118"/>
      <c r="P39" s="117" t="s">
        <v>103</v>
      </c>
      <c r="Q39" s="142"/>
      <c r="R39" s="74"/>
      <c r="S39" s="74">
        <v>170000</v>
      </c>
      <c r="T39" s="74"/>
    </row>
    <row r="40" s="3" customFormat="1" ht="32" customHeight="1" spans="1:20">
      <c r="A40" s="37"/>
      <c r="B40" s="76">
        <v>43966</v>
      </c>
      <c r="C40" s="77"/>
      <c r="D40" s="77"/>
      <c r="E40" s="40" t="s">
        <v>64</v>
      </c>
      <c r="F40" s="78" t="s">
        <v>81</v>
      </c>
      <c r="G40" s="40"/>
      <c r="H40" s="48">
        <v>0.012</v>
      </c>
      <c r="I40" s="46">
        <v>4799.3</v>
      </c>
      <c r="J40" s="40"/>
      <c r="K40" s="40"/>
      <c r="L40" s="40">
        <v>12050</v>
      </c>
      <c r="M40" s="119" t="s">
        <v>101</v>
      </c>
      <c r="N40" s="107"/>
      <c r="O40" s="107"/>
      <c r="P40" s="117" t="s">
        <v>103</v>
      </c>
      <c r="Q40" s="143"/>
      <c r="R40" s="144"/>
      <c r="S40" s="46">
        <v>67700</v>
      </c>
      <c r="T40" s="46"/>
    </row>
    <row r="41" s="3" customFormat="1" ht="32" customHeight="1" spans="1:20">
      <c r="A41" s="37"/>
      <c r="B41" s="76"/>
      <c r="C41" s="77"/>
      <c r="D41" s="77"/>
      <c r="E41" s="40"/>
      <c r="F41" s="78"/>
      <c r="G41" s="40"/>
      <c r="H41" s="48"/>
      <c r="I41" s="46"/>
      <c r="J41" s="40"/>
      <c r="K41" s="40"/>
      <c r="L41" s="40"/>
      <c r="M41" s="119"/>
      <c r="N41" s="107"/>
      <c r="O41" s="107"/>
      <c r="P41" s="110"/>
      <c r="Q41" s="139"/>
      <c r="R41" s="46"/>
      <c r="S41" s="46">
        <v>1500</v>
      </c>
      <c r="T41" s="46" t="s">
        <v>102</v>
      </c>
    </row>
    <row r="42" s="3" customFormat="1" ht="32" customHeight="1" spans="1:20">
      <c r="A42" s="37">
        <v>15</v>
      </c>
      <c r="B42" s="76">
        <v>44098</v>
      </c>
      <c r="C42" s="77"/>
      <c r="D42" s="37">
        <v>3000000</v>
      </c>
      <c r="E42" s="40" t="s">
        <v>104</v>
      </c>
      <c r="F42" s="78" t="s">
        <v>105</v>
      </c>
      <c r="G42" s="40"/>
      <c r="H42" s="48"/>
      <c r="I42" s="46"/>
      <c r="J42" s="40"/>
      <c r="K42" s="40"/>
      <c r="L42" s="45"/>
      <c r="M42" s="45"/>
      <c r="N42" s="45"/>
      <c r="O42" s="45"/>
      <c r="P42" s="45"/>
      <c r="Q42" s="137"/>
      <c r="R42" s="33"/>
      <c r="T42" s="33"/>
    </row>
    <row r="43" s="3" customFormat="1" ht="32" customHeight="1" spans="1:20">
      <c r="A43" s="37"/>
      <c r="B43" s="76"/>
      <c r="C43" s="77"/>
      <c r="D43" s="77"/>
      <c r="E43" s="40" t="s">
        <v>64</v>
      </c>
      <c r="F43" s="78" t="s">
        <v>81</v>
      </c>
      <c r="G43" s="40"/>
      <c r="H43" s="48"/>
      <c r="I43" s="46"/>
      <c r="J43" s="40"/>
      <c r="K43" s="40"/>
      <c r="L43" s="40">
        <v>100</v>
      </c>
      <c r="M43" s="40" t="s">
        <v>100</v>
      </c>
      <c r="N43" s="107"/>
      <c r="O43" s="107"/>
      <c r="P43" s="117" t="s">
        <v>103</v>
      </c>
      <c r="Q43" s="137"/>
      <c r="R43" s="33"/>
      <c r="S43" s="33">
        <v>267360.6</v>
      </c>
      <c r="T43" s="33"/>
    </row>
    <row r="44" s="3" customFormat="1" ht="32" customHeight="1" spans="1:20">
      <c r="A44" s="37">
        <v>15.1</v>
      </c>
      <c r="B44" s="76"/>
      <c r="C44" s="77"/>
      <c r="D44" s="77"/>
      <c r="E44" s="40" t="s">
        <v>64</v>
      </c>
      <c r="F44" s="78" t="s">
        <v>81</v>
      </c>
      <c r="G44" s="40"/>
      <c r="H44" s="48"/>
      <c r="I44" s="46"/>
      <c r="J44" s="40"/>
      <c r="K44" s="40"/>
      <c r="L44" s="40">
        <v>100</v>
      </c>
      <c r="M44" s="40" t="s">
        <v>100</v>
      </c>
      <c r="N44" s="107"/>
      <c r="O44" s="107"/>
      <c r="P44" s="110" t="s">
        <v>103</v>
      </c>
      <c r="Q44" s="137"/>
      <c r="R44" s="33"/>
      <c r="S44" s="33">
        <v>217170</v>
      </c>
      <c r="T44" s="33"/>
    </row>
    <row r="45" s="3" customFormat="1" ht="32" customHeight="1" spans="1:20">
      <c r="A45" s="37">
        <v>15.2</v>
      </c>
      <c r="B45" s="76"/>
      <c r="C45" s="77"/>
      <c r="D45" s="77"/>
      <c r="E45" s="40" t="s">
        <v>64</v>
      </c>
      <c r="F45" s="78" t="s">
        <v>81</v>
      </c>
      <c r="G45" s="40"/>
      <c r="H45" s="48"/>
      <c r="I45" s="46"/>
      <c r="J45" s="40"/>
      <c r="K45" s="40"/>
      <c r="L45" s="40">
        <v>100</v>
      </c>
      <c r="M45" s="40" t="s">
        <v>100</v>
      </c>
      <c r="N45" s="107"/>
      <c r="O45" s="107"/>
      <c r="P45" s="110" t="s">
        <v>103</v>
      </c>
      <c r="Q45" s="137"/>
      <c r="R45" s="33"/>
      <c r="S45" s="33">
        <v>215900</v>
      </c>
      <c r="T45" s="33"/>
    </row>
    <row r="46" s="6" customFormat="1" ht="32" customHeight="1" spans="1:20">
      <c r="A46" s="79">
        <v>15.3</v>
      </c>
      <c r="B46" s="80"/>
      <c r="C46" s="81"/>
      <c r="D46" s="81"/>
      <c r="E46" s="82" t="s">
        <v>64</v>
      </c>
      <c r="F46" s="83" t="s">
        <v>81</v>
      </c>
      <c r="G46" s="82"/>
      <c r="H46" s="84"/>
      <c r="I46" s="120"/>
      <c r="J46" s="82"/>
      <c r="K46" s="82"/>
      <c r="L46" s="82">
        <v>100</v>
      </c>
      <c r="M46" s="82" t="s">
        <v>100</v>
      </c>
      <c r="N46" s="121"/>
      <c r="O46" s="121"/>
      <c r="P46" s="101" t="s">
        <v>103</v>
      </c>
      <c r="Q46" s="145"/>
      <c r="R46" s="146"/>
      <c r="S46" s="146">
        <v>230426</v>
      </c>
      <c r="T46" s="146"/>
    </row>
    <row r="47" s="6" customFormat="1" ht="32" customHeight="1" spans="1:20">
      <c r="A47" s="79">
        <v>15.4</v>
      </c>
      <c r="B47" s="80"/>
      <c r="C47" s="81"/>
      <c r="D47" s="81"/>
      <c r="E47" s="82" t="s">
        <v>64</v>
      </c>
      <c r="F47" s="83" t="s">
        <v>81</v>
      </c>
      <c r="G47" s="82"/>
      <c r="H47" s="84"/>
      <c r="I47" s="120"/>
      <c r="J47" s="82"/>
      <c r="K47" s="82"/>
      <c r="L47" s="82">
        <v>100</v>
      </c>
      <c r="M47" s="82" t="s">
        <v>100</v>
      </c>
      <c r="N47" s="121"/>
      <c r="O47" s="121"/>
      <c r="P47" s="101" t="s">
        <v>103</v>
      </c>
      <c r="Q47" s="145"/>
      <c r="R47" s="146"/>
      <c r="S47" s="146">
        <v>234850</v>
      </c>
      <c r="T47" s="146"/>
    </row>
    <row r="48" s="6" customFormat="1" ht="32" customHeight="1" spans="1:20">
      <c r="A48" s="79">
        <v>15.5</v>
      </c>
      <c r="B48" s="80"/>
      <c r="C48" s="81"/>
      <c r="D48" s="81"/>
      <c r="E48" s="82" t="s">
        <v>64</v>
      </c>
      <c r="F48" s="83" t="s">
        <v>81</v>
      </c>
      <c r="G48" s="82"/>
      <c r="H48" s="84"/>
      <c r="I48" s="120"/>
      <c r="J48" s="82"/>
      <c r="K48" s="82"/>
      <c r="L48" s="82">
        <v>100</v>
      </c>
      <c r="M48" s="82" t="s">
        <v>100</v>
      </c>
      <c r="N48" s="121"/>
      <c r="O48" s="121"/>
      <c r="P48" s="101" t="s">
        <v>103</v>
      </c>
      <c r="Q48" s="145"/>
      <c r="R48" s="146"/>
      <c r="S48" s="146">
        <v>219198</v>
      </c>
      <c r="T48" s="146"/>
    </row>
    <row r="49" s="6" customFormat="1" ht="32" customHeight="1" spans="1:20">
      <c r="A49" s="79">
        <v>15.6</v>
      </c>
      <c r="B49" s="80"/>
      <c r="C49" s="81"/>
      <c r="D49" s="81"/>
      <c r="E49" s="82" t="s">
        <v>64</v>
      </c>
      <c r="F49" s="83" t="s">
        <v>81</v>
      </c>
      <c r="G49" s="82"/>
      <c r="H49" s="84"/>
      <c r="I49" s="120"/>
      <c r="J49" s="82"/>
      <c r="K49" s="82"/>
      <c r="L49" s="82">
        <v>100</v>
      </c>
      <c r="M49" s="82" t="s">
        <v>100</v>
      </c>
      <c r="N49" s="121"/>
      <c r="O49" s="121"/>
      <c r="P49" s="101" t="s">
        <v>106</v>
      </c>
      <c r="Q49" s="145"/>
      <c r="R49" s="146"/>
      <c r="S49" s="146">
        <v>215900</v>
      </c>
      <c r="T49" s="146"/>
    </row>
    <row r="50" s="6" customFormat="1" ht="32" customHeight="1" spans="1:20">
      <c r="A50" s="79">
        <v>15.7</v>
      </c>
      <c r="B50" s="80"/>
      <c r="C50" s="81"/>
      <c r="D50" s="81"/>
      <c r="E50" s="82" t="s">
        <v>64</v>
      </c>
      <c r="F50" s="83" t="s">
        <v>81</v>
      </c>
      <c r="G50" s="82"/>
      <c r="H50" s="84"/>
      <c r="I50" s="120"/>
      <c r="J50" s="82"/>
      <c r="K50" s="82"/>
      <c r="L50" s="82">
        <v>100</v>
      </c>
      <c r="M50" s="82" t="s">
        <v>100</v>
      </c>
      <c r="N50" s="121"/>
      <c r="O50" s="121"/>
      <c r="P50" s="101" t="s">
        <v>106</v>
      </c>
      <c r="Q50" s="145"/>
      <c r="R50" s="146"/>
      <c r="S50" s="146">
        <v>209550</v>
      </c>
      <c r="T50" s="146"/>
    </row>
    <row r="51" s="6" customFormat="1" ht="32" customHeight="1" spans="1:20">
      <c r="A51" s="79">
        <v>15.8</v>
      </c>
      <c r="B51" s="80"/>
      <c r="C51" s="81"/>
      <c r="D51" s="81"/>
      <c r="E51" s="82" t="s">
        <v>64</v>
      </c>
      <c r="F51" s="83" t="s">
        <v>81</v>
      </c>
      <c r="G51" s="82"/>
      <c r="H51" s="84"/>
      <c r="I51" s="120"/>
      <c r="J51" s="82"/>
      <c r="K51" s="82"/>
      <c r="L51" s="82">
        <v>100</v>
      </c>
      <c r="M51" s="82" t="s">
        <v>100</v>
      </c>
      <c r="N51" s="121"/>
      <c r="O51" s="121"/>
      <c r="P51" s="101" t="s">
        <v>106</v>
      </c>
      <c r="Q51" s="145"/>
      <c r="R51" s="146"/>
      <c r="S51" s="146">
        <v>244597</v>
      </c>
      <c r="T51" s="146"/>
    </row>
    <row r="52" s="6" customFormat="1" ht="32" customHeight="1" spans="1:20">
      <c r="A52" s="79">
        <v>15.9</v>
      </c>
      <c r="B52" s="80"/>
      <c r="C52" s="81"/>
      <c r="D52" s="81"/>
      <c r="E52" s="82" t="s">
        <v>64</v>
      </c>
      <c r="F52" s="83" t="s">
        <v>81</v>
      </c>
      <c r="G52" s="82"/>
      <c r="H52" s="84"/>
      <c r="I52" s="120"/>
      <c r="J52" s="82"/>
      <c r="K52" s="82"/>
      <c r="L52" s="82">
        <v>100</v>
      </c>
      <c r="M52" s="82" t="s">
        <v>100</v>
      </c>
      <c r="N52" s="121"/>
      <c r="O52" s="121"/>
      <c r="P52" s="101" t="s">
        <v>106</v>
      </c>
      <c r="Q52" s="145"/>
      <c r="R52" s="146"/>
      <c r="S52" s="146">
        <v>220624</v>
      </c>
      <c r="T52" s="146"/>
    </row>
    <row r="53" s="6" customFormat="1" ht="32" customHeight="1" spans="1:20">
      <c r="A53" s="79">
        <v>15.1</v>
      </c>
      <c r="B53" s="80"/>
      <c r="C53" s="81"/>
      <c r="D53" s="81"/>
      <c r="E53" s="82" t="s">
        <v>64</v>
      </c>
      <c r="F53" s="83" t="s">
        <v>81</v>
      </c>
      <c r="G53" s="82"/>
      <c r="H53" s="84"/>
      <c r="I53" s="120"/>
      <c r="J53" s="82"/>
      <c r="K53" s="82"/>
      <c r="L53" s="82">
        <v>100</v>
      </c>
      <c r="M53" s="82" t="s">
        <v>100</v>
      </c>
      <c r="N53" s="121"/>
      <c r="O53" s="121"/>
      <c r="P53" s="101" t="s">
        <v>106</v>
      </c>
      <c r="Q53" s="145"/>
      <c r="R53" s="146"/>
      <c r="S53" s="146">
        <v>226590</v>
      </c>
      <c r="T53" s="146"/>
    </row>
    <row r="54" s="6" customFormat="1" ht="32" customHeight="1" spans="1:20">
      <c r="A54" s="79">
        <v>15.11</v>
      </c>
      <c r="B54" s="80">
        <v>44152</v>
      </c>
      <c r="C54" s="81"/>
      <c r="D54" s="81"/>
      <c r="E54" s="82" t="s">
        <v>64</v>
      </c>
      <c r="F54" s="83" t="s">
        <v>81</v>
      </c>
      <c r="G54" s="82"/>
      <c r="H54" s="84"/>
      <c r="I54" s="120"/>
      <c r="J54" s="82"/>
      <c r="K54" s="82"/>
      <c r="L54" s="82">
        <v>100</v>
      </c>
      <c r="M54" s="82" t="s">
        <v>100</v>
      </c>
      <c r="N54" s="121"/>
      <c r="O54" s="121"/>
      <c r="P54" s="101" t="s">
        <v>106</v>
      </c>
      <c r="Q54" s="145"/>
      <c r="R54" s="146"/>
      <c r="S54" s="146">
        <v>244875</v>
      </c>
      <c r="T54" s="146"/>
    </row>
    <row r="55" s="6" customFormat="1" ht="32" customHeight="1" spans="1:20">
      <c r="A55" s="79">
        <v>15.12</v>
      </c>
      <c r="B55" s="80">
        <v>44153</v>
      </c>
      <c r="C55" s="81"/>
      <c r="D55" s="81"/>
      <c r="E55" s="82" t="s">
        <v>64</v>
      </c>
      <c r="F55" s="83" t="s">
        <v>81</v>
      </c>
      <c r="G55" s="82"/>
      <c r="H55" s="84"/>
      <c r="I55" s="120"/>
      <c r="J55" s="82"/>
      <c r="K55" s="82"/>
      <c r="L55" s="82">
        <v>100</v>
      </c>
      <c r="M55" s="82" t="s">
        <v>100</v>
      </c>
      <c r="N55" s="121"/>
      <c r="O55" s="121"/>
      <c r="P55" s="101" t="s">
        <v>106</v>
      </c>
      <c r="Q55" s="145"/>
      <c r="R55" s="146"/>
      <c r="S55" s="146">
        <v>247698</v>
      </c>
      <c r="T55" s="146"/>
    </row>
    <row r="56" s="6" customFormat="1" ht="32" customHeight="1" spans="1:20">
      <c r="A56" s="79">
        <v>16</v>
      </c>
      <c r="B56" s="80">
        <v>44161</v>
      </c>
      <c r="C56" s="79">
        <v>1000000</v>
      </c>
      <c r="D56" s="81"/>
      <c r="E56" s="82" t="s">
        <v>107</v>
      </c>
      <c r="F56" s="83" t="s">
        <v>108</v>
      </c>
      <c r="G56" s="82"/>
      <c r="H56" s="85">
        <v>0.012</v>
      </c>
      <c r="I56" s="120">
        <f>C56*H56</f>
        <v>12000</v>
      </c>
      <c r="J56" s="82"/>
      <c r="K56" s="82"/>
      <c r="L56" s="82"/>
      <c r="M56" s="82"/>
      <c r="N56" s="121"/>
      <c r="O56" s="121"/>
      <c r="P56" s="122"/>
      <c r="Q56" s="145"/>
      <c r="R56" s="146"/>
      <c r="S56" s="146"/>
      <c r="T56" s="146"/>
    </row>
    <row r="57" s="6" customFormat="1" ht="32" customHeight="1" spans="1:20">
      <c r="A57" s="79"/>
      <c r="B57" s="80"/>
      <c r="C57" s="79"/>
      <c r="D57" s="81"/>
      <c r="E57" s="82" t="s">
        <v>64</v>
      </c>
      <c r="F57" s="83" t="s">
        <v>81</v>
      </c>
      <c r="G57" s="82"/>
      <c r="H57" s="84"/>
      <c r="I57" s="120"/>
      <c r="J57" s="82"/>
      <c r="K57" s="82"/>
      <c r="L57" s="82">
        <v>100</v>
      </c>
      <c r="M57" s="82" t="s">
        <v>100</v>
      </c>
      <c r="N57" s="121"/>
      <c r="O57" s="121"/>
      <c r="P57" s="101" t="s">
        <v>106</v>
      </c>
      <c r="Q57" s="145"/>
      <c r="R57" s="146"/>
      <c r="S57" s="146">
        <v>262932</v>
      </c>
      <c r="T57" s="146"/>
    </row>
    <row r="58" s="6" customFormat="1" ht="32" customHeight="1" spans="1:20">
      <c r="A58" s="79">
        <v>16.1</v>
      </c>
      <c r="B58" s="80">
        <v>44169</v>
      </c>
      <c r="C58" s="79"/>
      <c r="D58" s="81"/>
      <c r="E58" s="82" t="s">
        <v>64</v>
      </c>
      <c r="F58" s="83" t="s">
        <v>81</v>
      </c>
      <c r="G58" s="82"/>
      <c r="H58" s="84"/>
      <c r="I58" s="120"/>
      <c r="J58" s="82"/>
      <c r="K58" s="82"/>
      <c r="L58" s="82">
        <v>100</v>
      </c>
      <c r="M58" s="82" t="s">
        <v>100</v>
      </c>
      <c r="N58" s="121"/>
      <c r="O58" s="121"/>
      <c r="P58" s="101" t="s">
        <v>106</v>
      </c>
      <c r="Q58" s="145"/>
      <c r="R58" s="146"/>
      <c r="S58" s="146">
        <v>264040</v>
      </c>
      <c r="T58" s="146"/>
    </row>
    <row r="59" s="6" customFormat="1" ht="32" customHeight="1" spans="1:20">
      <c r="A59" s="86">
        <v>16.2</v>
      </c>
      <c r="B59" s="87">
        <v>44172</v>
      </c>
      <c r="C59" s="88"/>
      <c r="D59" s="81"/>
      <c r="E59" s="82" t="s">
        <v>110</v>
      </c>
      <c r="F59" s="303" t="s">
        <v>111</v>
      </c>
      <c r="G59" s="82"/>
      <c r="H59" s="84"/>
      <c r="I59" s="120"/>
      <c r="J59" s="82"/>
      <c r="K59" s="82"/>
      <c r="L59" s="82">
        <v>150</v>
      </c>
      <c r="M59" s="82" t="s">
        <v>100</v>
      </c>
      <c r="N59" s="121"/>
      <c r="O59" s="121"/>
      <c r="P59" s="122" t="s">
        <v>112</v>
      </c>
      <c r="Q59" s="145"/>
      <c r="R59" s="146"/>
      <c r="S59" s="146">
        <v>100000</v>
      </c>
      <c r="T59" s="146"/>
    </row>
    <row r="60" s="6" customFormat="1" ht="32" customHeight="1" spans="1:20">
      <c r="A60" s="86"/>
      <c r="B60" s="87"/>
      <c r="C60" s="88"/>
      <c r="D60" s="81"/>
      <c r="E60" s="82" t="s">
        <v>113</v>
      </c>
      <c r="F60" s="303" t="s">
        <v>114</v>
      </c>
      <c r="G60" s="82"/>
      <c r="H60" s="84"/>
      <c r="I60" s="120"/>
      <c r="J60" s="82"/>
      <c r="K60" s="82"/>
      <c r="L60" s="82">
        <v>5000</v>
      </c>
      <c r="M60" s="82" t="s">
        <v>115</v>
      </c>
      <c r="N60" s="121"/>
      <c r="O60" s="121"/>
      <c r="P60" s="122" t="s">
        <v>116</v>
      </c>
      <c r="Q60" s="145"/>
      <c r="R60" s="146"/>
      <c r="S60" s="146">
        <v>50000</v>
      </c>
      <c r="T60" s="146"/>
    </row>
    <row r="61" s="6" customFormat="1" ht="32" customHeight="1" spans="1:20">
      <c r="A61" s="79">
        <v>17</v>
      </c>
      <c r="B61" s="80">
        <v>44190</v>
      </c>
      <c r="C61" s="79">
        <v>50000</v>
      </c>
      <c r="D61" s="81"/>
      <c r="E61" s="82" t="s">
        <v>107</v>
      </c>
      <c r="F61" s="83" t="s">
        <v>108</v>
      </c>
      <c r="G61" s="82"/>
      <c r="H61" s="84">
        <v>0.012</v>
      </c>
      <c r="I61" s="120">
        <f>C61*H61</f>
        <v>600</v>
      </c>
      <c r="J61" s="82"/>
      <c r="K61" s="82"/>
      <c r="L61" s="82">
        <v>100</v>
      </c>
      <c r="M61" s="82" t="s">
        <v>100</v>
      </c>
      <c r="N61" s="121"/>
      <c r="O61" s="121"/>
      <c r="P61" s="101"/>
      <c r="Q61" s="145"/>
      <c r="R61" s="146"/>
      <c r="S61" s="146"/>
      <c r="T61" s="146"/>
    </row>
    <row r="62" s="6" customFormat="1" ht="32" customHeight="1" spans="1:20">
      <c r="A62" s="79"/>
      <c r="B62" s="80"/>
      <c r="C62" s="79"/>
      <c r="D62" s="81"/>
      <c r="E62" s="82" t="s">
        <v>120</v>
      </c>
      <c r="F62" s="303" t="s">
        <v>121</v>
      </c>
      <c r="G62" s="82"/>
      <c r="H62" s="84"/>
      <c r="I62" s="120"/>
      <c r="J62" s="82"/>
      <c r="K62" s="82"/>
      <c r="L62" s="82"/>
      <c r="M62" s="82"/>
      <c r="N62" s="121"/>
      <c r="O62" s="121"/>
      <c r="P62" s="122" t="s">
        <v>122</v>
      </c>
      <c r="Q62" s="145"/>
      <c r="R62" s="146"/>
      <c r="S62" s="146">
        <v>358000</v>
      </c>
      <c r="T62" s="146"/>
    </row>
    <row r="63" s="6" customFormat="1" ht="32" customHeight="1" spans="1:20">
      <c r="A63" s="79"/>
      <c r="B63" s="80"/>
      <c r="C63" s="79"/>
      <c r="D63" s="81"/>
      <c r="E63" s="82"/>
      <c r="F63" s="89"/>
      <c r="G63" s="82"/>
      <c r="H63" s="84"/>
      <c r="I63" s="120"/>
      <c r="J63" s="82"/>
      <c r="K63" s="82"/>
      <c r="L63" s="82"/>
      <c r="M63" s="82"/>
      <c r="N63" s="121"/>
      <c r="O63" s="121"/>
      <c r="P63" s="122"/>
      <c r="Q63" s="145"/>
      <c r="R63" s="146"/>
      <c r="S63" s="146"/>
      <c r="T63" s="146"/>
    </row>
    <row r="64" s="7" customFormat="1" ht="32" customHeight="1" spans="1:20">
      <c r="A64" s="90">
        <v>18</v>
      </c>
      <c r="B64" s="91">
        <v>44249</v>
      </c>
      <c r="C64" s="90">
        <v>1770000</v>
      </c>
      <c r="D64" s="92"/>
      <c r="E64" s="93" t="s">
        <v>107</v>
      </c>
      <c r="F64" s="94" t="s">
        <v>108</v>
      </c>
      <c r="G64" s="93"/>
      <c r="H64" s="95">
        <v>0.012</v>
      </c>
      <c r="I64" s="123">
        <f>C64*H64</f>
        <v>21240</v>
      </c>
      <c r="J64" s="93"/>
      <c r="K64" s="93"/>
      <c r="L64" s="93"/>
      <c r="M64" s="93"/>
      <c r="N64" s="124"/>
      <c r="O64" s="124"/>
      <c r="P64" s="125"/>
      <c r="Q64" s="147"/>
      <c r="R64" s="148"/>
      <c r="S64" s="148"/>
      <c r="T64" s="149"/>
    </row>
    <row r="65" s="6" customFormat="1" ht="32" customHeight="1" spans="1:20">
      <c r="A65" s="90">
        <v>18.1</v>
      </c>
      <c r="B65" s="91">
        <v>44284</v>
      </c>
      <c r="C65" s="90"/>
      <c r="D65" s="92">
        <v>-500000</v>
      </c>
      <c r="E65" s="93"/>
      <c r="F65" s="150"/>
      <c r="G65" s="93"/>
      <c r="H65" s="95"/>
      <c r="I65" s="123"/>
      <c r="J65" s="93"/>
      <c r="K65" s="93"/>
      <c r="L65" s="93">
        <v>100</v>
      </c>
      <c r="M65" s="93" t="s">
        <v>100</v>
      </c>
      <c r="N65" s="124"/>
      <c r="O65" s="124"/>
      <c r="P65" s="171" t="s">
        <v>123</v>
      </c>
      <c r="Q65" s="147"/>
      <c r="R65" s="148"/>
      <c r="S65" s="148">
        <v>100000</v>
      </c>
      <c r="T65" s="149"/>
    </row>
    <row r="66" s="6" customFormat="1" ht="32" customHeight="1" spans="1:20">
      <c r="A66" s="90"/>
      <c r="B66" s="91"/>
      <c r="C66" s="90"/>
      <c r="D66" s="151"/>
      <c r="E66" s="93"/>
      <c r="F66" s="150"/>
      <c r="G66" s="93"/>
      <c r="H66" s="95"/>
      <c r="I66" s="123"/>
      <c r="J66" s="93"/>
      <c r="K66" s="93"/>
      <c r="L66" s="93">
        <v>50</v>
      </c>
      <c r="M66" s="93" t="s">
        <v>100</v>
      </c>
      <c r="N66" s="124"/>
      <c r="O66" s="124"/>
      <c r="P66" s="125" t="s">
        <v>124</v>
      </c>
      <c r="Q66" s="147"/>
      <c r="R66" s="148"/>
      <c r="S66" s="148">
        <v>30000</v>
      </c>
      <c r="T66" s="149"/>
    </row>
    <row r="67" s="6" customFormat="1" ht="32" customHeight="1" spans="1:20">
      <c r="A67" s="90"/>
      <c r="B67" s="91"/>
      <c r="C67" s="90"/>
      <c r="D67" s="151"/>
      <c r="E67" s="93"/>
      <c r="F67" s="150"/>
      <c r="G67" s="93"/>
      <c r="H67" s="95"/>
      <c r="I67" s="123"/>
      <c r="J67" s="93"/>
      <c r="K67" s="93"/>
      <c r="L67" s="93">
        <v>50</v>
      </c>
      <c r="M67" s="93" t="s">
        <v>100</v>
      </c>
      <c r="N67" s="124"/>
      <c r="O67" s="124"/>
      <c r="P67" s="125" t="s">
        <v>125</v>
      </c>
      <c r="Q67" s="147"/>
      <c r="R67" s="148"/>
      <c r="S67" s="148">
        <v>46487.7</v>
      </c>
      <c r="T67" s="149"/>
    </row>
    <row r="68" s="6" customFormat="1" ht="32" customHeight="1" spans="1:20">
      <c r="A68" s="90"/>
      <c r="B68" s="91"/>
      <c r="C68" s="90"/>
      <c r="D68" s="151"/>
      <c r="E68" s="93"/>
      <c r="F68" s="150"/>
      <c r="G68" s="93"/>
      <c r="H68" s="95"/>
      <c r="I68" s="123"/>
      <c r="J68" s="93"/>
      <c r="K68" s="93"/>
      <c r="L68" s="93">
        <v>100</v>
      </c>
      <c r="M68" s="93" t="s">
        <v>100</v>
      </c>
      <c r="N68" s="124"/>
      <c r="O68" s="124"/>
      <c r="P68" s="125" t="s">
        <v>68</v>
      </c>
      <c r="Q68" s="147"/>
      <c r="R68" s="148"/>
      <c r="S68" s="148">
        <v>200000</v>
      </c>
      <c r="T68" s="149"/>
    </row>
    <row r="69" s="6" customFormat="1" ht="32" customHeight="1" spans="1:20">
      <c r="A69" s="90"/>
      <c r="B69" s="91"/>
      <c r="C69" s="90"/>
      <c r="D69" s="151"/>
      <c r="E69" s="93"/>
      <c r="F69" s="150"/>
      <c r="G69" s="93"/>
      <c r="H69" s="95"/>
      <c r="I69" s="123"/>
      <c r="J69" s="93"/>
      <c r="K69" s="93"/>
      <c r="L69" s="93">
        <v>50</v>
      </c>
      <c r="M69" s="93" t="s">
        <v>100</v>
      </c>
      <c r="N69" s="124"/>
      <c r="O69" s="124"/>
      <c r="P69" s="125" t="s">
        <v>103</v>
      </c>
      <c r="Q69" s="147"/>
      <c r="R69" s="148"/>
      <c r="S69" s="148">
        <v>40000</v>
      </c>
      <c r="T69" s="149"/>
    </row>
    <row r="70" s="6" customFormat="1" ht="32" customHeight="1" spans="1:20">
      <c r="A70" s="90"/>
      <c r="B70" s="91"/>
      <c r="C70" s="90"/>
      <c r="D70" s="151"/>
      <c r="E70" s="93"/>
      <c r="F70" s="150"/>
      <c r="G70" s="93"/>
      <c r="H70" s="95"/>
      <c r="I70" s="123"/>
      <c r="J70" s="93"/>
      <c r="K70" s="93"/>
      <c r="L70" s="93">
        <v>200</v>
      </c>
      <c r="M70" s="93" t="s">
        <v>100</v>
      </c>
      <c r="N70" s="124"/>
      <c r="O70" s="124"/>
      <c r="P70" s="125" t="s">
        <v>126</v>
      </c>
      <c r="Q70" s="147"/>
      <c r="R70" s="148"/>
      <c r="S70" s="148">
        <v>276795</v>
      </c>
      <c r="T70" s="149"/>
    </row>
    <row r="71" s="7" customFormat="1" ht="32" customHeight="1" spans="1:20">
      <c r="A71" s="90">
        <v>18.2</v>
      </c>
      <c r="B71" s="91">
        <v>44295</v>
      </c>
      <c r="C71" s="151"/>
      <c r="D71" s="151"/>
      <c r="E71" s="93" t="s">
        <v>127</v>
      </c>
      <c r="F71" s="152" t="s">
        <v>128</v>
      </c>
      <c r="G71" s="93"/>
      <c r="H71" s="95"/>
      <c r="I71" s="123"/>
      <c r="J71" s="93"/>
      <c r="K71" s="93"/>
      <c r="L71" s="93">
        <v>100</v>
      </c>
      <c r="M71" s="93" t="s">
        <v>100</v>
      </c>
      <c r="N71" s="124"/>
      <c r="O71" s="124"/>
      <c r="P71" s="125" t="s">
        <v>129</v>
      </c>
      <c r="Q71" s="147"/>
      <c r="R71" s="148"/>
      <c r="S71" s="148">
        <v>121000</v>
      </c>
      <c r="T71" s="149"/>
    </row>
    <row r="72" s="7" customFormat="1" ht="32" customHeight="1" spans="1:20">
      <c r="A72" s="90"/>
      <c r="B72" s="91"/>
      <c r="C72" s="151"/>
      <c r="D72" s="151"/>
      <c r="E72" s="93" t="s">
        <v>64</v>
      </c>
      <c r="F72" s="152" t="s">
        <v>130</v>
      </c>
      <c r="G72" s="93"/>
      <c r="H72" s="95"/>
      <c r="I72" s="123"/>
      <c r="J72" s="93"/>
      <c r="K72" s="93"/>
      <c r="L72" s="93">
        <v>50</v>
      </c>
      <c r="M72" s="93" t="s">
        <v>100</v>
      </c>
      <c r="N72" s="124"/>
      <c r="O72" s="124"/>
      <c r="P72" s="125" t="s">
        <v>131</v>
      </c>
      <c r="Q72" s="147"/>
      <c r="R72" s="148"/>
      <c r="S72" s="148">
        <v>66200</v>
      </c>
      <c r="T72" s="149"/>
    </row>
    <row r="73" s="7" customFormat="1" ht="32" customHeight="1" spans="1:20">
      <c r="A73" s="90">
        <v>18.3</v>
      </c>
      <c r="B73" s="91">
        <v>44298</v>
      </c>
      <c r="C73" s="151"/>
      <c r="D73" s="151"/>
      <c r="E73" s="93" t="s">
        <v>133</v>
      </c>
      <c r="F73" s="152" t="s">
        <v>134</v>
      </c>
      <c r="G73" s="93"/>
      <c r="H73" s="95"/>
      <c r="I73" s="123"/>
      <c r="J73" s="93"/>
      <c r="K73" s="93"/>
      <c r="L73" s="93">
        <v>50</v>
      </c>
      <c r="M73" s="93" t="s">
        <v>100</v>
      </c>
      <c r="N73" s="124"/>
      <c r="O73" s="124"/>
      <c r="P73" s="125" t="s">
        <v>135</v>
      </c>
      <c r="Q73" s="147"/>
      <c r="R73" s="148"/>
      <c r="S73" s="148">
        <v>5250</v>
      </c>
      <c r="T73" s="149"/>
    </row>
    <row r="74" s="7" customFormat="1" ht="32" customHeight="1" spans="1:20">
      <c r="A74" s="90">
        <v>18.4</v>
      </c>
      <c r="B74" s="91">
        <v>44316</v>
      </c>
      <c r="C74" s="151"/>
      <c r="D74" s="151"/>
      <c r="E74" s="93"/>
      <c r="F74" s="152"/>
      <c r="G74" s="93"/>
      <c r="H74" s="95"/>
      <c r="I74" s="123"/>
      <c r="J74" s="93"/>
      <c r="K74" s="93"/>
      <c r="L74" s="93">
        <v>100</v>
      </c>
      <c r="M74" s="93" t="s">
        <v>100</v>
      </c>
      <c r="N74" s="124"/>
      <c r="O74" s="124"/>
      <c r="P74" s="125" t="s">
        <v>103</v>
      </c>
      <c r="Q74" s="147"/>
      <c r="R74" s="148"/>
      <c r="S74" s="148">
        <v>120000</v>
      </c>
      <c r="T74" s="149"/>
    </row>
    <row r="75" s="6" customFormat="1" ht="32" customHeight="1" spans="1:20">
      <c r="A75" s="79">
        <v>19.1</v>
      </c>
      <c r="B75" s="80">
        <v>44411</v>
      </c>
      <c r="C75" s="79">
        <v>1000000</v>
      </c>
      <c r="D75" s="81"/>
      <c r="E75" s="82"/>
      <c r="F75" s="153"/>
      <c r="G75" s="82"/>
      <c r="H75" s="84">
        <v>0.012</v>
      </c>
      <c r="I75" s="120">
        <f>C75*H75</f>
        <v>12000</v>
      </c>
      <c r="J75" s="82" t="s">
        <v>56</v>
      </c>
      <c r="K75" s="82"/>
      <c r="L75" s="82">
        <v>9071.5</v>
      </c>
      <c r="M75" s="82" t="s">
        <v>136</v>
      </c>
      <c r="N75" s="121"/>
      <c r="O75" s="121"/>
      <c r="P75" s="122"/>
      <c r="Q75" s="145"/>
      <c r="R75" s="146"/>
      <c r="S75" s="146"/>
      <c r="T75" s="146"/>
    </row>
    <row r="76" s="6" customFormat="1" ht="32" customHeight="1" spans="1:20">
      <c r="A76" s="79"/>
      <c r="B76" s="80"/>
      <c r="C76" s="81"/>
      <c r="D76" s="81"/>
      <c r="E76" s="82"/>
      <c r="F76" s="153"/>
      <c r="G76" s="82"/>
      <c r="H76" s="84"/>
      <c r="I76" s="120"/>
      <c r="J76" s="82"/>
      <c r="K76" s="82"/>
      <c r="L76" s="82">
        <v>100</v>
      </c>
      <c r="M76" s="82" t="s">
        <v>100</v>
      </c>
      <c r="N76" s="121"/>
      <c r="O76" s="121"/>
      <c r="P76" s="122" t="s">
        <v>137</v>
      </c>
      <c r="Q76" s="145"/>
      <c r="R76" s="146"/>
      <c r="S76" s="146">
        <v>100000</v>
      </c>
      <c r="T76" s="146"/>
    </row>
    <row r="77" s="6" customFormat="1" ht="32" customHeight="1" spans="1:20">
      <c r="A77" s="79"/>
      <c r="B77" s="80"/>
      <c r="C77" s="81"/>
      <c r="D77" s="81"/>
      <c r="E77" s="82"/>
      <c r="F77" s="153"/>
      <c r="G77" s="82"/>
      <c r="H77" s="84"/>
      <c r="I77" s="120"/>
      <c r="J77" s="82"/>
      <c r="K77" s="82"/>
      <c r="L77" s="82">
        <v>100</v>
      </c>
      <c r="M77" s="82" t="s">
        <v>100</v>
      </c>
      <c r="N77" s="121"/>
      <c r="O77" s="121"/>
      <c r="P77" s="122" t="s">
        <v>138</v>
      </c>
      <c r="Q77" s="145"/>
      <c r="R77" s="146"/>
      <c r="S77" s="146">
        <v>51800</v>
      </c>
      <c r="T77" s="146"/>
    </row>
    <row r="78" s="6" customFormat="1" ht="32" customHeight="1" spans="1:20">
      <c r="A78" s="79">
        <v>19.2</v>
      </c>
      <c r="B78" s="80">
        <v>44483</v>
      </c>
      <c r="C78" s="81"/>
      <c r="D78" s="81"/>
      <c r="E78" s="82"/>
      <c r="F78" s="153"/>
      <c r="G78" s="82"/>
      <c r="H78" s="84"/>
      <c r="I78" s="120"/>
      <c r="J78" s="82"/>
      <c r="K78" s="82"/>
      <c r="L78" s="82">
        <v>50</v>
      </c>
      <c r="M78" s="82" t="s">
        <v>100</v>
      </c>
      <c r="N78" s="121"/>
      <c r="O78" s="121"/>
      <c r="P78" s="122" t="s">
        <v>139</v>
      </c>
      <c r="Q78" s="189">
        <v>89750</v>
      </c>
      <c r="R78" s="146"/>
      <c r="S78" s="146">
        <v>30000</v>
      </c>
      <c r="T78" s="146"/>
    </row>
    <row r="79" s="6" customFormat="1" ht="32" customHeight="1" spans="1:20">
      <c r="A79" s="79">
        <v>19.3</v>
      </c>
      <c r="B79" s="80">
        <v>44484</v>
      </c>
      <c r="C79" s="81"/>
      <c r="D79" s="81"/>
      <c r="E79" s="82"/>
      <c r="F79" s="153"/>
      <c r="G79" s="82"/>
      <c r="H79" s="84"/>
      <c r="I79" s="120"/>
      <c r="J79" s="82"/>
      <c r="K79" s="82"/>
      <c r="L79" s="82">
        <v>50</v>
      </c>
      <c r="M79" s="82" t="s">
        <v>100</v>
      </c>
      <c r="N79" s="121"/>
      <c r="O79" s="121"/>
      <c r="P79" s="122" t="s">
        <v>140</v>
      </c>
      <c r="Q79" s="189">
        <v>21840</v>
      </c>
      <c r="R79" s="146"/>
      <c r="S79" s="146">
        <v>5000</v>
      </c>
      <c r="T79" s="146"/>
    </row>
    <row r="80" s="6" customFormat="1" ht="32" customHeight="1" spans="1:20">
      <c r="A80" s="79">
        <v>19.4</v>
      </c>
      <c r="B80" s="80">
        <v>44490</v>
      </c>
      <c r="C80" s="81"/>
      <c r="D80" s="81"/>
      <c r="E80" s="82"/>
      <c r="F80" s="153"/>
      <c r="G80" s="82"/>
      <c r="H80" s="84"/>
      <c r="I80" s="120"/>
      <c r="J80" s="82"/>
      <c r="K80" s="82"/>
      <c r="L80" s="82">
        <v>100</v>
      </c>
      <c r="M80" s="82" t="s">
        <v>100</v>
      </c>
      <c r="N80" s="121"/>
      <c r="O80" s="121"/>
      <c r="P80" s="122" t="s">
        <v>141</v>
      </c>
      <c r="Q80" s="189"/>
      <c r="R80" s="146"/>
      <c r="S80" s="146">
        <v>16840</v>
      </c>
      <c r="T80" s="146"/>
    </row>
    <row r="81" s="6" customFormat="1" ht="32" customHeight="1" spans="1:20">
      <c r="A81" s="79">
        <v>19.5</v>
      </c>
      <c r="B81" s="80">
        <v>44490</v>
      </c>
      <c r="C81" s="81"/>
      <c r="D81" s="81"/>
      <c r="E81" s="82"/>
      <c r="F81" s="153"/>
      <c r="G81" s="82"/>
      <c r="H81" s="84"/>
      <c r="I81" s="120"/>
      <c r="J81" s="82"/>
      <c r="K81" s="82"/>
      <c r="L81" s="82">
        <f>12000*3</f>
        <v>36000</v>
      </c>
      <c r="M81" s="82" t="s">
        <v>142</v>
      </c>
      <c r="N81" s="121"/>
      <c r="O81" s="121"/>
      <c r="P81" s="122" t="s">
        <v>139</v>
      </c>
      <c r="Q81" s="189"/>
      <c r="R81" s="146"/>
      <c r="S81" s="146">
        <v>59750</v>
      </c>
      <c r="T81" s="146"/>
    </row>
    <row r="82" s="6" customFormat="1" ht="32" customHeight="1" spans="1:20">
      <c r="A82" s="79">
        <v>19.6</v>
      </c>
      <c r="B82" s="80">
        <v>44525</v>
      </c>
      <c r="C82" s="81"/>
      <c r="D82" s="81"/>
      <c r="E82" s="82"/>
      <c r="F82" s="153"/>
      <c r="G82" s="82"/>
      <c r="H82" s="84"/>
      <c r="I82" s="120"/>
      <c r="J82" s="82"/>
      <c r="K82" s="82"/>
      <c r="L82" s="82">
        <v>100</v>
      </c>
      <c r="M82" s="82" t="s">
        <v>74</v>
      </c>
      <c r="N82" s="121"/>
      <c r="O82" s="121"/>
      <c r="P82" s="122" t="s">
        <v>143</v>
      </c>
      <c r="Q82" s="189"/>
      <c r="R82" s="146"/>
      <c r="S82" s="146">
        <v>54260</v>
      </c>
      <c r="T82" s="146"/>
    </row>
    <row r="83" s="6" customFormat="1" ht="32" customHeight="1" spans="1:20">
      <c r="A83" s="79">
        <v>19.7</v>
      </c>
      <c r="B83" s="80">
        <v>44537</v>
      </c>
      <c r="C83" s="81"/>
      <c r="D83" s="81"/>
      <c r="E83" s="82"/>
      <c r="F83" s="153"/>
      <c r="G83" s="82"/>
      <c r="H83" s="84"/>
      <c r="I83" s="120"/>
      <c r="J83" s="82"/>
      <c r="K83" s="82"/>
      <c r="L83" s="82">
        <f>1348.27+1734.72</f>
        <v>3082.99</v>
      </c>
      <c r="M83" s="82" t="s">
        <v>144</v>
      </c>
      <c r="N83" s="121"/>
      <c r="O83" s="121"/>
      <c r="P83" s="122" t="s">
        <v>145</v>
      </c>
      <c r="Q83" s="189"/>
      <c r="R83" s="146"/>
      <c r="S83" s="146">
        <v>76070.7</v>
      </c>
      <c r="T83" s="146"/>
    </row>
    <row r="84" s="6" customFormat="1" ht="32" customHeight="1" spans="1:20">
      <c r="A84" s="79">
        <v>19.8</v>
      </c>
      <c r="B84" s="80">
        <v>44575</v>
      </c>
      <c r="C84" s="79"/>
      <c r="D84" s="81"/>
      <c r="E84" s="82"/>
      <c r="F84" s="153"/>
      <c r="G84" s="82"/>
      <c r="H84" s="84"/>
      <c r="I84" s="120"/>
      <c r="J84" s="82"/>
      <c r="K84" s="82">
        <v>2419.6</v>
      </c>
      <c r="L84" s="82">
        <v>21456.81</v>
      </c>
      <c r="M84" s="82" t="s">
        <v>146</v>
      </c>
      <c r="N84" s="121"/>
      <c r="O84" s="121"/>
      <c r="P84" s="122" t="s">
        <v>145</v>
      </c>
      <c r="Q84" s="189"/>
      <c r="R84" s="146"/>
      <c r="S84" s="146">
        <v>60000</v>
      </c>
      <c r="T84" s="146"/>
    </row>
    <row r="85" s="6" customFormat="1" ht="32" customHeight="1" spans="1:20">
      <c r="A85" s="79">
        <v>20</v>
      </c>
      <c r="B85" s="80">
        <v>44588</v>
      </c>
      <c r="C85" s="79">
        <v>2000000</v>
      </c>
      <c r="D85" s="81"/>
      <c r="E85" s="82"/>
      <c r="F85" s="153"/>
      <c r="G85" s="82"/>
      <c r="H85" s="84"/>
      <c r="I85" s="120"/>
      <c r="J85" s="82"/>
      <c r="K85" s="82"/>
      <c r="L85" s="82">
        <v>295039.01</v>
      </c>
      <c r="M85" s="82" t="s">
        <v>147</v>
      </c>
      <c r="N85" s="121"/>
      <c r="O85" s="121"/>
      <c r="P85" s="122"/>
      <c r="Q85" s="189"/>
      <c r="R85" s="146"/>
      <c r="S85" s="146"/>
      <c r="T85" s="146"/>
    </row>
    <row r="86" s="6" customFormat="1" ht="32" customHeight="1" spans="1:20">
      <c r="A86" s="154">
        <v>21.1</v>
      </c>
      <c r="B86" s="80">
        <v>44590</v>
      </c>
      <c r="C86" s="79">
        <v>2000000</v>
      </c>
      <c r="D86" s="79">
        <v>-2500000</v>
      </c>
      <c r="E86" s="82" t="s">
        <v>148</v>
      </c>
      <c r="F86" s="153"/>
      <c r="G86" s="82"/>
      <c r="H86" s="84"/>
      <c r="I86" s="120"/>
      <c r="J86" s="82"/>
      <c r="K86" s="161">
        <v>718.25</v>
      </c>
      <c r="L86" s="82">
        <v>425202.83</v>
      </c>
      <c r="M86" s="82" t="s">
        <v>149</v>
      </c>
      <c r="N86" s="121"/>
      <c r="O86" s="121"/>
      <c r="P86" s="122" t="s">
        <v>150</v>
      </c>
      <c r="Q86" s="189"/>
      <c r="R86" s="146"/>
      <c r="S86" s="146">
        <v>147224</v>
      </c>
      <c r="T86" s="146"/>
    </row>
    <row r="87" s="6" customFormat="1" ht="32" customHeight="1" spans="1:20">
      <c r="A87" s="154"/>
      <c r="B87" s="80"/>
      <c r="C87" s="79"/>
      <c r="D87" s="79"/>
      <c r="E87" s="82"/>
      <c r="F87" s="153"/>
      <c r="G87" s="82"/>
      <c r="H87" s="84"/>
      <c r="I87" s="120"/>
      <c r="J87" s="82"/>
      <c r="K87" s="82"/>
      <c r="L87" s="82">
        <v>100</v>
      </c>
      <c r="M87" s="82" t="s">
        <v>74</v>
      </c>
      <c r="N87" s="121"/>
      <c r="O87" s="121"/>
      <c r="P87" s="122"/>
      <c r="Q87" s="189"/>
      <c r="R87" s="146"/>
      <c r="S87" s="146"/>
      <c r="T87" s="146"/>
    </row>
    <row r="88" s="6" customFormat="1" ht="32" customHeight="1" spans="1:20">
      <c r="A88" s="154"/>
      <c r="B88" s="80"/>
      <c r="C88" s="79"/>
      <c r="D88" s="79"/>
      <c r="E88" s="82"/>
      <c r="F88" s="153"/>
      <c r="G88" s="82"/>
      <c r="H88" s="84"/>
      <c r="I88" s="120"/>
      <c r="J88" s="82"/>
      <c r="K88" s="82">
        <v>5361.2</v>
      </c>
      <c r="L88" s="82">
        <f>1365.44+1153</f>
        <v>2518.44</v>
      </c>
      <c r="M88" s="82" t="s">
        <v>151</v>
      </c>
      <c r="N88" s="121"/>
      <c r="O88" s="121"/>
      <c r="P88" s="122"/>
      <c r="Q88" s="189"/>
      <c r="R88" s="146"/>
      <c r="S88" s="146"/>
      <c r="T88" s="146"/>
    </row>
    <row r="89" s="6" customFormat="1" ht="32" customHeight="1" spans="1:20">
      <c r="A89" s="79"/>
      <c r="B89" s="80"/>
      <c r="C89" s="81"/>
      <c r="D89" s="81"/>
      <c r="E89" s="82"/>
      <c r="F89" s="153"/>
      <c r="G89" s="82"/>
      <c r="H89" s="84"/>
      <c r="I89" s="120"/>
      <c r="J89" s="82"/>
      <c r="K89" s="82"/>
      <c r="L89" s="82">
        <v>24000</v>
      </c>
      <c r="M89" s="82" t="s">
        <v>152</v>
      </c>
      <c r="N89" s="121"/>
      <c r="O89" s="121"/>
      <c r="P89" s="122"/>
      <c r="Q89" s="189"/>
      <c r="R89" s="146"/>
      <c r="S89" s="146"/>
      <c r="T89" s="146"/>
    </row>
    <row r="90" s="6" customFormat="1" ht="32" customHeight="1" spans="1:20">
      <c r="A90" s="79">
        <v>21.2</v>
      </c>
      <c r="B90" s="80">
        <v>44608</v>
      </c>
      <c r="C90" s="81"/>
      <c r="D90" s="81"/>
      <c r="E90" s="82"/>
      <c r="F90" s="153"/>
      <c r="G90" s="82"/>
      <c r="H90" s="84"/>
      <c r="I90" s="120"/>
      <c r="J90" s="82"/>
      <c r="K90" s="82"/>
      <c r="L90" s="82">
        <v>50</v>
      </c>
      <c r="M90" s="82" t="s">
        <v>74</v>
      </c>
      <c r="N90" s="121"/>
      <c r="O90" s="121"/>
      <c r="P90" s="122" t="s">
        <v>145</v>
      </c>
      <c r="Q90" s="189"/>
      <c r="R90" s="146"/>
      <c r="S90" s="146">
        <v>18000</v>
      </c>
      <c r="T90" s="146"/>
    </row>
    <row r="91" s="6" customFormat="1" ht="32" customHeight="1" spans="1:20">
      <c r="A91" s="79">
        <v>21.3</v>
      </c>
      <c r="B91" s="80">
        <v>44608</v>
      </c>
      <c r="C91" s="81"/>
      <c r="D91" s="81"/>
      <c r="E91" s="82"/>
      <c r="F91" s="153"/>
      <c r="G91" s="82"/>
      <c r="H91" s="84"/>
      <c r="I91" s="120"/>
      <c r="J91" s="82"/>
      <c r="K91" s="82"/>
      <c r="L91" s="82">
        <v>450</v>
      </c>
      <c r="M91" s="82" t="s">
        <v>74</v>
      </c>
      <c r="N91" s="121"/>
      <c r="O91" s="121"/>
      <c r="P91" s="122" t="s">
        <v>153</v>
      </c>
      <c r="Q91" s="189"/>
      <c r="R91" s="146"/>
      <c r="S91" s="146">
        <v>675600</v>
      </c>
      <c r="T91" s="146"/>
    </row>
    <row r="92" s="6" customFormat="1" ht="32" customHeight="1" spans="1:20">
      <c r="A92" s="79"/>
      <c r="B92" s="80"/>
      <c r="C92" s="81"/>
      <c r="D92" s="81"/>
      <c r="E92" s="82"/>
      <c r="F92" s="153"/>
      <c r="G92" s="82"/>
      <c r="H92" s="84"/>
      <c r="I92" s="120"/>
      <c r="J92" s="82"/>
      <c r="K92" s="82"/>
      <c r="L92" s="82">
        <v>1000</v>
      </c>
      <c r="M92" s="82" t="s">
        <v>154</v>
      </c>
      <c r="N92" s="121"/>
      <c r="O92" s="121"/>
      <c r="P92" s="122" t="s">
        <v>155</v>
      </c>
      <c r="Q92" s="189"/>
      <c r="R92" s="146"/>
      <c r="S92" s="146">
        <v>18000</v>
      </c>
      <c r="T92" s="146"/>
    </row>
    <row r="93" s="6" customFormat="1" ht="32" customHeight="1" spans="1:20">
      <c r="A93" s="155"/>
      <c r="B93" s="156"/>
      <c r="C93" s="81"/>
      <c r="D93" s="81"/>
      <c r="E93" s="82"/>
      <c r="F93" s="153"/>
      <c r="G93" s="82"/>
      <c r="H93" s="84"/>
      <c r="I93" s="120"/>
      <c r="J93" s="82"/>
      <c r="K93" s="82"/>
      <c r="L93" s="82">
        <v>882</v>
      </c>
      <c r="M93" s="82" t="s">
        <v>156</v>
      </c>
      <c r="N93" s="121"/>
      <c r="O93" s="121"/>
      <c r="P93" s="172"/>
      <c r="Q93" s="189"/>
      <c r="R93" s="146"/>
      <c r="S93" s="149"/>
      <c r="T93" s="146"/>
    </row>
    <row r="94" s="6" customFormat="1" ht="33" customHeight="1" spans="1:20">
      <c r="A94" s="79">
        <v>21.4</v>
      </c>
      <c r="B94" s="80">
        <v>44664</v>
      </c>
      <c r="C94" s="81"/>
      <c r="D94" s="81"/>
      <c r="E94" s="82"/>
      <c r="F94" s="153"/>
      <c r="G94" s="82"/>
      <c r="H94" s="84"/>
      <c r="I94" s="120"/>
      <c r="J94" s="82"/>
      <c r="K94" s="82"/>
      <c r="L94" s="82">
        <v>50</v>
      </c>
      <c r="M94" s="82" t="s">
        <v>74</v>
      </c>
      <c r="N94" s="121"/>
      <c r="O94" s="121"/>
      <c r="P94" s="122" t="s">
        <v>157</v>
      </c>
      <c r="Q94" s="189"/>
      <c r="R94" s="146"/>
      <c r="S94" s="146">
        <v>510258.79</v>
      </c>
      <c r="T94" s="146"/>
    </row>
    <row r="95" s="6" customFormat="1" ht="32" customHeight="1" spans="1:20">
      <c r="A95" s="79"/>
      <c r="B95" s="80"/>
      <c r="C95" s="81"/>
      <c r="D95" s="81"/>
      <c r="E95" s="82"/>
      <c r="F95" s="153"/>
      <c r="G95" s="82"/>
      <c r="H95" s="84"/>
      <c r="I95" s="120"/>
      <c r="J95" s="82"/>
      <c r="K95" s="82"/>
      <c r="L95" s="82">
        <v>150</v>
      </c>
      <c r="M95" s="82" t="s">
        <v>74</v>
      </c>
      <c r="N95" s="121"/>
      <c r="O95" s="121"/>
      <c r="P95" s="122" t="s">
        <v>158</v>
      </c>
      <c r="Q95" s="189"/>
      <c r="R95" s="146"/>
      <c r="S95" s="146">
        <v>15000</v>
      </c>
      <c r="T95" s="146"/>
    </row>
    <row r="96" s="6" customFormat="1" ht="32" customHeight="1" spans="1:20">
      <c r="A96" s="79">
        <v>21.5</v>
      </c>
      <c r="B96" s="80">
        <v>44670</v>
      </c>
      <c r="C96" s="81"/>
      <c r="D96" s="81"/>
      <c r="E96" s="82"/>
      <c r="F96" s="153"/>
      <c r="G96" s="82"/>
      <c r="H96" s="84"/>
      <c r="I96" s="120"/>
      <c r="J96" s="82"/>
      <c r="K96" s="82"/>
      <c r="L96" s="82">
        <v>100</v>
      </c>
      <c r="M96" s="82" t="s">
        <v>74</v>
      </c>
      <c r="N96" s="121"/>
      <c r="O96" s="121"/>
      <c r="P96" s="122" t="s">
        <v>159</v>
      </c>
      <c r="Q96" s="189"/>
      <c r="R96" s="146"/>
      <c r="S96" s="146">
        <v>800000</v>
      </c>
      <c r="T96" s="146"/>
    </row>
    <row r="97" s="6" customFormat="1" ht="32" customHeight="1" spans="1:20">
      <c r="A97" s="79">
        <v>21.6</v>
      </c>
      <c r="B97" s="80">
        <v>44706</v>
      </c>
      <c r="C97" s="81"/>
      <c r="D97" s="81"/>
      <c r="E97" s="82"/>
      <c r="F97" s="153"/>
      <c r="G97" s="82"/>
      <c r="H97" s="84"/>
      <c r="I97" s="120"/>
      <c r="J97" s="82"/>
      <c r="K97" s="82"/>
      <c r="L97" s="82">
        <v>50</v>
      </c>
      <c r="M97" s="82" t="s">
        <v>74</v>
      </c>
      <c r="N97" s="121"/>
      <c r="O97" s="121"/>
      <c r="P97" s="122" t="s">
        <v>160</v>
      </c>
      <c r="Q97" s="189"/>
      <c r="R97" s="146"/>
      <c r="S97" s="146">
        <v>7160</v>
      </c>
      <c r="T97" s="146"/>
    </row>
    <row r="98" s="7" customFormat="1" ht="32" customHeight="1" spans="1:20">
      <c r="A98" s="79">
        <v>22</v>
      </c>
      <c r="B98" s="80">
        <v>44748</v>
      </c>
      <c r="C98" s="81"/>
      <c r="D98" s="79">
        <v>30000</v>
      </c>
      <c r="E98" s="82" t="s">
        <v>161</v>
      </c>
      <c r="F98" s="153" t="s">
        <v>162</v>
      </c>
      <c r="G98" s="82"/>
      <c r="H98" s="84"/>
      <c r="I98" s="120"/>
      <c r="J98" s="82"/>
      <c r="K98" s="82"/>
      <c r="L98" s="82">
        <v>50</v>
      </c>
      <c r="M98" s="82" t="s">
        <v>74</v>
      </c>
      <c r="N98" s="121"/>
      <c r="O98" s="121"/>
      <c r="P98" s="122" t="s">
        <v>163</v>
      </c>
      <c r="Q98" s="189"/>
      <c r="R98" s="146"/>
      <c r="S98" s="146">
        <v>30000</v>
      </c>
      <c r="T98" s="149"/>
    </row>
    <row r="99" s="6" customFormat="1" ht="32" customHeight="1" spans="1:20">
      <c r="A99" s="79">
        <v>23</v>
      </c>
      <c r="B99" s="80">
        <v>44768</v>
      </c>
      <c r="C99" s="81"/>
      <c r="D99" s="79">
        <v>800000</v>
      </c>
      <c r="E99" s="82"/>
      <c r="F99" s="153" t="s">
        <v>162</v>
      </c>
      <c r="G99" s="82"/>
      <c r="H99" s="84"/>
      <c r="I99" s="120"/>
      <c r="J99" s="82"/>
      <c r="K99" s="82">
        <v>1113.8</v>
      </c>
      <c r="L99" s="82">
        <v>50</v>
      </c>
      <c r="M99" s="82" t="s">
        <v>74</v>
      </c>
      <c r="N99" s="121"/>
      <c r="O99" s="121"/>
      <c r="P99" s="122" t="s">
        <v>164</v>
      </c>
      <c r="Q99" s="189"/>
      <c r="R99" s="146"/>
      <c r="S99" s="146">
        <v>40000</v>
      </c>
      <c r="T99" s="146"/>
    </row>
    <row r="100" s="6" customFormat="1" ht="32" customHeight="1" spans="1:20">
      <c r="A100" s="79">
        <v>24</v>
      </c>
      <c r="B100" s="80" t="s">
        <v>165</v>
      </c>
      <c r="C100" s="79">
        <v>1695800</v>
      </c>
      <c r="D100" s="81"/>
      <c r="E100" s="82"/>
      <c r="F100" s="153"/>
      <c r="G100" s="82"/>
      <c r="H100" s="84"/>
      <c r="I100" s="120"/>
      <c r="J100" s="82"/>
      <c r="K100" s="82"/>
      <c r="L100" s="82">
        <v>100</v>
      </c>
      <c r="M100" s="82" t="s">
        <v>74</v>
      </c>
      <c r="N100" s="121"/>
      <c r="O100" s="121"/>
      <c r="P100" s="122" t="s">
        <v>166</v>
      </c>
      <c r="Q100" s="189"/>
      <c r="R100" s="146"/>
      <c r="S100" s="146">
        <v>515000</v>
      </c>
      <c r="T100" s="146"/>
    </row>
    <row r="101" s="6" customFormat="1" ht="32" customHeight="1" spans="1:20">
      <c r="A101" s="79">
        <v>25</v>
      </c>
      <c r="B101" s="80" t="s">
        <v>165</v>
      </c>
      <c r="C101" s="79">
        <v>126000</v>
      </c>
      <c r="D101" s="81"/>
      <c r="E101" s="82"/>
      <c r="F101" s="153"/>
      <c r="G101" s="82"/>
      <c r="H101" s="84"/>
      <c r="I101" s="120"/>
      <c r="J101" s="82"/>
      <c r="K101" s="82"/>
      <c r="L101" s="82">
        <v>5094</v>
      </c>
      <c r="M101" s="82" t="s">
        <v>167</v>
      </c>
      <c r="N101" s="121"/>
      <c r="O101" s="121"/>
      <c r="P101" s="122" t="s">
        <v>168</v>
      </c>
      <c r="Q101" s="189"/>
      <c r="R101" s="146"/>
      <c r="S101" s="146">
        <v>1695800</v>
      </c>
      <c r="T101" s="146" t="s">
        <v>169</v>
      </c>
    </row>
    <row r="102" s="6" customFormat="1" ht="32" customHeight="1" spans="1:20">
      <c r="A102" s="79"/>
      <c r="B102" s="80"/>
      <c r="C102" s="81"/>
      <c r="D102" s="81"/>
      <c r="E102" s="82"/>
      <c r="F102" s="153"/>
      <c r="G102" s="82"/>
      <c r="H102" s="84"/>
      <c r="I102" s="120"/>
      <c r="J102" s="82"/>
      <c r="K102" s="82"/>
      <c r="L102" s="82"/>
      <c r="M102" s="82"/>
      <c r="N102" s="121"/>
      <c r="O102" s="121"/>
      <c r="P102" s="122" t="s">
        <v>170</v>
      </c>
      <c r="Q102" s="189"/>
      <c r="R102" s="146"/>
      <c r="S102" s="146">
        <v>126000</v>
      </c>
      <c r="T102" s="146" t="s">
        <v>169</v>
      </c>
    </row>
    <row r="103" s="6" customFormat="1" ht="32" customHeight="1" spans="1:20">
      <c r="A103" s="79">
        <v>26</v>
      </c>
      <c r="B103" s="80">
        <v>45084</v>
      </c>
      <c r="C103" s="81"/>
      <c r="D103" s="81"/>
      <c r="E103" s="82"/>
      <c r="F103" s="153"/>
      <c r="G103" s="82"/>
      <c r="H103" s="84"/>
      <c r="I103" s="120"/>
      <c r="J103" s="82"/>
      <c r="K103" s="82"/>
      <c r="L103" s="82"/>
      <c r="M103" s="82"/>
      <c r="N103" s="121"/>
      <c r="O103" s="121"/>
      <c r="P103" s="122" t="s">
        <v>171</v>
      </c>
      <c r="Q103" s="189">
        <v>128760</v>
      </c>
      <c r="R103" s="146"/>
      <c r="S103" s="146">
        <v>100000</v>
      </c>
      <c r="T103" s="146"/>
    </row>
    <row r="104" s="6" customFormat="1" ht="32" customHeight="1" spans="1:20">
      <c r="A104" s="79">
        <v>27</v>
      </c>
      <c r="B104" s="80">
        <v>45092</v>
      </c>
      <c r="C104" s="81"/>
      <c r="D104" s="79">
        <v>2000</v>
      </c>
      <c r="E104" s="82"/>
      <c r="F104" s="153" t="s">
        <v>172</v>
      </c>
      <c r="G104" s="82"/>
      <c r="H104" s="84"/>
      <c r="I104" s="120"/>
      <c r="J104" s="82"/>
      <c r="K104" s="82"/>
      <c r="L104" s="82"/>
      <c r="M104" s="82"/>
      <c r="N104" s="121"/>
      <c r="O104" s="121"/>
      <c r="P104" s="122" t="s">
        <v>173</v>
      </c>
      <c r="Q104" s="189"/>
      <c r="R104" s="146"/>
      <c r="S104" s="146">
        <v>2000</v>
      </c>
      <c r="T104" s="146"/>
    </row>
    <row r="105" s="7" customFormat="1" ht="32" customHeight="1" spans="1:20">
      <c r="A105" s="79">
        <v>28</v>
      </c>
      <c r="B105" s="80"/>
      <c r="C105" s="81"/>
      <c r="D105" s="81"/>
      <c r="E105" s="82"/>
      <c r="F105" s="153"/>
      <c r="G105" s="82"/>
      <c r="H105" s="84"/>
      <c r="I105" s="120"/>
      <c r="J105" s="82"/>
      <c r="K105" s="82"/>
      <c r="L105" s="82"/>
      <c r="M105" s="82"/>
      <c r="N105" s="121"/>
      <c r="O105" s="121"/>
      <c r="P105" s="122" t="s">
        <v>174</v>
      </c>
      <c r="Q105" s="189"/>
      <c r="R105" s="146"/>
      <c r="S105" s="146">
        <v>250000</v>
      </c>
      <c r="T105" s="146"/>
    </row>
    <row r="106" s="6" customFormat="1" ht="32" customHeight="1" spans="1:20">
      <c r="A106" s="79">
        <v>29</v>
      </c>
      <c r="B106" s="80">
        <v>45155</v>
      </c>
      <c r="C106" s="81"/>
      <c r="D106" s="81"/>
      <c r="E106" s="82"/>
      <c r="F106" s="153"/>
      <c r="G106" s="82"/>
      <c r="H106" s="84"/>
      <c r="I106" s="120"/>
      <c r="J106" s="82"/>
      <c r="K106" s="82"/>
      <c r="L106" s="82"/>
      <c r="M106" s="82"/>
      <c r="N106" s="121"/>
      <c r="O106" s="121"/>
      <c r="P106" s="122" t="s">
        <v>175</v>
      </c>
      <c r="Q106" s="189"/>
      <c r="R106" s="146"/>
      <c r="S106" s="146">
        <v>65000</v>
      </c>
      <c r="T106" s="146"/>
    </row>
    <row r="107" s="6" customFormat="1" ht="32" customHeight="1" spans="1:20">
      <c r="A107" s="79">
        <v>30</v>
      </c>
      <c r="B107" s="80">
        <v>45181</v>
      </c>
      <c r="C107" s="157">
        <v>200000</v>
      </c>
      <c r="D107" s="81"/>
      <c r="E107" s="82"/>
      <c r="F107" s="153"/>
      <c r="G107" s="82"/>
      <c r="H107" s="84">
        <v>0.012</v>
      </c>
      <c r="I107" s="120">
        <f>C3*0.012-328489.09</f>
        <v>71478.617</v>
      </c>
      <c r="J107" s="82" t="s">
        <v>176</v>
      </c>
      <c r="K107" s="82"/>
      <c r="L107" s="82"/>
      <c r="M107" s="82"/>
      <c r="N107" s="121"/>
      <c r="O107" s="121"/>
      <c r="P107" s="122" t="s">
        <v>177</v>
      </c>
      <c r="Q107" s="189"/>
      <c r="R107" s="146"/>
      <c r="S107" s="146">
        <v>10000</v>
      </c>
      <c r="T107" s="146"/>
    </row>
    <row r="108" s="6" customFormat="1" ht="32" customHeight="1" spans="1:20">
      <c r="A108" s="79">
        <v>31</v>
      </c>
      <c r="B108" s="80">
        <v>45194</v>
      </c>
      <c r="C108" s="81"/>
      <c r="D108" s="157">
        <v>20000</v>
      </c>
      <c r="E108" s="82"/>
      <c r="F108" s="153"/>
      <c r="G108" s="82"/>
      <c r="H108" s="84"/>
      <c r="I108" s="120"/>
      <c r="J108" s="82"/>
      <c r="K108" s="82"/>
      <c r="L108" s="82"/>
      <c r="M108" s="82"/>
      <c r="N108" s="121"/>
      <c r="O108" s="121"/>
      <c r="P108" s="122" t="s">
        <v>178</v>
      </c>
      <c r="Q108" s="189"/>
      <c r="R108" s="146"/>
      <c r="S108" s="146">
        <v>6000</v>
      </c>
      <c r="T108" s="146"/>
    </row>
    <row r="109" s="8" customFormat="1" ht="32" customHeight="1" spans="1:20">
      <c r="A109" s="90">
        <v>32</v>
      </c>
      <c r="B109" s="91">
        <v>45216</v>
      </c>
      <c r="C109" s="151"/>
      <c r="D109" s="151"/>
      <c r="E109" s="93"/>
      <c r="F109" s="152"/>
      <c r="G109" s="93"/>
      <c r="H109" s="95"/>
      <c r="I109" s="123"/>
      <c r="J109" s="93"/>
      <c r="K109" s="93"/>
      <c r="L109" s="93"/>
      <c r="M109" s="93"/>
      <c r="N109" s="124"/>
      <c r="O109" s="124"/>
      <c r="P109" s="125" t="s">
        <v>179</v>
      </c>
      <c r="Q109" s="190">
        <v>395759</v>
      </c>
      <c r="R109" s="148">
        <v>395759</v>
      </c>
      <c r="S109" s="148">
        <v>125969</v>
      </c>
      <c r="T109" s="148"/>
    </row>
    <row r="110" s="8" customFormat="1" ht="32" customHeight="1" spans="1:20">
      <c r="A110" s="90">
        <v>33</v>
      </c>
      <c r="B110" s="91">
        <v>45271</v>
      </c>
      <c r="C110" s="151"/>
      <c r="D110" s="90"/>
      <c r="E110" s="93"/>
      <c r="F110" s="152"/>
      <c r="G110" s="93"/>
      <c r="H110" s="95"/>
      <c r="I110" s="123"/>
      <c r="J110" s="93"/>
      <c r="K110" s="93"/>
      <c r="L110" s="93">
        <v>16450.73</v>
      </c>
      <c r="M110" s="173" t="s">
        <v>180</v>
      </c>
      <c r="N110" s="124"/>
      <c r="O110" s="124"/>
      <c r="P110" s="125"/>
      <c r="Q110" s="190"/>
      <c r="R110" s="148"/>
      <c r="S110" s="148"/>
      <c r="T110" s="148" t="s">
        <v>181</v>
      </c>
    </row>
    <row r="111" s="8" customFormat="1" ht="32" customHeight="1" spans="1:20">
      <c r="A111" s="90">
        <v>34</v>
      </c>
      <c r="B111" s="91">
        <v>45308</v>
      </c>
      <c r="C111" s="151"/>
      <c r="D111" s="151"/>
      <c r="E111" s="93"/>
      <c r="F111" s="152"/>
      <c r="G111" s="93"/>
      <c r="H111" s="95"/>
      <c r="I111" s="123"/>
      <c r="J111" s="93"/>
      <c r="K111" s="93"/>
      <c r="L111" s="93">
        <v>9476</v>
      </c>
      <c r="M111" s="173" t="s">
        <v>182</v>
      </c>
      <c r="N111" s="124"/>
      <c r="O111" s="124"/>
      <c r="P111" s="174" t="s">
        <v>183</v>
      </c>
      <c r="Q111" s="190"/>
      <c r="R111" s="148"/>
      <c r="S111" s="148">
        <v>28760</v>
      </c>
      <c r="T111" s="148"/>
    </row>
    <row r="112" s="8" customFormat="1" ht="32" customHeight="1" spans="1:20">
      <c r="A112" s="90">
        <v>35</v>
      </c>
      <c r="B112" s="91">
        <v>45330</v>
      </c>
      <c r="C112" s="158">
        <v>300000</v>
      </c>
      <c r="D112" s="151"/>
      <c r="E112" s="93"/>
      <c r="F112" s="152" t="s">
        <v>184</v>
      </c>
      <c r="G112" s="93"/>
      <c r="H112" s="95"/>
      <c r="I112" s="123"/>
      <c r="J112" s="93"/>
      <c r="K112" s="93"/>
      <c r="L112" s="93">
        <v>14345</v>
      </c>
      <c r="M112" s="93" t="s">
        <v>185</v>
      </c>
      <c r="N112" s="124"/>
      <c r="O112" s="124"/>
      <c r="P112" s="125" t="s">
        <v>186</v>
      </c>
      <c r="Q112" s="190"/>
      <c r="R112" s="148"/>
      <c r="S112" s="148">
        <v>5000</v>
      </c>
      <c r="T112" s="148"/>
    </row>
    <row r="113" s="8" customFormat="1" ht="32" customHeight="1" spans="1:20">
      <c r="A113" s="90">
        <v>36</v>
      </c>
      <c r="B113" s="91">
        <v>45555</v>
      </c>
      <c r="C113" s="90">
        <v>192933.65</v>
      </c>
      <c r="D113" s="151"/>
      <c r="E113" s="93"/>
      <c r="F113" s="152" t="s">
        <v>187</v>
      </c>
      <c r="G113" s="93"/>
      <c r="H113" s="95"/>
      <c r="I113" s="123"/>
      <c r="J113" s="93"/>
      <c r="K113" s="93"/>
      <c r="L113" s="161">
        <v>57681.21</v>
      </c>
      <c r="M113" s="93" t="s">
        <v>180</v>
      </c>
      <c r="N113" s="124"/>
      <c r="O113" s="124"/>
      <c r="P113" s="123" t="s">
        <v>187</v>
      </c>
      <c r="Q113" s="147"/>
      <c r="R113" s="148"/>
      <c r="S113" s="148">
        <v>192933.65</v>
      </c>
      <c r="T113" s="148"/>
    </row>
    <row r="114" s="8" customFormat="1" ht="32" customHeight="1" spans="1:20">
      <c r="A114" s="90">
        <v>37</v>
      </c>
      <c r="B114" s="91">
        <v>45559</v>
      </c>
      <c r="C114" s="90">
        <v>114682</v>
      </c>
      <c r="D114" s="151"/>
      <c r="E114" s="93"/>
      <c r="F114" s="152" t="s">
        <v>188</v>
      </c>
      <c r="G114" s="93"/>
      <c r="H114" s="95"/>
      <c r="I114" s="123"/>
      <c r="J114" s="93"/>
      <c r="K114" s="93"/>
      <c r="L114" s="93">
        <v>3050</v>
      </c>
      <c r="M114" s="93" t="s">
        <v>189</v>
      </c>
      <c r="N114" s="124">
        <v>2400000</v>
      </c>
      <c r="O114" s="124" t="s">
        <v>190</v>
      </c>
      <c r="P114" s="125" t="s">
        <v>191</v>
      </c>
      <c r="Q114" s="147"/>
      <c r="R114" s="148"/>
      <c r="S114" s="148">
        <v>114682</v>
      </c>
      <c r="T114" s="148"/>
    </row>
    <row r="115" s="8" customFormat="1" ht="32" customHeight="1" spans="1:20">
      <c r="A115" s="90"/>
      <c r="B115" s="91"/>
      <c r="C115" s="158"/>
      <c r="D115" s="151"/>
      <c r="E115" s="93"/>
      <c r="F115" s="152"/>
      <c r="G115" s="93"/>
      <c r="H115" s="95"/>
      <c r="I115" s="123"/>
      <c r="J115" s="93"/>
      <c r="K115" s="93"/>
      <c r="L115" s="93"/>
      <c r="M115" s="93"/>
      <c r="N115" s="124"/>
      <c r="O115" s="124"/>
      <c r="P115" s="125" t="s">
        <v>192</v>
      </c>
      <c r="Q115" s="147"/>
      <c r="R115" s="148"/>
      <c r="S115" s="148">
        <v>20000</v>
      </c>
      <c r="T115" s="148"/>
    </row>
    <row r="116" s="7" customFormat="1" ht="32" customHeight="1" spans="1:20">
      <c r="A116" s="155">
        <v>38</v>
      </c>
      <c r="B116" s="156">
        <v>45635</v>
      </c>
      <c r="C116" s="159"/>
      <c r="D116" s="160"/>
      <c r="E116" s="161"/>
      <c r="F116" s="150"/>
      <c r="G116" s="161"/>
      <c r="H116" s="162"/>
      <c r="I116" s="175"/>
      <c r="J116" s="161"/>
      <c r="K116" s="161"/>
      <c r="L116" s="161">
        <v>3438.06</v>
      </c>
      <c r="M116" s="161" t="s">
        <v>193</v>
      </c>
      <c r="N116" s="176"/>
      <c r="O116" s="176"/>
      <c r="P116" s="177" t="s">
        <v>194</v>
      </c>
      <c r="Q116" s="191"/>
      <c r="R116" s="149"/>
      <c r="S116" s="149">
        <v>10000</v>
      </c>
      <c r="T116" s="149"/>
    </row>
    <row r="117" s="7" customFormat="1" ht="32" customHeight="1" spans="1:20">
      <c r="A117" s="155"/>
      <c r="B117" s="156"/>
      <c r="C117" s="159"/>
      <c r="D117" s="160"/>
      <c r="E117" s="161"/>
      <c r="F117" s="150"/>
      <c r="G117" s="161"/>
      <c r="H117" s="162"/>
      <c r="I117" s="175"/>
      <c r="J117" s="161"/>
      <c r="K117" s="161"/>
      <c r="L117" s="161"/>
      <c r="M117" s="161"/>
      <c r="N117" s="176"/>
      <c r="O117" s="176"/>
      <c r="P117" s="172"/>
      <c r="Q117" s="191"/>
      <c r="R117" s="149"/>
      <c r="S117" s="149"/>
      <c r="T117" s="149"/>
    </row>
    <row r="118" s="7" customFormat="1" ht="32" customHeight="1" spans="1:20">
      <c r="A118" s="155"/>
      <c r="B118" s="156"/>
      <c r="C118" s="159"/>
      <c r="D118" s="160"/>
      <c r="E118" s="161"/>
      <c r="F118" s="150"/>
      <c r="G118" s="161"/>
      <c r="H118" s="162"/>
      <c r="I118" s="175"/>
      <c r="J118" s="161"/>
      <c r="K118" s="161"/>
      <c r="L118" s="161"/>
      <c r="M118" s="161"/>
      <c r="N118" s="176"/>
      <c r="O118" s="176"/>
      <c r="P118" s="172"/>
      <c r="Q118" s="191"/>
      <c r="R118" s="149"/>
      <c r="S118" s="149"/>
      <c r="T118" s="149"/>
    </row>
    <row r="119" s="7" customFormat="1" ht="32" customHeight="1" spans="1:20">
      <c r="A119" s="155"/>
      <c r="B119" s="156"/>
      <c r="C119" s="159"/>
      <c r="D119" s="160"/>
      <c r="E119" s="161"/>
      <c r="F119" s="150"/>
      <c r="G119" s="161"/>
      <c r="H119" s="162"/>
      <c r="I119" s="175"/>
      <c r="J119" s="161"/>
      <c r="K119" s="161"/>
      <c r="L119" s="161"/>
      <c r="M119" s="161"/>
      <c r="N119" s="176"/>
      <c r="O119" s="176"/>
      <c r="P119" s="172"/>
      <c r="Q119" s="191"/>
      <c r="R119" s="149"/>
      <c r="S119" s="149"/>
      <c r="T119" s="149"/>
    </row>
    <row r="120" s="2" customFormat="1" ht="30" customHeight="1" spans="1:20">
      <c r="A120" s="163" t="s">
        <v>93</v>
      </c>
      <c r="B120" s="164"/>
      <c r="C120" s="165">
        <f>SUM(C8:C119)</f>
        <v>33323506.75</v>
      </c>
      <c r="D120" s="166">
        <f>SUM(D8:D119)</f>
        <v>1532000</v>
      </c>
      <c r="E120" s="167"/>
      <c r="F120" s="167"/>
      <c r="G120" s="167"/>
      <c r="H120" s="167"/>
      <c r="I120" s="178">
        <f>SUM(I8:I119)</f>
        <v>399967.707</v>
      </c>
      <c r="J120" s="179"/>
      <c r="K120" s="178">
        <f>SUM(K8:K119)</f>
        <v>22941.85</v>
      </c>
      <c r="L120" s="178">
        <f>SUM(L8:L119)</f>
        <v>1377738.58</v>
      </c>
      <c r="M120" s="179"/>
      <c r="N120" s="180">
        <f>SUM(N8:N119)</f>
        <v>2452640</v>
      </c>
      <c r="O120" s="109"/>
      <c r="P120" s="106"/>
      <c r="Q120" s="192"/>
      <c r="R120" s="106"/>
      <c r="S120" s="193">
        <f>SUM(S8:S119)</f>
        <v>33783754.4</v>
      </c>
      <c r="T120" s="194">
        <f>C120+D120-I120-K120-L120-N120-S120</f>
        <v>-3181535.787</v>
      </c>
    </row>
    <row r="121" s="2" customFormat="1" ht="30" customHeight="1" spans="1:20">
      <c r="A121" s="163" t="s">
        <v>94</v>
      </c>
      <c r="B121" s="164"/>
      <c r="C121" s="164" t="s">
        <v>95</v>
      </c>
      <c r="D121" s="164"/>
      <c r="E121" s="164"/>
      <c r="F121" s="168">
        <f>P121</f>
        <v>10000</v>
      </c>
      <c r="G121" s="169"/>
      <c r="H121" s="169"/>
      <c r="I121" s="169"/>
      <c r="J121" s="169"/>
      <c r="K121" s="181"/>
      <c r="L121" s="182" t="s">
        <v>96</v>
      </c>
      <c r="M121" s="183"/>
      <c r="N121" s="183"/>
      <c r="O121" s="184" t="s">
        <v>97</v>
      </c>
      <c r="P121" s="185">
        <f>S116</f>
        <v>10000</v>
      </c>
      <c r="Q121" s="195"/>
      <c r="R121" s="195"/>
      <c r="S121" s="195"/>
      <c r="T121" s="195"/>
    </row>
    <row r="122" s="2" customFormat="1" ht="30" customHeight="1" spans="1:20">
      <c r="A122" s="163"/>
      <c r="B122" s="164"/>
      <c r="C122" s="164" t="s">
        <v>98</v>
      </c>
      <c r="D122" s="164"/>
      <c r="E122" s="164"/>
      <c r="F122" s="168">
        <v>0</v>
      </c>
      <c r="G122" s="169"/>
      <c r="H122" s="169"/>
      <c r="I122" s="169"/>
      <c r="J122" s="169"/>
      <c r="K122" s="181"/>
      <c r="L122" s="186"/>
      <c r="M122" s="187"/>
      <c r="N122" s="187"/>
      <c r="O122" s="184" t="s">
        <v>99</v>
      </c>
      <c r="P122" s="188" t="str">
        <f>SUBSTITUTE(SUBSTITUTE(TEXT(INT(P121),"[DBNum2][$-804]G/通用格式元"&amp;IF(INT(F129)=F129,"整",""))&amp;TEXT(MID(F129,FIND(".",F129&amp;".0")+1,1),"[DBNum2][$-804]G/通用格式角")&amp;TEXT(MID(F129,FIND(".",F129&amp;".0")+2,1),"[DBNum2][$-804]G/通用格式分"),"零角","零"),"零分","")</f>
        <v>壹万元整</v>
      </c>
      <c r="Q122" s="196"/>
      <c r="R122" s="196"/>
      <c r="S122" s="196"/>
      <c r="T122" s="196"/>
    </row>
    <row r="123" s="2" customFormat="1" spans="1:19">
      <c r="A123" s="9"/>
      <c r="B123" s="10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0"/>
      <c r="P123" s="11"/>
      <c r="R123" s="11"/>
      <c r="S123" s="11"/>
    </row>
    <row r="124" s="2" customFormat="1" spans="1:19">
      <c r="A124" s="9"/>
      <c r="B124" s="10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0"/>
      <c r="P124" s="11"/>
      <c r="R124" s="11"/>
      <c r="S124" s="11"/>
    </row>
    <row r="125" s="2" customFormat="1" spans="1:19">
      <c r="A125" s="9"/>
      <c r="B125" s="10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0"/>
      <c r="P125" s="11"/>
      <c r="R125" s="11"/>
      <c r="S125" s="11"/>
    </row>
    <row r="126" s="2" customFormat="1" spans="1:19">
      <c r="A126" s="9"/>
      <c r="B126" s="10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0"/>
      <c r="P126" s="11"/>
      <c r="R126" s="11"/>
      <c r="S126" s="11"/>
    </row>
    <row r="127" s="2" customFormat="1" ht="13.5" spans="1:19">
      <c r="A127" s="9"/>
      <c r="B127" s="170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0"/>
      <c r="P127" s="11"/>
      <c r="R127" s="11"/>
      <c r="S127" s="11"/>
    </row>
  </sheetData>
  <mergeCells count="87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A120:B120"/>
    <mergeCell ref="C121:E121"/>
    <mergeCell ref="F121:K121"/>
    <mergeCell ref="P121:T121"/>
    <mergeCell ref="C122:E122"/>
    <mergeCell ref="F122:K122"/>
    <mergeCell ref="P122:T122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A59:A60"/>
    <mergeCell ref="A86:A89"/>
    <mergeCell ref="B8:B9"/>
    <mergeCell ref="B59:B60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K22"/>
    <mergeCell ref="A121:B122"/>
    <mergeCell ref="L121:N122"/>
  </mergeCells>
  <pageMargins left="0.75" right="0.75" top="1" bottom="1" header="0.5" footer="0.5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49"/>
  <sheetViews>
    <sheetView zoomScale="85" zoomScaleNormal="85" workbookViewId="0">
      <pane ySplit="7" topLeftCell="A41" activePane="bottomLeft" state="frozen"/>
      <selection/>
      <selection pane="bottomLeft" activeCell="G60" sqref="G60"/>
    </sheetView>
  </sheetViews>
  <sheetFormatPr defaultColWidth="9" defaultRowHeight="11.25"/>
  <cols>
    <col min="1" max="1" width="5.29166666666667" style="198" customWidth="1"/>
    <col min="2" max="2" width="7.88333333333333" style="204" customWidth="1"/>
    <col min="3" max="3" width="14.5083333333333" style="198" customWidth="1"/>
    <col min="4" max="4" width="7.65" style="198" customWidth="1"/>
    <col min="5" max="5" width="16.0833333333333" style="205" customWidth="1"/>
    <col min="6" max="6" width="27.8416666666667" style="205" customWidth="1"/>
    <col min="7" max="7" width="27.0583333333333" style="205" customWidth="1"/>
    <col min="8" max="8" width="8.61666666666667" style="205" customWidth="1"/>
    <col min="9" max="9" width="9.5" style="205" customWidth="1"/>
    <col min="10" max="10" width="14.2416666666667" style="205" customWidth="1"/>
    <col min="11" max="12" width="9.5" style="205" customWidth="1"/>
    <col min="13" max="13" width="20.3" style="11" customWidth="1"/>
    <col min="14" max="14" width="14.1166666666667" style="205" customWidth="1"/>
    <col min="15" max="15" width="13.85" style="204" customWidth="1"/>
    <col min="16" max="16" width="27.0583333333333" style="205" customWidth="1"/>
    <col min="17" max="17" width="15.025" style="198" customWidth="1"/>
    <col min="18" max="18" width="11" style="205" customWidth="1"/>
    <col min="19" max="19" width="16.0666666666667" style="205" customWidth="1"/>
    <col min="20" max="20" width="15.8166666666667" style="198" customWidth="1"/>
    <col min="21" max="16384" width="9" style="198"/>
  </cols>
  <sheetData>
    <row r="1" s="197" customFormat="1" ht="24.9" customHeight="1" spans="1:19">
      <c r="A1" s="206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13"/>
      <c r="N1" s="206"/>
      <c r="O1" s="206"/>
      <c r="P1" s="206"/>
      <c r="Q1" s="206"/>
      <c r="R1" s="206"/>
      <c r="S1" s="206"/>
    </row>
    <row r="2" s="197" customFormat="1" ht="27.9" customHeight="1" spans="1:20">
      <c r="A2" s="15" t="s">
        <v>1</v>
      </c>
      <c r="B2" s="15"/>
      <c r="C2" s="207" t="s">
        <v>2</v>
      </c>
      <c r="D2" s="207"/>
      <c r="E2" s="207"/>
      <c r="F2" s="207"/>
      <c r="G2" s="207"/>
      <c r="H2" s="208" t="s">
        <v>3</v>
      </c>
      <c r="I2" s="239"/>
      <c r="J2" s="239" t="s">
        <v>4</v>
      </c>
      <c r="K2" s="239"/>
      <c r="L2" s="239"/>
      <c r="M2" s="98"/>
      <c r="N2" s="240" t="s">
        <v>5</v>
      </c>
      <c r="O2" s="240"/>
      <c r="P2" s="241">
        <v>2579</v>
      </c>
      <c r="Q2" s="244" t="s">
        <v>6</v>
      </c>
      <c r="R2" s="244"/>
      <c r="S2" s="256" t="s">
        <v>7</v>
      </c>
      <c r="T2" s="256"/>
    </row>
    <row r="3" s="197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7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7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2" t="s">
        <v>33</v>
      </c>
      <c r="Q5" s="134"/>
      <c r="R5" s="134"/>
      <c r="S5" s="132" t="s">
        <v>34</v>
      </c>
      <c r="T5" s="257" t="s">
        <v>35</v>
      </c>
      <c r="V5"/>
    </row>
    <row r="6" s="197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3" t="s">
        <v>41</v>
      </c>
      <c r="Q6" s="136"/>
      <c r="R6" s="136"/>
      <c r="S6" s="132"/>
      <c r="T6" s="257"/>
    </row>
    <row r="7" s="197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7"/>
    </row>
    <row r="8" s="198" customFormat="1" ht="31" customHeight="1" spans="1:20">
      <c r="A8" s="209">
        <v>1</v>
      </c>
      <c r="B8" s="210" t="s">
        <v>54</v>
      </c>
      <c r="C8" s="32">
        <v>11974091.1</v>
      </c>
      <c r="D8" s="211"/>
      <c r="E8" s="34" t="s">
        <v>55</v>
      </c>
      <c r="F8" s="35">
        <v>4.305017278369e+18</v>
      </c>
      <c r="G8" s="211"/>
      <c r="H8" s="212">
        <v>0.012</v>
      </c>
      <c r="I8" s="211">
        <v>83689.79</v>
      </c>
      <c r="J8" s="33" t="s">
        <v>56</v>
      </c>
      <c r="K8" s="211">
        <v>5711</v>
      </c>
      <c r="L8" s="211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1"/>
      <c r="S8" s="211">
        <f>C8-I8-K8-L8-N8</f>
        <v>11794050.31</v>
      </c>
      <c r="T8" s="221"/>
    </row>
    <row r="9" s="198" customFormat="1" ht="38" customHeight="1" spans="1:20">
      <c r="A9" s="213"/>
      <c r="B9" s="214"/>
      <c r="C9" s="39"/>
      <c r="D9" s="215"/>
      <c r="E9" s="41"/>
      <c r="F9" s="42"/>
      <c r="G9" s="215"/>
      <c r="H9" s="216"/>
      <c r="I9" s="215"/>
      <c r="J9" s="40"/>
      <c r="K9" s="215"/>
      <c r="L9" s="215"/>
      <c r="M9" s="40"/>
      <c r="N9" s="107"/>
      <c r="O9" s="107"/>
      <c r="P9" s="107"/>
      <c r="Q9" s="138"/>
      <c r="R9" s="215"/>
      <c r="S9" s="215"/>
      <c r="T9" s="221"/>
    </row>
    <row r="10" s="198" customFormat="1" ht="28" customHeight="1" spans="1:20">
      <c r="A10" s="209">
        <v>2</v>
      </c>
      <c r="B10" s="217">
        <v>43712</v>
      </c>
      <c r="C10" s="45">
        <v>400000</v>
      </c>
      <c r="D10" s="218"/>
      <c r="E10" s="211" t="s">
        <v>60</v>
      </c>
      <c r="F10" s="219">
        <v>175202745165</v>
      </c>
      <c r="G10" s="211"/>
      <c r="H10" s="48">
        <v>0.012</v>
      </c>
      <c r="I10" s="218">
        <v>60000</v>
      </c>
      <c r="J10" s="218" t="s">
        <v>61</v>
      </c>
      <c r="K10" s="211">
        <v>1081</v>
      </c>
      <c r="L10" s="211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1"/>
    </row>
    <row r="11" s="198" customFormat="1" ht="31" customHeight="1" spans="1:20">
      <c r="A11" s="220"/>
      <c r="B11" s="217">
        <v>43714</v>
      </c>
      <c r="C11" s="45">
        <v>2800000</v>
      </c>
      <c r="D11" s="221"/>
      <c r="E11" s="215"/>
      <c r="F11" s="222"/>
      <c r="G11" s="215"/>
      <c r="H11" s="48"/>
      <c r="I11" s="218">
        <v>33600</v>
      </c>
      <c r="J11" s="218" t="s">
        <v>56</v>
      </c>
      <c r="K11" s="215"/>
      <c r="L11" s="215"/>
      <c r="M11" s="40"/>
      <c r="N11" s="107"/>
      <c r="O11" s="107"/>
      <c r="P11" s="107"/>
      <c r="Q11" s="107"/>
      <c r="R11" s="107"/>
      <c r="S11" s="107"/>
      <c r="T11" s="221"/>
    </row>
    <row r="12" ht="20.1" customHeight="1" spans="1:20">
      <c r="A12" s="220"/>
      <c r="B12" s="217">
        <v>43717</v>
      </c>
      <c r="C12" s="52"/>
      <c r="D12" s="52"/>
      <c r="E12" s="218" t="s">
        <v>64</v>
      </c>
      <c r="F12" s="53">
        <v>4.3050172783609e+19</v>
      </c>
      <c r="G12" s="223"/>
      <c r="H12" s="223"/>
      <c r="I12" s="223"/>
      <c r="J12" s="223"/>
      <c r="K12" s="223"/>
      <c r="L12" s="223"/>
      <c r="M12" s="54"/>
      <c r="N12" s="109"/>
      <c r="O12" s="109"/>
      <c r="P12" s="109" t="s">
        <v>65</v>
      </c>
      <c r="Q12" s="139"/>
      <c r="R12" s="221"/>
      <c r="S12" s="218">
        <v>400000</v>
      </c>
      <c r="T12" s="221"/>
    </row>
    <row r="13" ht="20.1" customHeight="1" spans="1:20">
      <c r="A13" s="213"/>
      <c r="B13" s="217">
        <v>43717</v>
      </c>
      <c r="C13" s="52"/>
      <c r="D13" s="52"/>
      <c r="E13" s="223" t="s">
        <v>66</v>
      </c>
      <c r="F13" s="55" t="s">
        <v>67</v>
      </c>
      <c r="G13" s="223"/>
      <c r="H13" s="223"/>
      <c r="I13" s="223"/>
      <c r="J13" s="223"/>
      <c r="K13" s="223"/>
      <c r="L13" s="223"/>
      <c r="M13" s="54"/>
      <c r="N13" s="109"/>
      <c r="O13" s="109"/>
      <c r="P13" s="109" t="s">
        <v>68</v>
      </c>
      <c r="Q13" s="139"/>
      <c r="R13" s="221"/>
      <c r="S13" s="218">
        <v>2000000</v>
      </c>
      <c r="T13" s="221"/>
    </row>
    <row r="14" ht="20.1" customHeight="1" spans="1:20">
      <c r="A14" s="45">
        <v>3</v>
      </c>
      <c r="B14" s="217">
        <v>43720</v>
      </c>
      <c r="C14" s="52"/>
      <c r="D14" s="52"/>
      <c r="E14" s="218" t="s">
        <v>64</v>
      </c>
      <c r="F14" s="53">
        <v>4.3050172783609e+19</v>
      </c>
      <c r="G14" s="223"/>
      <c r="H14" s="223"/>
      <c r="I14" s="223"/>
      <c r="J14" s="223"/>
      <c r="K14" s="223"/>
      <c r="L14" s="223"/>
      <c r="M14" s="54"/>
      <c r="N14" s="109"/>
      <c r="O14" s="109"/>
      <c r="P14" s="109" t="s">
        <v>65</v>
      </c>
      <c r="Q14" s="139"/>
      <c r="R14" s="221"/>
      <c r="S14" s="218">
        <v>290000</v>
      </c>
      <c r="T14" s="221"/>
    </row>
    <row r="15" ht="20.1" customHeight="1" spans="1:20">
      <c r="A15" s="32">
        <v>4</v>
      </c>
      <c r="B15" s="210">
        <v>43749</v>
      </c>
      <c r="C15" s="32">
        <v>2000000</v>
      </c>
      <c r="D15" s="57"/>
      <c r="E15" s="211" t="s">
        <v>60</v>
      </c>
      <c r="F15" s="219">
        <v>175202745165</v>
      </c>
      <c r="G15" s="211"/>
      <c r="H15" s="48" t="s">
        <v>69</v>
      </c>
      <c r="I15" s="48"/>
      <c r="J15" s="48"/>
      <c r="K15" s="48"/>
      <c r="L15" s="48"/>
      <c r="M15" s="48"/>
      <c r="N15" s="48"/>
      <c r="O15" s="48"/>
      <c r="P15" s="245"/>
      <c r="Q15" s="137"/>
      <c r="R15" s="137"/>
      <c r="S15" s="137"/>
      <c r="T15" s="137"/>
    </row>
    <row r="16" ht="24" customHeight="1" spans="1:20">
      <c r="A16" s="39"/>
      <c r="B16" s="217">
        <v>43750</v>
      </c>
      <c r="C16" s="52"/>
      <c r="D16" s="52"/>
      <c r="E16" s="223" t="s">
        <v>66</v>
      </c>
      <c r="F16" s="55" t="s">
        <v>67</v>
      </c>
      <c r="G16" s="223"/>
      <c r="H16" s="43"/>
      <c r="I16" s="246"/>
      <c r="J16" s="246"/>
      <c r="K16" s="246"/>
      <c r="L16" s="246"/>
      <c r="M16" s="111"/>
      <c r="N16" s="107"/>
      <c r="O16" s="107"/>
      <c r="P16" s="109" t="s">
        <v>68</v>
      </c>
      <c r="Q16" s="139"/>
      <c r="R16" s="221"/>
      <c r="S16" s="218">
        <v>2000000</v>
      </c>
      <c r="T16" s="221"/>
    </row>
    <row r="17" ht="20.1" customHeight="1" spans="1:20">
      <c r="A17" s="32">
        <v>5</v>
      </c>
      <c r="B17" s="224">
        <v>43790</v>
      </c>
      <c r="C17" s="52"/>
      <c r="D17" s="52"/>
      <c r="E17" s="218"/>
      <c r="F17" s="225"/>
      <c r="G17" s="223"/>
      <c r="H17" s="48"/>
      <c r="I17" s="223"/>
      <c r="J17" s="223"/>
      <c r="K17" s="223"/>
      <c r="L17" s="223"/>
      <c r="M17" s="54"/>
      <c r="N17" s="109">
        <v>-197059</v>
      </c>
      <c r="O17" s="109" t="s">
        <v>70</v>
      </c>
      <c r="P17" s="109"/>
      <c r="Q17" s="139"/>
      <c r="R17" s="221"/>
      <c r="S17" s="221"/>
      <c r="T17" s="221"/>
    </row>
    <row r="18" ht="20.1" customHeight="1" spans="1:20">
      <c r="A18" s="39"/>
      <c r="B18" s="224">
        <v>43790</v>
      </c>
      <c r="C18" s="52"/>
      <c r="D18" s="52"/>
      <c r="E18" s="218" t="s">
        <v>64</v>
      </c>
      <c r="F18" s="53" t="s">
        <v>71</v>
      </c>
      <c r="G18" s="223"/>
      <c r="H18" s="223"/>
      <c r="I18" s="223"/>
      <c r="J18" s="223"/>
      <c r="K18" s="223"/>
      <c r="L18" s="223"/>
      <c r="M18" s="54"/>
      <c r="N18" s="109"/>
      <c r="O18" s="109"/>
      <c r="P18" s="109" t="s">
        <v>72</v>
      </c>
      <c r="Q18" s="139"/>
      <c r="R18" s="221"/>
      <c r="S18" s="218">
        <v>190000</v>
      </c>
      <c r="T18" s="221"/>
    </row>
    <row r="19" s="198" customFormat="1" ht="20.1" customHeight="1" spans="1:20">
      <c r="A19" s="32">
        <v>6</v>
      </c>
      <c r="B19" s="217">
        <v>43837</v>
      </c>
      <c r="C19" s="32">
        <v>680000</v>
      </c>
      <c r="D19" s="52"/>
      <c r="E19" s="218" t="s">
        <v>73</v>
      </c>
      <c r="F19" s="225">
        <v>1.30201071920014e+18</v>
      </c>
      <c r="G19" s="218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8"/>
      <c r="S19" s="218"/>
      <c r="T19" s="218"/>
    </row>
    <row r="20" s="198" customFormat="1" ht="21" customHeight="1" spans="1:20">
      <c r="A20" s="39"/>
      <c r="B20" s="217">
        <v>43837</v>
      </c>
      <c r="C20" s="52"/>
      <c r="D20" s="52"/>
      <c r="E20" s="218" t="s">
        <v>64</v>
      </c>
      <c r="F20" s="53" t="s">
        <v>71</v>
      </c>
      <c r="G20" s="218"/>
      <c r="H20" s="218"/>
      <c r="I20" s="218"/>
      <c r="J20" s="218"/>
      <c r="K20" s="218"/>
      <c r="L20" s="218">
        <v>100</v>
      </c>
      <c r="M20" s="46" t="s">
        <v>74</v>
      </c>
      <c r="N20" s="109"/>
      <c r="O20" s="109"/>
      <c r="P20" s="109" t="s">
        <v>72</v>
      </c>
      <c r="Q20" s="139"/>
      <c r="R20" s="218"/>
      <c r="S20" s="218">
        <v>322406.25</v>
      </c>
      <c r="T20" s="218"/>
    </row>
    <row r="21" s="199" customFormat="1" ht="21" customHeight="1" spans="1:20">
      <c r="A21" s="226">
        <v>7</v>
      </c>
      <c r="B21" s="217">
        <v>43840</v>
      </c>
      <c r="C21" s="32">
        <v>6666000</v>
      </c>
      <c r="D21" s="52"/>
      <c r="E21" s="218" t="s">
        <v>64</v>
      </c>
      <c r="F21" s="53" t="s">
        <v>75</v>
      </c>
      <c r="G21" s="218"/>
      <c r="H21" s="227" t="s">
        <v>76</v>
      </c>
      <c r="I21" s="247"/>
      <c r="J21" s="247"/>
      <c r="K21" s="247"/>
      <c r="L21" s="283"/>
      <c r="M21" s="46"/>
      <c r="N21" s="109"/>
      <c r="O21" s="109"/>
      <c r="P21" s="105"/>
      <c r="Q21" s="137"/>
      <c r="R21" s="211"/>
      <c r="S21" s="211"/>
      <c r="T21" s="211"/>
    </row>
    <row r="22" s="199" customFormat="1" ht="21" customHeight="1" spans="1:20">
      <c r="A22" s="39"/>
      <c r="B22" s="217">
        <v>43840</v>
      </c>
      <c r="C22" s="32">
        <v>-6666000</v>
      </c>
      <c r="D22" s="52"/>
      <c r="E22" s="218" t="s">
        <v>64</v>
      </c>
      <c r="F22" s="53" t="s">
        <v>77</v>
      </c>
      <c r="G22" s="218"/>
      <c r="H22" s="228"/>
      <c r="I22" s="248"/>
      <c r="J22" s="248"/>
      <c r="K22" s="248"/>
      <c r="L22" s="284"/>
      <c r="M22" s="46"/>
      <c r="N22" s="109"/>
      <c r="O22" s="109"/>
      <c r="P22" s="105" t="s">
        <v>78</v>
      </c>
      <c r="Q22" s="137"/>
      <c r="R22" s="211"/>
      <c r="S22" s="211"/>
      <c r="T22" s="211"/>
    </row>
    <row r="23" s="200" customFormat="1" ht="21" customHeight="1" spans="1:20">
      <c r="A23" s="229">
        <v>8</v>
      </c>
      <c r="B23" s="230">
        <v>43847</v>
      </c>
      <c r="C23" s="65">
        <v>880000</v>
      </c>
      <c r="D23" s="66"/>
      <c r="E23" s="231" t="s">
        <v>79</v>
      </c>
      <c r="F23" s="68" t="s">
        <v>77</v>
      </c>
      <c r="G23" s="231"/>
      <c r="H23" s="48" t="s">
        <v>80</v>
      </c>
      <c r="I23" s="48"/>
      <c r="J23" s="48"/>
      <c r="K23" s="48"/>
      <c r="L23" s="48"/>
      <c r="M23" s="48"/>
      <c r="N23" s="48"/>
      <c r="O23" s="48"/>
      <c r="P23" s="249"/>
      <c r="Q23" s="140"/>
      <c r="R23" s="258"/>
      <c r="S23" s="258"/>
      <c r="T23" s="258"/>
    </row>
    <row r="24" s="199" customFormat="1" ht="21" customHeight="1" spans="1:20">
      <c r="A24" s="226"/>
      <c r="B24" s="217">
        <v>43847</v>
      </c>
      <c r="C24" s="32">
        <v>20000</v>
      </c>
      <c r="D24" s="52"/>
      <c r="E24" s="211" t="s">
        <v>60</v>
      </c>
      <c r="F24" s="219">
        <v>175202745165</v>
      </c>
      <c r="G24" s="218"/>
      <c r="H24" s="218"/>
      <c r="I24" s="218"/>
      <c r="J24" s="218"/>
      <c r="K24" s="218"/>
      <c r="L24" s="209"/>
      <c r="M24" s="3"/>
      <c r="N24" s="109"/>
      <c r="O24" s="109"/>
      <c r="P24" s="105"/>
      <c r="Q24" s="137"/>
      <c r="R24" s="211"/>
      <c r="S24" s="211"/>
      <c r="T24" s="211"/>
    </row>
    <row r="25" s="199" customFormat="1" ht="21" customHeight="1" spans="1:20">
      <c r="A25" s="226"/>
      <c r="B25" s="217">
        <v>43847</v>
      </c>
      <c r="C25" s="52"/>
      <c r="D25" s="52"/>
      <c r="E25" s="218" t="s">
        <v>64</v>
      </c>
      <c r="F25" s="53" t="s">
        <v>81</v>
      </c>
      <c r="G25" s="218"/>
      <c r="H25" s="218"/>
      <c r="I25" s="218"/>
      <c r="J25" s="218"/>
      <c r="K25" s="218"/>
      <c r="L25" s="218">
        <v>100</v>
      </c>
      <c r="M25" s="46" t="s">
        <v>74</v>
      </c>
      <c r="N25" s="109"/>
      <c r="O25" s="109"/>
      <c r="P25" s="105" t="s">
        <v>82</v>
      </c>
      <c r="Q25" s="137"/>
      <c r="R25" s="211"/>
      <c r="S25" s="211">
        <v>201272.4</v>
      </c>
      <c r="T25" s="211"/>
    </row>
    <row r="26" s="199" customFormat="1" ht="21" customHeight="1" spans="1:20">
      <c r="A26" s="39"/>
      <c r="B26" s="217">
        <v>43847</v>
      </c>
      <c r="C26" s="52"/>
      <c r="D26" s="52"/>
      <c r="E26" s="218" t="s">
        <v>64</v>
      </c>
      <c r="F26" s="53" t="s">
        <v>81</v>
      </c>
      <c r="G26" s="218"/>
      <c r="H26" s="218"/>
      <c r="I26" s="218"/>
      <c r="J26" s="218"/>
      <c r="K26" s="218"/>
      <c r="L26" s="218">
        <v>50</v>
      </c>
      <c r="M26" s="46" t="s">
        <v>74</v>
      </c>
      <c r="N26" s="109"/>
      <c r="O26" s="109"/>
      <c r="P26" s="105" t="s">
        <v>82</v>
      </c>
      <c r="Q26" s="137"/>
      <c r="R26" s="211"/>
      <c r="S26" s="211">
        <v>20000</v>
      </c>
      <c r="T26" s="211"/>
    </row>
    <row r="27" s="199" customFormat="1" ht="21" customHeight="1" spans="1:20">
      <c r="A27" s="39">
        <v>9</v>
      </c>
      <c r="B27" s="217">
        <v>43849</v>
      </c>
      <c r="C27" s="52"/>
      <c r="D27" s="52"/>
      <c r="E27" s="218" t="s">
        <v>64</v>
      </c>
      <c r="F27" s="53" t="s">
        <v>81</v>
      </c>
      <c r="G27" s="218"/>
      <c r="H27" s="218"/>
      <c r="I27" s="218"/>
      <c r="J27" s="218"/>
      <c r="K27" s="218"/>
      <c r="L27" s="218">
        <v>100</v>
      </c>
      <c r="M27" s="46" t="s">
        <v>74</v>
      </c>
      <c r="N27" s="109"/>
      <c r="O27" s="109"/>
      <c r="P27" s="105" t="s">
        <v>82</v>
      </c>
      <c r="Q27" s="137"/>
      <c r="R27" s="211"/>
      <c r="S27" s="211">
        <v>350638</v>
      </c>
      <c r="T27" s="211"/>
    </row>
    <row r="28" s="200" customFormat="1" ht="21" customHeight="1" spans="1:20">
      <c r="A28" s="229">
        <v>10</v>
      </c>
      <c r="B28" s="230">
        <v>43849</v>
      </c>
      <c r="C28" s="65">
        <v>4400000</v>
      </c>
      <c r="D28" s="66"/>
      <c r="E28" s="231" t="s">
        <v>79</v>
      </c>
      <c r="F28" s="68" t="s">
        <v>77</v>
      </c>
      <c r="G28" s="231"/>
      <c r="H28" s="69">
        <v>0.012</v>
      </c>
      <c r="I28" s="231">
        <v>63600</v>
      </c>
      <c r="J28" s="231" t="s">
        <v>56</v>
      </c>
      <c r="K28" s="231"/>
      <c r="L28" s="231">
        <v>180000</v>
      </c>
      <c r="M28" s="67" t="s">
        <v>83</v>
      </c>
      <c r="N28" s="116">
        <v>330000</v>
      </c>
      <c r="O28" s="116" t="s">
        <v>84</v>
      </c>
      <c r="P28" s="249"/>
      <c r="Q28" s="140"/>
      <c r="R28" s="258"/>
      <c r="S28" s="258"/>
      <c r="T28" s="258"/>
    </row>
    <row r="29" s="200" customFormat="1" ht="21" customHeight="1" spans="1:20">
      <c r="A29" s="229"/>
      <c r="B29" s="230">
        <v>43852</v>
      </c>
      <c r="C29" s="65">
        <v>400000</v>
      </c>
      <c r="D29" s="66"/>
      <c r="E29" s="231" t="s">
        <v>79</v>
      </c>
      <c r="F29" s="68" t="s">
        <v>77</v>
      </c>
      <c r="G29" s="231"/>
      <c r="H29" s="69">
        <v>0.012</v>
      </c>
      <c r="I29" s="231">
        <v>4800</v>
      </c>
      <c r="J29" s="231" t="s">
        <v>56</v>
      </c>
      <c r="K29" s="231"/>
      <c r="L29" s="231"/>
      <c r="M29" s="67"/>
      <c r="N29" s="116"/>
      <c r="O29" s="116"/>
      <c r="P29" s="249"/>
      <c r="Q29" s="140"/>
      <c r="R29" s="258"/>
      <c r="S29" s="258"/>
      <c r="T29" s="258"/>
    </row>
    <row r="30" s="199" customFormat="1" ht="21" customHeight="1" spans="1:20">
      <c r="A30" s="226"/>
      <c r="B30" s="217">
        <v>43852</v>
      </c>
      <c r="C30" s="32"/>
      <c r="D30" s="52"/>
      <c r="E30" s="218" t="s">
        <v>64</v>
      </c>
      <c r="F30" s="53" t="s">
        <v>81</v>
      </c>
      <c r="G30" s="218"/>
      <c r="H30" s="48"/>
      <c r="I30" s="218"/>
      <c r="J30" s="218"/>
      <c r="K30" s="218"/>
      <c r="L30" s="218"/>
      <c r="M30" s="46"/>
      <c r="N30" s="109"/>
      <c r="O30" s="109"/>
      <c r="P30" s="105" t="s">
        <v>82</v>
      </c>
      <c r="Q30" s="137"/>
      <c r="R30" s="211"/>
      <c r="S30" s="211">
        <v>2962181.3</v>
      </c>
      <c r="T30" s="211"/>
    </row>
    <row r="31" s="199" customFormat="1" ht="21" customHeight="1" spans="1:20">
      <c r="A31" s="226"/>
      <c r="B31" s="217">
        <v>43852</v>
      </c>
      <c r="C31" s="32"/>
      <c r="D31" s="52"/>
      <c r="E31" s="218" t="s">
        <v>85</v>
      </c>
      <c r="F31" s="53" t="s">
        <v>86</v>
      </c>
      <c r="G31" s="218"/>
      <c r="H31" s="48"/>
      <c r="I31" s="218"/>
      <c r="J31" s="218"/>
      <c r="K31" s="218"/>
      <c r="L31" s="218"/>
      <c r="M31" s="46"/>
      <c r="N31" s="109"/>
      <c r="O31" s="109"/>
      <c r="P31" s="105" t="s">
        <v>87</v>
      </c>
      <c r="Q31" s="137"/>
      <c r="R31" s="211"/>
      <c r="S31" s="211">
        <v>50800</v>
      </c>
      <c r="T31" s="211"/>
    </row>
    <row r="32" s="199" customFormat="1" ht="21" customHeight="1" spans="1:20">
      <c r="A32" s="226"/>
      <c r="B32" s="217">
        <v>43852</v>
      </c>
      <c r="C32" s="32"/>
      <c r="D32" s="52"/>
      <c r="E32" s="218" t="s">
        <v>88</v>
      </c>
      <c r="F32" s="53" t="s">
        <v>89</v>
      </c>
      <c r="G32" s="218"/>
      <c r="H32" s="48"/>
      <c r="I32" s="218"/>
      <c r="J32" s="218"/>
      <c r="K32" s="218"/>
      <c r="L32" s="218"/>
      <c r="M32" s="46"/>
      <c r="N32" s="109"/>
      <c r="O32" s="109"/>
      <c r="P32" s="105" t="s">
        <v>90</v>
      </c>
      <c r="Q32" s="137"/>
      <c r="R32" s="211"/>
      <c r="S32" s="211">
        <v>190163</v>
      </c>
      <c r="T32" s="211"/>
    </row>
    <row r="33" s="199" customFormat="1" ht="21" customHeight="1" spans="1:20">
      <c r="A33" s="226"/>
      <c r="B33" s="217">
        <v>43852</v>
      </c>
      <c r="C33" s="32"/>
      <c r="D33" s="52"/>
      <c r="E33" s="218" t="s">
        <v>64</v>
      </c>
      <c r="F33" s="53" t="s">
        <v>91</v>
      </c>
      <c r="G33" s="218"/>
      <c r="H33" s="48"/>
      <c r="I33" s="218"/>
      <c r="J33" s="218"/>
      <c r="K33" s="218"/>
      <c r="L33" s="218"/>
      <c r="M33" s="46"/>
      <c r="N33" s="109"/>
      <c r="O33" s="109"/>
      <c r="P33" s="105" t="s">
        <v>92</v>
      </c>
      <c r="Q33" s="137"/>
      <c r="R33" s="211"/>
      <c r="S33" s="211">
        <v>606973</v>
      </c>
      <c r="T33" s="211"/>
    </row>
    <row r="34" s="199" customFormat="1" ht="21" customHeight="1" spans="1:20">
      <c r="A34" s="39"/>
      <c r="B34" s="217">
        <v>43852</v>
      </c>
      <c r="C34" s="52"/>
      <c r="D34" s="52"/>
      <c r="E34" s="218" t="s">
        <v>66</v>
      </c>
      <c r="F34" s="53" t="s">
        <v>67</v>
      </c>
      <c r="G34" s="218"/>
      <c r="H34" s="218"/>
      <c r="I34" s="218"/>
      <c r="J34" s="218"/>
      <c r="K34" s="218"/>
      <c r="L34" s="218"/>
      <c r="M34" s="46"/>
      <c r="N34" s="109"/>
      <c r="O34" s="109"/>
      <c r="P34" s="105" t="s">
        <v>68</v>
      </c>
      <c r="Q34" s="137"/>
      <c r="R34" s="211"/>
      <c r="S34" s="211">
        <v>400000</v>
      </c>
      <c r="T34" s="211"/>
    </row>
    <row r="35" s="199" customFormat="1" ht="21" customHeight="1" spans="1:20">
      <c r="A35" s="39">
        <v>11</v>
      </c>
      <c r="B35" s="217">
        <v>43852</v>
      </c>
      <c r="C35" s="52"/>
      <c r="D35" s="52"/>
      <c r="E35" s="218" t="s">
        <v>64</v>
      </c>
      <c r="F35" s="53" t="s">
        <v>81</v>
      </c>
      <c r="G35" s="218"/>
      <c r="H35" s="218"/>
      <c r="I35" s="218"/>
      <c r="J35" s="218"/>
      <c r="K35" s="218"/>
      <c r="L35" s="218"/>
      <c r="M35" s="46"/>
      <c r="N35" s="109"/>
      <c r="O35" s="109"/>
      <c r="P35" s="105" t="s">
        <v>82</v>
      </c>
      <c r="Q35" s="137"/>
      <c r="R35" s="211"/>
      <c r="S35" s="211">
        <v>189882.7</v>
      </c>
      <c r="T35" s="211"/>
    </row>
    <row r="36" s="199" customFormat="1" ht="21" customHeight="1" spans="1:20">
      <c r="A36" s="45">
        <v>12</v>
      </c>
      <c r="B36" s="217">
        <v>43885</v>
      </c>
      <c r="C36" s="52"/>
      <c r="D36" s="52"/>
      <c r="E36" s="218"/>
      <c r="F36" s="53"/>
      <c r="G36" s="218"/>
      <c r="H36" s="218"/>
      <c r="I36" s="218"/>
      <c r="J36" s="218"/>
      <c r="K36" s="218"/>
      <c r="L36" s="218"/>
      <c r="M36" s="46"/>
      <c r="N36" s="109">
        <v>-330000</v>
      </c>
      <c r="O36" s="109" t="s">
        <v>70</v>
      </c>
      <c r="P36" s="105"/>
      <c r="Q36" s="137"/>
      <c r="R36" s="211"/>
      <c r="S36" s="211"/>
      <c r="T36" s="211"/>
    </row>
    <row r="37" s="199" customFormat="1" ht="21" customHeight="1" spans="1:20">
      <c r="A37" s="45"/>
      <c r="B37" s="217">
        <v>43885</v>
      </c>
      <c r="C37" s="52"/>
      <c r="D37" s="52"/>
      <c r="E37" s="218" t="s">
        <v>64</v>
      </c>
      <c r="F37" s="53" t="s">
        <v>81</v>
      </c>
      <c r="G37" s="218"/>
      <c r="H37" s="48"/>
      <c r="I37" s="218"/>
      <c r="J37" s="218"/>
      <c r="K37" s="218"/>
      <c r="L37" s="218">
        <v>100</v>
      </c>
      <c r="M37" s="46" t="s">
        <v>100</v>
      </c>
      <c r="N37" s="109"/>
      <c r="O37" s="109"/>
      <c r="P37" s="105" t="s">
        <v>82</v>
      </c>
      <c r="Q37" s="137"/>
      <c r="R37" s="211"/>
      <c r="S37" s="211">
        <v>348711</v>
      </c>
      <c r="T37" s="211"/>
    </row>
    <row r="38" s="199" customFormat="1" ht="21" customHeight="1" spans="1:20">
      <c r="A38" s="32">
        <v>13</v>
      </c>
      <c r="B38" s="210">
        <v>43894</v>
      </c>
      <c r="C38" s="57"/>
      <c r="D38" s="57"/>
      <c r="E38" s="211" t="s">
        <v>64</v>
      </c>
      <c r="F38" s="70" t="s">
        <v>81</v>
      </c>
      <c r="G38" s="211"/>
      <c r="H38" s="36"/>
      <c r="I38" s="211"/>
      <c r="J38" s="211"/>
      <c r="K38" s="211"/>
      <c r="L38" s="211">
        <v>100</v>
      </c>
      <c r="M38" s="33" t="s">
        <v>100</v>
      </c>
      <c r="N38" s="105"/>
      <c r="O38" s="105"/>
      <c r="P38" s="105" t="s">
        <v>82</v>
      </c>
      <c r="Q38" s="137"/>
      <c r="R38" s="211"/>
      <c r="S38" s="211">
        <v>209925</v>
      </c>
      <c r="T38" s="211"/>
    </row>
    <row r="39" s="201" customFormat="1" ht="21" customHeight="1" spans="1:20">
      <c r="A39" s="5">
        <v>14.1</v>
      </c>
      <c r="B39" s="72">
        <v>43908</v>
      </c>
      <c r="C39" s="73"/>
      <c r="D39" s="73"/>
      <c r="E39" s="232" t="s">
        <v>64</v>
      </c>
      <c r="F39" s="75" t="s">
        <v>81</v>
      </c>
      <c r="G39" s="232"/>
      <c r="J39" s="232"/>
      <c r="K39" s="232"/>
      <c r="L39" s="232">
        <v>100</v>
      </c>
      <c r="M39" s="74" t="s">
        <v>100</v>
      </c>
      <c r="N39" s="118"/>
      <c r="O39" s="118"/>
      <c r="P39" s="118" t="s">
        <v>82</v>
      </c>
      <c r="Q39" s="142"/>
      <c r="R39" s="232"/>
      <c r="S39" s="232">
        <v>170000</v>
      </c>
      <c r="T39" s="232"/>
    </row>
    <row r="40" s="199" customFormat="1" ht="32" customHeight="1" spans="1:20">
      <c r="A40" s="39"/>
      <c r="B40" s="76">
        <v>43966</v>
      </c>
      <c r="C40" s="77"/>
      <c r="D40" s="77"/>
      <c r="E40" s="215" t="s">
        <v>64</v>
      </c>
      <c r="F40" s="78" t="s">
        <v>81</v>
      </c>
      <c r="G40" s="215"/>
      <c r="H40" s="48">
        <v>0.012</v>
      </c>
      <c r="I40" s="218">
        <v>4799.3</v>
      </c>
      <c r="J40" s="215"/>
      <c r="K40" s="215"/>
      <c r="L40" s="215">
        <v>12050</v>
      </c>
      <c r="M40" s="119" t="s">
        <v>101</v>
      </c>
      <c r="N40" s="107"/>
      <c r="O40" s="107"/>
      <c r="P40" s="250" t="s">
        <v>82</v>
      </c>
      <c r="Q40" s="143"/>
      <c r="R40" s="259"/>
      <c r="S40" s="218">
        <v>67700</v>
      </c>
      <c r="T40" s="218"/>
    </row>
    <row r="41" s="199" customFormat="1" ht="32" customHeight="1" spans="1:20">
      <c r="A41" s="39"/>
      <c r="B41" s="76"/>
      <c r="C41" s="77"/>
      <c r="D41" s="77"/>
      <c r="E41" s="215"/>
      <c r="F41" s="78"/>
      <c r="G41" s="215"/>
      <c r="H41" s="48"/>
      <c r="I41" s="218"/>
      <c r="J41" s="215"/>
      <c r="K41" s="215"/>
      <c r="L41" s="215">
        <v>1500</v>
      </c>
      <c r="M41" s="119" t="s">
        <v>102</v>
      </c>
      <c r="N41" s="107"/>
      <c r="O41" s="107"/>
      <c r="P41" s="109"/>
      <c r="Q41" s="139"/>
      <c r="R41" s="218"/>
      <c r="S41" s="218">
        <v>1500</v>
      </c>
      <c r="T41" s="218" t="s">
        <v>102</v>
      </c>
    </row>
    <row r="42" ht="30" customHeight="1" spans="1:20">
      <c r="A42" s="164" t="s">
        <v>93</v>
      </c>
      <c r="B42" s="164"/>
      <c r="C42" s="165">
        <f>SUM(C8:C40)</f>
        <v>23554091.1</v>
      </c>
      <c r="D42" s="265">
        <f>SUM(D8:D41)</f>
        <v>0</v>
      </c>
      <c r="E42" s="266"/>
      <c r="F42" s="266"/>
      <c r="G42" s="266"/>
      <c r="H42" s="266"/>
      <c r="I42" s="273">
        <f>SUM(I8:I40)</f>
        <v>282649.09</v>
      </c>
      <c r="J42" s="274"/>
      <c r="K42" s="273">
        <f>SUM(K8:K40)</f>
        <v>13329</v>
      </c>
      <c r="L42" s="273">
        <f>SUM(L8:L41)</f>
        <v>442200</v>
      </c>
      <c r="M42" s="179"/>
      <c r="N42" s="180">
        <f>SUM(N8:N40)</f>
        <v>52640</v>
      </c>
      <c r="O42" s="109"/>
      <c r="P42" s="105"/>
      <c r="Q42" s="278"/>
      <c r="R42" s="279"/>
      <c r="S42" s="280">
        <f>SUM(S8:S41)</f>
        <v>22766202.96</v>
      </c>
      <c r="T42" s="281">
        <f>C42+D42-I42-K42-L42-N42-S42</f>
        <v>-2929.94999999925</v>
      </c>
    </row>
    <row r="43" ht="30" customHeight="1" spans="1:20">
      <c r="A43" s="164" t="s">
        <v>94</v>
      </c>
      <c r="B43" s="164"/>
      <c r="C43" s="164" t="s">
        <v>95</v>
      </c>
      <c r="D43" s="164"/>
      <c r="E43" s="164"/>
      <c r="F43" s="267">
        <f>P43</f>
        <v>267360.6</v>
      </c>
      <c r="G43" s="268"/>
      <c r="H43" s="268"/>
      <c r="I43" s="268"/>
      <c r="J43" s="268"/>
      <c r="K43" s="275"/>
      <c r="L43" s="182" t="s">
        <v>96</v>
      </c>
      <c r="M43" s="183"/>
      <c r="N43" s="183"/>
      <c r="O43" s="184" t="s">
        <v>97</v>
      </c>
      <c r="P43" s="276">
        <v>267360.6</v>
      </c>
      <c r="Q43" s="276"/>
      <c r="R43" s="276"/>
      <c r="S43" s="276"/>
      <c r="T43" s="276"/>
    </row>
    <row r="44" ht="30" customHeight="1" spans="1:20">
      <c r="A44" s="164"/>
      <c r="B44" s="164"/>
      <c r="C44" s="164" t="s">
        <v>98</v>
      </c>
      <c r="D44" s="164"/>
      <c r="E44" s="164"/>
      <c r="F44" s="267">
        <v>0</v>
      </c>
      <c r="G44" s="268"/>
      <c r="H44" s="268"/>
      <c r="I44" s="268"/>
      <c r="J44" s="268"/>
      <c r="K44" s="275"/>
      <c r="L44" s="186"/>
      <c r="M44" s="187"/>
      <c r="N44" s="187"/>
      <c r="O44" s="184" t="s">
        <v>99</v>
      </c>
      <c r="P44" s="277" t="str">
        <f>SUBSTITUTE(SUBSTITUTE(TEXT(INT(P43),"[DBNum2][$-804]G/通用格式元"&amp;IF(INT(F51)=F51,"整",""))&amp;TEXT(MID(F51,FIND(".",F51&amp;".0")+1,1),"[DBNum2][$-804]G/通用格式角")&amp;TEXT(MID(F51,FIND(".",F51&amp;".0")+2,1),"[DBNum2][$-804]G/通用格式分"),"零角","零"),"零分","")</f>
        <v>贰拾陆万柒仟叁佰陆拾元整</v>
      </c>
      <c r="Q44" s="277"/>
      <c r="R44" s="277"/>
      <c r="S44" s="277"/>
      <c r="T44" s="277"/>
    </row>
    <row r="49" ht="13.5" spans="2:2">
      <c r="B49" s="269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42:B42"/>
    <mergeCell ref="C43:E43"/>
    <mergeCell ref="F43:K43"/>
    <mergeCell ref="P43:T43"/>
    <mergeCell ref="C44:E44"/>
    <mergeCell ref="F44:K44"/>
    <mergeCell ref="P44:T44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43:B44"/>
    <mergeCell ref="L43:N44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51"/>
  <sheetViews>
    <sheetView zoomScale="85" zoomScaleNormal="85" topLeftCell="H1" workbookViewId="0">
      <pane ySplit="7" topLeftCell="A41" activePane="bottomLeft" state="frozen"/>
      <selection/>
      <selection pane="bottomLeft" activeCell="P54" sqref="P54"/>
    </sheetView>
  </sheetViews>
  <sheetFormatPr defaultColWidth="9" defaultRowHeight="11.25"/>
  <cols>
    <col min="1" max="1" width="5.29166666666667" style="198" customWidth="1"/>
    <col min="2" max="2" width="7.88333333333333" style="204" customWidth="1"/>
    <col min="3" max="3" width="14.5083333333333" style="198" customWidth="1"/>
    <col min="4" max="4" width="7.65" style="198" customWidth="1"/>
    <col min="5" max="5" width="16.0833333333333" style="205" customWidth="1"/>
    <col min="6" max="6" width="27.8416666666667" style="205" customWidth="1"/>
    <col min="7" max="7" width="12.7916666666667" style="205" customWidth="1"/>
    <col min="8" max="8" width="8.61666666666667" style="205" customWidth="1"/>
    <col min="9" max="9" width="9.5" style="205" customWidth="1"/>
    <col min="10" max="10" width="9.25833333333333" style="205" customWidth="1"/>
    <col min="11" max="12" width="9.5" style="205" customWidth="1"/>
    <col min="13" max="13" width="20.3" style="11" customWidth="1"/>
    <col min="14" max="14" width="11.175" style="205" customWidth="1"/>
    <col min="15" max="15" width="10.2916666666667" style="204" customWidth="1"/>
    <col min="16" max="16" width="27.0583333333333" style="205" customWidth="1"/>
    <col min="17" max="17" width="15.025" style="198" customWidth="1"/>
    <col min="18" max="18" width="11" style="205" customWidth="1"/>
    <col min="19" max="19" width="16.0666666666667" style="205" customWidth="1"/>
    <col min="20" max="20" width="15.8166666666667" style="198" customWidth="1"/>
    <col min="21" max="16384" width="9" style="198"/>
  </cols>
  <sheetData>
    <row r="1" s="197" customFormat="1" ht="24.9" customHeight="1" spans="1:19">
      <c r="A1" s="206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13"/>
      <c r="N1" s="206"/>
      <c r="O1" s="206"/>
      <c r="P1" s="206"/>
      <c r="Q1" s="206"/>
      <c r="R1" s="206"/>
      <c r="S1" s="206"/>
    </row>
    <row r="2" s="197" customFormat="1" ht="27.9" customHeight="1" spans="1:20">
      <c r="A2" s="15" t="s">
        <v>1</v>
      </c>
      <c r="B2" s="15"/>
      <c r="C2" s="207" t="s">
        <v>2</v>
      </c>
      <c r="D2" s="207"/>
      <c r="E2" s="207"/>
      <c r="F2" s="207"/>
      <c r="G2" s="207"/>
      <c r="H2" s="208" t="s">
        <v>3</v>
      </c>
      <c r="I2" s="239"/>
      <c r="J2" s="239" t="s">
        <v>4</v>
      </c>
      <c r="K2" s="239"/>
      <c r="L2" s="239"/>
      <c r="M2" s="98"/>
      <c r="N2" s="240" t="s">
        <v>5</v>
      </c>
      <c r="O2" s="240"/>
      <c r="P2" s="241">
        <v>2579</v>
      </c>
      <c r="Q2" s="244" t="s">
        <v>6</v>
      </c>
      <c r="R2" s="244"/>
      <c r="S2" s="256" t="s">
        <v>7</v>
      </c>
      <c r="T2" s="256"/>
    </row>
    <row r="3" s="197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7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7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2" t="s">
        <v>33</v>
      </c>
      <c r="Q5" s="134"/>
      <c r="R5" s="134"/>
      <c r="S5" s="132" t="s">
        <v>34</v>
      </c>
      <c r="T5" s="257" t="s">
        <v>35</v>
      </c>
      <c r="V5"/>
    </row>
    <row r="6" s="197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3" t="s">
        <v>41</v>
      </c>
      <c r="Q6" s="136"/>
      <c r="R6" s="136"/>
      <c r="S6" s="132"/>
      <c r="T6" s="257"/>
    </row>
    <row r="7" s="197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7"/>
    </row>
    <row r="8" s="198" customFormat="1" ht="31" customHeight="1" spans="1:20">
      <c r="A8" s="209">
        <v>1</v>
      </c>
      <c r="B8" s="210" t="s">
        <v>54</v>
      </c>
      <c r="C8" s="32">
        <v>11974091.1</v>
      </c>
      <c r="D8" s="211"/>
      <c r="E8" s="34" t="s">
        <v>55</v>
      </c>
      <c r="F8" s="35">
        <v>4.305017278369e+18</v>
      </c>
      <c r="G8" s="211"/>
      <c r="H8" s="212">
        <v>0.012</v>
      </c>
      <c r="I8" s="211">
        <v>83689.79</v>
      </c>
      <c r="J8" s="33" t="s">
        <v>56</v>
      </c>
      <c r="K8" s="211">
        <v>5711</v>
      </c>
      <c r="L8" s="211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1"/>
      <c r="S8" s="211">
        <f>C8-I8-K8-L8-N8</f>
        <v>11794050.31</v>
      </c>
      <c r="T8" s="221"/>
    </row>
    <row r="9" s="198" customFormat="1" ht="38" customHeight="1" spans="1:20">
      <c r="A9" s="213"/>
      <c r="B9" s="214"/>
      <c r="C9" s="39"/>
      <c r="D9" s="215"/>
      <c r="E9" s="41"/>
      <c r="F9" s="42"/>
      <c r="G9" s="215"/>
      <c r="H9" s="216"/>
      <c r="I9" s="215"/>
      <c r="J9" s="40"/>
      <c r="K9" s="215"/>
      <c r="L9" s="215"/>
      <c r="M9" s="40"/>
      <c r="N9" s="107"/>
      <c r="O9" s="107"/>
      <c r="P9" s="107"/>
      <c r="Q9" s="138"/>
      <c r="R9" s="215"/>
      <c r="S9" s="215"/>
      <c r="T9" s="221"/>
    </row>
    <row r="10" s="198" customFormat="1" ht="28" customHeight="1" spans="1:20">
      <c r="A10" s="209">
        <v>2</v>
      </c>
      <c r="B10" s="217">
        <v>43712</v>
      </c>
      <c r="C10" s="45">
        <v>400000</v>
      </c>
      <c r="D10" s="218"/>
      <c r="E10" s="211" t="s">
        <v>60</v>
      </c>
      <c r="F10" s="219">
        <v>175202745165</v>
      </c>
      <c r="G10" s="211"/>
      <c r="H10" s="48">
        <v>0.012</v>
      </c>
      <c r="I10" s="218">
        <v>60000</v>
      </c>
      <c r="J10" s="218" t="s">
        <v>61</v>
      </c>
      <c r="K10" s="211">
        <v>1081</v>
      </c>
      <c r="L10" s="211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1"/>
    </row>
    <row r="11" s="198" customFormat="1" ht="31" customHeight="1" spans="1:20">
      <c r="A11" s="220"/>
      <c r="B11" s="217">
        <v>43714</v>
      </c>
      <c r="C11" s="45">
        <v>2800000</v>
      </c>
      <c r="D11" s="221"/>
      <c r="E11" s="215"/>
      <c r="F11" s="222"/>
      <c r="G11" s="215"/>
      <c r="H11" s="48"/>
      <c r="I11" s="218">
        <v>33600</v>
      </c>
      <c r="J11" s="218" t="s">
        <v>56</v>
      </c>
      <c r="K11" s="215"/>
      <c r="L11" s="215"/>
      <c r="M11" s="40"/>
      <c r="N11" s="107"/>
      <c r="O11" s="107"/>
      <c r="P11" s="107"/>
      <c r="Q11" s="107"/>
      <c r="R11" s="107"/>
      <c r="S11" s="107"/>
      <c r="T11" s="221"/>
    </row>
    <row r="12" ht="20.1" customHeight="1" spans="1:20">
      <c r="A12" s="220"/>
      <c r="B12" s="217">
        <v>43717</v>
      </c>
      <c r="C12" s="52"/>
      <c r="D12" s="52"/>
      <c r="E12" s="218" t="s">
        <v>64</v>
      </c>
      <c r="F12" s="53">
        <v>4.3050172783609e+19</v>
      </c>
      <c r="G12" s="223"/>
      <c r="H12" s="223"/>
      <c r="I12" s="223"/>
      <c r="J12" s="223"/>
      <c r="K12" s="223"/>
      <c r="L12" s="223"/>
      <c r="M12" s="54"/>
      <c r="N12" s="109"/>
      <c r="O12" s="109"/>
      <c r="P12" s="109" t="s">
        <v>65</v>
      </c>
      <c r="Q12" s="139"/>
      <c r="R12" s="221"/>
      <c r="S12" s="218">
        <v>400000</v>
      </c>
      <c r="T12" s="221"/>
    </row>
    <row r="13" ht="20.1" customHeight="1" spans="1:20">
      <c r="A13" s="213"/>
      <c r="B13" s="217">
        <v>43717</v>
      </c>
      <c r="C13" s="52"/>
      <c r="D13" s="52"/>
      <c r="E13" s="223" t="s">
        <v>66</v>
      </c>
      <c r="F13" s="55" t="s">
        <v>67</v>
      </c>
      <c r="G13" s="223"/>
      <c r="H13" s="223"/>
      <c r="I13" s="223"/>
      <c r="J13" s="223"/>
      <c r="K13" s="223"/>
      <c r="L13" s="223"/>
      <c r="M13" s="54"/>
      <c r="N13" s="109"/>
      <c r="O13" s="109"/>
      <c r="P13" s="109" t="s">
        <v>68</v>
      </c>
      <c r="Q13" s="139"/>
      <c r="R13" s="221"/>
      <c r="S13" s="218">
        <v>2000000</v>
      </c>
      <c r="T13" s="221"/>
    </row>
    <row r="14" ht="20.1" customHeight="1" spans="1:20">
      <c r="A14" s="45">
        <v>3</v>
      </c>
      <c r="B14" s="217">
        <v>43720</v>
      </c>
      <c r="C14" s="52"/>
      <c r="D14" s="52"/>
      <c r="E14" s="218" t="s">
        <v>64</v>
      </c>
      <c r="F14" s="53">
        <v>4.3050172783609e+19</v>
      </c>
      <c r="G14" s="223"/>
      <c r="H14" s="223"/>
      <c r="I14" s="223"/>
      <c r="J14" s="223"/>
      <c r="K14" s="223"/>
      <c r="L14" s="223"/>
      <c r="M14" s="54"/>
      <c r="N14" s="109"/>
      <c r="O14" s="109"/>
      <c r="P14" s="109" t="s">
        <v>65</v>
      </c>
      <c r="Q14" s="139"/>
      <c r="R14" s="221"/>
      <c r="S14" s="218">
        <v>290000</v>
      </c>
      <c r="T14" s="221"/>
    </row>
    <row r="15" ht="20.1" customHeight="1" spans="1:20">
      <c r="A15" s="32">
        <v>4</v>
      </c>
      <c r="B15" s="210">
        <v>43749</v>
      </c>
      <c r="C15" s="32">
        <v>2000000</v>
      </c>
      <c r="D15" s="57"/>
      <c r="E15" s="211" t="s">
        <v>60</v>
      </c>
      <c r="F15" s="219">
        <v>175202745165</v>
      </c>
      <c r="G15" s="211"/>
      <c r="H15" s="48" t="s">
        <v>69</v>
      </c>
      <c r="I15" s="48"/>
      <c r="J15" s="48"/>
      <c r="K15" s="48"/>
      <c r="L15" s="48"/>
      <c r="M15" s="48"/>
      <c r="N15" s="48"/>
      <c r="O15" s="48"/>
      <c r="P15" s="245"/>
      <c r="Q15" s="137"/>
      <c r="R15" s="137"/>
      <c r="S15" s="137"/>
      <c r="T15" s="137"/>
    </row>
    <row r="16" ht="24" customHeight="1" spans="1:20">
      <c r="A16" s="39"/>
      <c r="B16" s="217">
        <v>43750</v>
      </c>
      <c r="C16" s="52"/>
      <c r="D16" s="52"/>
      <c r="E16" s="223" t="s">
        <v>66</v>
      </c>
      <c r="F16" s="55" t="s">
        <v>67</v>
      </c>
      <c r="G16" s="223"/>
      <c r="H16" s="43"/>
      <c r="I16" s="246"/>
      <c r="J16" s="246"/>
      <c r="K16" s="246"/>
      <c r="L16" s="246"/>
      <c r="M16" s="111"/>
      <c r="N16" s="107"/>
      <c r="O16" s="107"/>
      <c r="P16" s="109" t="s">
        <v>68</v>
      </c>
      <c r="Q16" s="139"/>
      <c r="R16" s="221"/>
      <c r="S16" s="218">
        <v>2000000</v>
      </c>
      <c r="T16" s="221"/>
    </row>
    <row r="17" ht="20.1" customHeight="1" spans="1:20">
      <c r="A17" s="32">
        <v>5</v>
      </c>
      <c r="B17" s="224">
        <v>43790</v>
      </c>
      <c r="C17" s="52"/>
      <c r="D17" s="52"/>
      <c r="E17" s="218"/>
      <c r="F17" s="225"/>
      <c r="G17" s="223"/>
      <c r="H17" s="48"/>
      <c r="I17" s="223"/>
      <c r="J17" s="223"/>
      <c r="K17" s="223"/>
      <c r="L17" s="223"/>
      <c r="M17" s="54"/>
      <c r="N17" s="109">
        <v>-197059</v>
      </c>
      <c r="O17" s="109" t="s">
        <v>70</v>
      </c>
      <c r="P17" s="109"/>
      <c r="Q17" s="139"/>
      <c r="R17" s="221"/>
      <c r="S17" s="221"/>
      <c r="T17" s="221"/>
    </row>
    <row r="18" ht="20.1" customHeight="1" spans="1:20">
      <c r="A18" s="39"/>
      <c r="B18" s="224">
        <v>43790</v>
      </c>
      <c r="C18" s="52"/>
      <c r="D18" s="52"/>
      <c r="E18" s="218" t="s">
        <v>64</v>
      </c>
      <c r="F18" s="53" t="s">
        <v>71</v>
      </c>
      <c r="G18" s="223"/>
      <c r="H18" s="223"/>
      <c r="I18" s="223"/>
      <c r="J18" s="223"/>
      <c r="K18" s="223"/>
      <c r="L18" s="223"/>
      <c r="M18" s="54"/>
      <c r="N18" s="109"/>
      <c r="O18" s="109"/>
      <c r="P18" s="109" t="s">
        <v>72</v>
      </c>
      <c r="Q18" s="139"/>
      <c r="R18" s="221"/>
      <c r="S18" s="218">
        <v>190000</v>
      </c>
      <c r="T18" s="221"/>
    </row>
    <row r="19" s="198" customFormat="1" ht="20.1" customHeight="1" spans="1:20">
      <c r="A19" s="32">
        <v>6</v>
      </c>
      <c r="B19" s="217">
        <v>43837</v>
      </c>
      <c r="C19" s="32">
        <v>680000</v>
      </c>
      <c r="D19" s="52"/>
      <c r="E19" s="218" t="s">
        <v>73</v>
      </c>
      <c r="F19" s="225">
        <v>1.30201071920014e+18</v>
      </c>
      <c r="G19" s="218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8"/>
      <c r="S19" s="218"/>
      <c r="T19" s="218"/>
    </row>
    <row r="20" s="198" customFormat="1" ht="21" customHeight="1" spans="1:20">
      <c r="A20" s="39"/>
      <c r="B20" s="217">
        <v>43837</v>
      </c>
      <c r="C20" s="52"/>
      <c r="D20" s="52"/>
      <c r="E20" s="218" t="s">
        <v>64</v>
      </c>
      <c r="F20" s="53" t="s">
        <v>71</v>
      </c>
      <c r="G20" s="218"/>
      <c r="H20" s="218"/>
      <c r="I20" s="218"/>
      <c r="J20" s="218"/>
      <c r="K20" s="218"/>
      <c r="L20" s="218">
        <v>100</v>
      </c>
      <c r="M20" s="46" t="s">
        <v>74</v>
      </c>
      <c r="N20" s="109"/>
      <c r="O20" s="109"/>
      <c r="P20" s="109" t="s">
        <v>72</v>
      </c>
      <c r="Q20" s="139"/>
      <c r="R20" s="218"/>
      <c r="S20" s="218">
        <v>322406.25</v>
      </c>
      <c r="T20" s="218"/>
    </row>
    <row r="21" s="199" customFormat="1" ht="21" customHeight="1" spans="1:20">
      <c r="A21" s="226">
        <v>7</v>
      </c>
      <c r="B21" s="217">
        <v>43840</v>
      </c>
      <c r="C21" s="32">
        <v>6666000</v>
      </c>
      <c r="D21" s="52"/>
      <c r="E21" s="218" t="s">
        <v>64</v>
      </c>
      <c r="F21" s="53" t="s">
        <v>75</v>
      </c>
      <c r="G21" s="218"/>
      <c r="H21" s="227" t="s">
        <v>76</v>
      </c>
      <c r="I21" s="247"/>
      <c r="J21" s="247"/>
      <c r="K21" s="247"/>
      <c r="L21" s="283"/>
      <c r="M21" s="46"/>
      <c r="N21" s="109"/>
      <c r="O21" s="109"/>
      <c r="P21" s="105"/>
      <c r="Q21" s="137"/>
      <c r="R21" s="211"/>
      <c r="S21" s="211"/>
      <c r="T21" s="211"/>
    </row>
    <row r="22" s="199" customFormat="1" ht="21" customHeight="1" spans="1:20">
      <c r="A22" s="39"/>
      <c r="B22" s="217">
        <v>43840</v>
      </c>
      <c r="C22" s="32">
        <v>-6666000</v>
      </c>
      <c r="D22" s="52"/>
      <c r="E22" s="218" t="s">
        <v>64</v>
      </c>
      <c r="F22" s="53" t="s">
        <v>77</v>
      </c>
      <c r="G22" s="218"/>
      <c r="H22" s="228"/>
      <c r="I22" s="248"/>
      <c r="J22" s="248"/>
      <c r="K22" s="248"/>
      <c r="L22" s="284"/>
      <c r="M22" s="46"/>
      <c r="N22" s="109"/>
      <c r="O22" s="109"/>
      <c r="P22" s="105" t="s">
        <v>78</v>
      </c>
      <c r="Q22" s="137"/>
      <c r="R22" s="211"/>
      <c r="S22" s="211"/>
      <c r="T22" s="211"/>
    </row>
    <row r="23" s="200" customFormat="1" ht="21" customHeight="1" spans="1:20">
      <c r="A23" s="229">
        <v>8</v>
      </c>
      <c r="B23" s="230">
        <v>43847</v>
      </c>
      <c r="C23" s="65">
        <v>880000</v>
      </c>
      <c r="D23" s="66"/>
      <c r="E23" s="231" t="s">
        <v>79</v>
      </c>
      <c r="F23" s="68" t="s">
        <v>77</v>
      </c>
      <c r="G23" s="231"/>
      <c r="H23" s="48" t="s">
        <v>80</v>
      </c>
      <c r="I23" s="48"/>
      <c r="J23" s="48"/>
      <c r="K23" s="48"/>
      <c r="L23" s="48"/>
      <c r="M23" s="48"/>
      <c r="N23" s="48"/>
      <c r="O23" s="48"/>
      <c r="P23" s="249"/>
      <c r="Q23" s="140"/>
      <c r="R23" s="258"/>
      <c r="S23" s="258"/>
      <c r="T23" s="258"/>
    </row>
    <row r="24" s="199" customFormat="1" ht="21" customHeight="1" spans="1:20">
      <c r="A24" s="226"/>
      <c r="B24" s="217">
        <v>43847</v>
      </c>
      <c r="C24" s="32">
        <v>20000</v>
      </c>
      <c r="D24" s="52"/>
      <c r="E24" s="211" t="s">
        <v>60</v>
      </c>
      <c r="F24" s="219">
        <v>175202745165</v>
      </c>
      <c r="G24" s="218"/>
      <c r="H24" s="218"/>
      <c r="I24" s="218"/>
      <c r="J24" s="218"/>
      <c r="K24" s="218"/>
      <c r="L24" s="209"/>
      <c r="M24" s="3"/>
      <c r="N24" s="109"/>
      <c r="O24" s="109"/>
      <c r="P24" s="105"/>
      <c r="Q24" s="137"/>
      <c r="R24" s="211"/>
      <c r="S24" s="211"/>
      <c r="T24" s="211"/>
    </row>
    <row r="25" s="199" customFormat="1" ht="21" customHeight="1" spans="1:20">
      <c r="A25" s="226"/>
      <c r="B25" s="217">
        <v>43847</v>
      </c>
      <c r="C25" s="52"/>
      <c r="D25" s="52"/>
      <c r="E25" s="218" t="s">
        <v>64</v>
      </c>
      <c r="F25" s="53" t="s">
        <v>81</v>
      </c>
      <c r="G25" s="218"/>
      <c r="H25" s="218"/>
      <c r="I25" s="218"/>
      <c r="J25" s="218"/>
      <c r="K25" s="218"/>
      <c r="L25" s="218">
        <v>100</v>
      </c>
      <c r="M25" s="46" t="s">
        <v>74</v>
      </c>
      <c r="N25" s="109"/>
      <c r="O25" s="109"/>
      <c r="P25" s="105" t="s">
        <v>82</v>
      </c>
      <c r="Q25" s="137"/>
      <c r="R25" s="211"/>
      <c r="S25" s="211">
        <v>201272.4</v>
      </c>
      <c r="T25" s="211"/>
    </row>
    <row r="26" s="199" customFormat="1" ht="21" customHeight="1" spans="1:20">
      <c r="A26" s="39"/>
      <c r="B26" s="217">
        <v>43847</v>
      </c>
      <c r="C26" s="52"/>
      <c r="D26" s="52"/>
      <c r="E26" s="218" t="s">
        <v>64</v>
      </c>
      <c r="F26" s="53" t="s">
        <v>81</v>
      </c>
      <c r="G26" s="218"/>
      <c r="H26" s="218"/>
      <c r="I26" s="218"/>
      <c r="J26" s="218"/>
      <c r="K26" s="218"/>
      <c r="L26" s="218">
        <v>50</v>
      </c>
      <c r="M26" s="46" t="s">
        <v>74</v>
      </c>
      <c r="N26" s="109"/>
      <c r="O26" s="109"/>
      <c r="P26" s="105" t="s">
        <v>82</v>
      </c>
      <c r="Q26" s="137"/>
      <c r="R26" s="211"/>
      <c r="S26" s="211">
        <v>20000</v>
      </c>
      <c r="T26" s="211"/>
    </row>
    <row r="27" s="199" customFormat="1" ht="21" customHeight="1" spans="1:20">
      <c r="A27" s="39">
        <v>9</v>
      </c>
      <c r="B27" s="217">
        <v>43849</v>
      </c>
      <c r="C27" s="52"/>
      <c r="D27" s="52"/>
      <c r="E27" s="218" t="s">
        <v>64</v>
      </c>
      <c r="F27" s="53" t="s">
        <v>81</v>
      </c>
      <c r="G27" s="218"/>
      <c r="H27" s="218"/>
      <c r="I27" s="218"/>
      <c r="J27" s="218"/>
      <c r="K27" s="218"/>
      <c r="L27" s="218">
        <v>100</v>
      </c>
      <c r="M27" s="46" t="s">
        <v>74</v>
      </c>
      <c r="N27" s="109"/>
      <c r="O27" s="109"/>
      <c r="P27" s="105" t="s">
        <v>82</v>
      </c>
      <c r="Q27" s="137"/>
      <c r="R27" s="211"/>
      <c r="S27" s="211">
        <v>350638</v>
      </c>
      <c r="T27" s="211"/>
    </row>
    <row r="28" s="200" customFormat="1" ht="21" customHeight="1" spans="1:20">
      <c r="A28" s="229">
        <v>10</v>
      </c>
      <c r="B28" s="230">
        <v>43849</v>
      </c>
      <c r="C28" s="65">
        <v>4400000</v>
      </c>
      <c r="D28" s="66"/>
      <c r="E28" s="231" t="s">
        <v>79</v>
      </c>
      <c r="F28" s="68" t="s">
        <v>77</v>
      </c>
      <c r="G28" s="231"/>
      <c r="H28" s="69">
        <v>0.012</v>
      </c>
      <c r="I28" s="231">
        <v>63600</v>
      </c>
      <c r="J28" s="231" t="s">
        <v>56</v>
      </c>
      <c r="K28" s="231"/>
      <c r="L28" s="231">
        <v>180000</v>
      </c>
      <c r="M28" s="67" t="s">
        <v>83</v>
      </c>
      <c r="N28" s="116">
        <v>330000</v>
      </c>
      <c r="O28" s="116" t="s">
        <v>84</v>
      </c>
      <c r="P28" s="249"/>
      <c r="Q28" s="140"/>
      <c r="R28" s="258"/>
      <c r="S28" s="258"/>
      <c r="T28" s="258"/>
    </row>
    <row r="29" s="200" customFormat="1" ht="21" customHeight="1" spans="1:20">
      <c r="A29" s="229"/>
      <c r="B29" s="230">
        <v>43852</v>
      </c>
      <c r="C29" s="65">
        <v>400000</v>
      </c>
      <c r="D29" s="66"/>
      <c r="E29" s="231" t="s">
        <v>79</v>
      </c>
      <c r="F29" s="68" t="s">
        <v>77</v>
      </c>
      <c r="G29" s="231"/>
      <c r="H29" s="69">
        <v>0.012</v>
      </c>
      <c r="I29" s="231">
        <v>4800</v>
      </c>
      <c r="J29" s="231" t="s">
        <v>56</v>
      </c>
      <c r="K29" s="231"/>
      <c r="L29" s="231"/>
      <c r="M29" s="67"/>
      <c r="N29" s="116"/>
      <c r="O29" s="116"/>
      <c r="P29" s="249"/>
      <c r="Q29" s="140"/>
      <c r="R29" s="258"/>
      <c r="S29" s="258"/>
      <c r="T29" s="258"/>
    </row>
    <row r="30" s="199" customFormat="1" ht="21" customHeight="1" spans="1:20">
      <c r="A30" s="226"/>
      <c r="B30" s="217">
        <v>43852</v>
      </c>
      <c r="C30" s="32"/>
      <c r="D30" s="52"/>
      <c r="E30" s="218" t="s">
        <v>64</v>
      </c>
      <c r="F30" s="53" t="s">
        <v>81</v>
      </c>
      <c r="G30" s="218"/>
      <c r="H30" s="48"/>
      <c r="I30" s="218"/>
      <c r="J30" s="218"/>
      <c r="K30" s="218"/>
      <c r="L30" s="218"/>
      <c r="M30" s="46"/>
      <c r="N30" s="109"/>
      <c r="O30" s="109"/>
      <c r="P30" s="105" t="s">
        <v>82</v>
      </c>
      <c r="Q30" s="137"/>
      <c r="R30" s="211"/>
      <c r="S30" s="211">
        <v>2962181.3</v>
      </c>
      <c r="T30" s="211"/>
    </row>
    <row r="31" s="199" customFormat="1" ht="21" customHeight="1" spans="1:20">
      <c r="A31" s="226"/>
      <c r="B31" s="217">
        <v>43852</v>
      </c>
      <c r="C31" s="32"/>
      <c r="D31" s="52"/>
      <c r="E31" s="218" t="s">
        <v>85</v>
      </c>
      <c r="F31" s="53" t="s">
        <v>86</v>
      </c>
      <c r="G31" s="218"/>
      <c r="H31" s="48"/>
      <c r="I31" s="218"/>
      <c r="J31" s="218"/>
      <c r="K31" s="218"/>
      <c r="L31" s="218"/>
      <c r="M31" s="46"/>
      <c r="N31" s="109"/>
      <c r="O31" s="109"/>
      <c r="P31" s="105" t="s">
        <v>87</v>
      </c>
      <c r="Q31" s="137"/>
      <c r="R31" s="211"/>
      <c r="S31" s="211">
        <v>50800</v>
      </c>
      <c r="T31" s="211"/>
    </row>
    <row r="32" s="199" customFormat="1" ht="21" customHeight="1" spans="1:20">
      <c r="A32" s="226"/>
      <c r="B32" s="217">
        <v>43852</v>
      </c>
      <c r="C32" s="32"/>
      <c r="D32" s="52"/>
      <c r="E32" s="218" t="s">
        <v>88</v>
      </c>
      <c r="F32" s="53" t="s">
        <v>89</v>
      </c>
      <c r="G32" s="218"/>
      <c r="H32" s="48"/>
      <c r="I32" s="218"/>
      <c r="J32" s="218"/>
      <c r="K32" s="218"/>
      <c r="L32" s="218"/>
      <c r="M32" s="46"/>
      <c r="N32" s="109"/>
      <c r="O32" s="109"/>
      <c r="P32" s="105" t="s">
        <v>90</v>
      </c>
      <c r="Q32" s="137"/>
      <c r="R32" s="211"/>
      <c r="S32" s="211">
        <v>190163</v>
      </c>
      <c r="T32" s="211"/>
    </row>
    <row r="33" s="199" customFormat="1" ht="21" customHeight="1" spans="1:20">
      <c r="A33" s="226"/>
      <c r="B33" s="217">
        <v>43852</v>
      </c>
      <c r="C33" s="32"/>
      <c r="D33" s="52"/>
      <c r="E33" s="218" t="s">
        <v>64</v>
      </c>
      <c r="F33" s="53" t="s">
        <v>91</v>
      </c>
      <c r="G33" s="218"/>
      <c r="H33" s="48"/>
      <c r="I33" s="218"/>
      <c r="J33" s="218"/>
      <c r="K33" s="218"/>
      <c r="L33" s="218"/>
      <c r="M33" s="46"/>
      <c r="N33" s="109"/>
      <c r="O33" s="109"/>
      <c r="P33" s="105" t="s">
        <v>92</v>
      </c>
      <c r="Q33" s="137"/>
      <c r="R33" s="211"/>
      <c r="S33" s="211">
        <v>606973</v>
      </c>
      <c r="T33" s="211"/>
    </row>
    <row r="34" s="199" customFormat="1" ht="21" customHeight="1" spans="1:20">
      <c r="A34" s="39"/>
      <c r="B34" s="217">
        <v>43852</v>
      </c>
      <c r="C34" s="52"/>
      <c r="D34" s="52"/>
      <c r="E34" s="218" t="s">
        <v>66</v>
      </c>
      <c r="F34" s="53" t="s">
        <v>67</v>
      </c>
      <c r="G34" s="218"/>
      <c r="H34" s="218"/>
      <c r="I34" s="218"/>
      <c r="J34" s="218"/>
      <c r="K34" s="218"/>
      <c r="L34" s="218"/>
      <c r="M34" s="46"/>
      <c r="N34" s="109"/>
      <c r="O34" s="109"/>
      <c r="P34" s="105" t="s">
        <v>68</v>
      </c>
      <c r="Q34" s="137"/>
      <c r="R34" s="211"/>
      <c r="S34" s="211">
        <v>400000</v>
      </c>
      <c r="T34" s="211"/>
    </row>
    <row r="35" s="199" customFormat="1" ht="21" customHeight="1" spans="1:20">
      <c r="A35" s="39">
        <v>11</v>
      </c>
      <c r="B35" s="217">
        <v>43852</v>
      </c>
      <c r="C35" s="52"/>
      <c r="D35" s="52"/>
      <c r="E35" s="218" t="s">
        <v>64</v>
      </c>
      <c r="F35" s="53" t="s">
        <v>81</v>
      </c>
      <c r="G35" s="218"/>
      <c r="H35" s="218"/>
      <c r="I35" s="218"/>
      <c r="J35" s="218"/>
      <c r="K35" s="218"/>
      <c r="L35" s="218"/>
      <c r="M35" s="46"/>
      <c r="N35" s="109"/>
      <c r="O35" s="109"/>
      <c r="P35" s="105" t="s">
        <v>82</v>
      </c>
      <c r="Q35" s="137"/>
      <c r="R35" s="211"/>
      <c r="S35" s="211">
        <v>189882.7</v>
      </c>
      <c r="T35" s="211"/>
    </row>
    <row r="36" s="199" customFormat="1" ht="21" customHeight="1" spans="1:20">
      <c r="A36" s="45">
        <v>12</v>
      </c>
      <c r="B36" s="217">
        <v>43885</v>
      </c>
      <c r="C36" s="52"/>
      <c r="D36" s="52"/>
      <c r="E36" s="218"/>
      <c r="F36" s="53"/>
      <c r="G36" s="218"/>
      <c r="H36" s="218"/>
      <c r="I36" s="218"/>
      <c r="J36" s="218"/>
      <c r="K36" s="218"/>
      <c r="L36" s="218"/>
      <c r="M36" s="46"/>
      <c r="N36" s="109">
        <v>-330000</v>
      </c>
      <c r="O36" s="109" t="s">
        <v>70</v>
      </c>
      <c r="P36" s="105"/>
      <c r="Q36" s="137"/>
      <c r="R36" s="211"/>
      <c r="S36" s="211"/>
      <c r="T36" s="211"/>
    </row>
    <row r="37" s="199" customFormat="1" ht="21" customHeight="1" spans="1:20">
      <c r="A37" s="45"/>
      <c r="B37" s="217">
        <v>43885</v>
      </c>
      <c r="C37" s="52"/>
      <c r="D37" s="52"/>
      <c r="E37" s="218" t="s">
        <v>64</v>
      </c>
      <c r="F37" s="53" t="s">
        <v>81</v>
      </c>
      <c r="G37" s="218"/>
      <c r="H37" s="48"/>
      <c r="I37" s="218"/>
      <c r="J37" s="218"/>
      <c r="K37" s="218"/>
      <c r="L37" s="218">
        <v>100</v>
      </c>
      <c r="M37" s="46" t="s">
        <v>100</v>
      </c>
      <c r="N37" s="109"/>
      <c r="O37" s="109"/>
      <c r="P37" s="105" t="s">
        <v>82</v>
      </c>
      <c r="Q37" s="137"/>
      <c r="R37" s="211"/>
      <c r="S37" s="211">
        <v>348711</v>
      </c>
      <c r="T37" s="211"/>
    </row>
    <row r="38" s="199" customFormat="1" ht="21" customHeight="1" spans="1:20">
      <c r="A38" s="32">
        <v>13</v>
      </c>
      <c r="B38" s="210">
        <v>43894</v>
      </c>
      <c r="C38" s="57"/>
      <c r="D38" s="57"/>
      <c r="E38" s="211" t="s">
        <v>64</v>
      </c>
      <c r="F38" s="70" t="s">
        <v>81</v>
      </c>
      <c r="G38" s="211"/>
      <c r="H38" s="36"/>
      <c r="I38" s="211"/>
      <c r="J38" s="211"/>
      <c r="K38" s="211"/>
      <c r="L38" s="211">
        <v>100</v>
      </c>
      <c r="M38" s="33" t="s">
        <v>100</v>
      </c>
      <c r="N38" s="105"/>
      <c r="O38" s="105"/>
      <c r="P38" s="250" t="s">
        <v>103</v>
      </c>
      <c r="Q38" s="137"/>
      <c r="R38" s="211"/>
      <c r="S38" s="211">
        <v>209925</v>
      </c>
      <c r="T38" s="211"/>
    </row>
    <row r="39" s="201" customFormat="1" ht="21" customHeight="1" spans="1:20">
      <c r="A39" s="5">
        <v>14.1</v>
      </c>
      <c r="B39" s="72">
        <v>43908</v>
      </c>
      <c r="C39" s="73"/>
      <c r="D39" s="73"/>
      <c r="E39" s="232" t="s">
        <v>64</v>
      </c>
      <c r="F39" s="75" t="s">
        <v>81</v>
      </c>
      <c r="G39" s="232"/>
      <c r="J39" s="232"/>
      <c r="K39" s="232"/>
      <c r="L39" s="232">
        <v>100</v>
      </c>
      <c r="M39" s="74" t="s">
        <v>100</v>
      </c>
      <c r="N39" s="118"/>
      <c r="O39" s="118"/>
      <c r="P39" s="250" t="s">
        <v>103</v>
      </c>
      <c r="Q39" s="142"/>
      <c r="R39" s="232"/>
      <c r="S39" s="232">
        <v>170000</v>
      </c>
      <c r="T39" s="232"/>
    </row>
    <row r="40" s="199" customFormat="1" ht="32" customHeight="1" spans="1:20">
      <c r="A40" s="39"/>
      <c r="B40" s="76">
        <v>43966</v>
      </c>
      <c r="C40" s="77"/>
      <c r="D40" s="77"/>
      <c r="E40" s="215" t="s">
        <v>64</v>
      </c>
      <c r="F40" s="78" t="s">
        <v>81</v>
      </c>
      <c r="G40" s="215"/>
      <c r="H40" s="48">
        <v>0.012</v>
      </c>
      <c r="I40" s="218">
        <v>4799.3</v>
      </c>
      <c r="J40" s="215"/>
      <c r="K40" s="215"/>
      <c r="L40" s="215">
        <v>12050</v>
      </c>
      <c r="M40" s="119" t="s">
        <v>101</v>
      </c>
      <c r="N40" s="107"/>
      <c r="O40" s="107"/>
      <c r="P40" s="250" t="s">
        <v>103</v>
      </c>
      <c r="Q40" s="143"/>
      <c r="R40" s="259"/>
      <c r="S40" s="218">
        <v>67700</v>
      </c>
      <c r="T40" s="218"/>
    </row>
    <row r="41" s="199" customFormat="1" ht="32" customHeight="1" spans="1:20">
      <c r="A41" s="39"/>
      <c r="B41" s="76"/>
      <c r="C41" s="77"/>
      <c r="D41" s="77"/>
      <c r="E41" s="215"/>
      <c r="F41" s="78"/>
      <c r="G41" s="215"/>
      <c r="H41" s="48"/>
      <c r="I41" s="218"/>
      <c r="J41" s="215"/>
      <c r="K41" s="215"/>
      <c r="L41" s="215">
        <v>1500</v>
      </c>
      <c r="M41" s="119" t="s">
        <v>102</v>
      </c>
      <c r="N41" s="107"/>
      <c r="O41" s="107"/>
      <c r="P41" s="109"/>
      <c r="Q41" s="139"/>
      <c r="R41" s="218"/>
      <c r="S41" s="218">
        <v>1500</v>
      </c>
      <c r="T41" s="218" t="s">
        <v>102</v>
      </c>
    </row>
    <row r="42" s="200" customFormat="1" ht="32" customHeight="1" spans="1:20">
      <c r="A42" s="291">
        <v>15</v>
      </c>
      <c r="B42" s="298">
        <v>44098</v>
      </c>
      <c r="C42" s="293"/>
      <c r="D42" s="299">
        <v>3000000</v>
      </c>
      <c r="E42" s="294" t="s">
        <v>104</v>
      </c>
      <c r="F42" s="295" t="s">
        <v>105</v>
      </c>
      <c r="G42" s="294"/>
      <c r="H42" s="69"/>
      <c r="I42" s="231"/>
      <c r="J42" s="294"/>
      <c r="K42" s="294"/>
      <c r="L42" s="300"/>
      <c r="M42" s="300"/>
      <c r="N42" s="300"/>
      <c r="O42" s="300"/>
      <c r="P42" s="300"/>
      <c r="Q42" s="140"/>
      <c r="R42" s="258"/>
      <c r="T42" s="258"/>
    </row>
    <row r="43" s="199" customFormat="1" ht="32" customHeight="1" spans="1:20">
      <c r="A43" s="39"/>
      <c r="B43" s="76"/>
      <c r="C43" s="77"/>
      <c r="D43" s="77"/>
      <c r="E43" s="215" t="s">
        <v>64</v>
      </c>
      <c r="F43" s="78" t="s">
        <v>81</v>
      </c>
      <c r="G43" s="215"/>
      <c r="H43" s="48"/>
      <c r="I43" s="218"/>
      <c r="J43" s="215"/>
      <c r="K43" s="215"/>
      <c r="L43" s="215">
        <v>100</v>
      </c>
      <c r="M43" s="40" t="s">
        <v>100</v>
      </c>
      <c r="N43" s="107"/>
      <c r="O43" s="107"/>
      <c r="P43" s="250" t="s">
        <v>103</v>
      </c>
      <c r="Q43" s="137"/>
      <c r="R43" s="211"/>
      <c r="S43" s="211">
        <v>267360.6</v>
      </c>
      <c r="T43" s="211"/>
    </row>
    <row r="44" ht="30" customHeight="1" spans="1:20">
      <c r="A44" s="164" t="s">
        <v>93</v>
      </c>
      <c r="B44" s="164"/>
      <c r="C44" s="165">
        <f>SUM(C8:C40)</f>
        <v>23554091.1</v>
      </c>
      <c r="D44" s="265">
        <f>SUM(D8:D43)</f>
        <v>3000000</v>
      </c>
      <c r="E44" s="266"/>
      <c r="F44" s="266"/>
      <c r="G44" s="266"/>
      <c r="H44" s="266"/>
      <c r="I44" s="273">
        <f t="shared" ref="I44:N44" si="0">SUM(I8:I40)</f>
        <v>282649.09</v>
      </c>
      <c r="J44" s="274"/>
      <c r="K44" s="273">
        <f t="shared" si="0"/>
        <v>13329</v>
      </c>
      <c r="L44" s="273">
        <f>SUM(L8:L43)</f>
        <v>442300</v>
      </c>
      <c r="M44" s="179"/>
      <c r="N44" s="180">
        <f t="shared" si="0"/>
        <v>52640</v>
      </c>
      <c r="O44" s="109"/>
      <c r="P44" s="105"/>
      <c r="Q44" s="278"/>
      <c r="R44" s="279"/>
      <c r="S44" s="280">
        <f>SUM(S8:S43)</f>
        <v>23033563.56</v>
      </c>
      <c r="T44" s="281">
        <f>C44+D44-I44-K44-L44-N44-S44</f>
        <v>2729609.45</v>
      </c>
    </row>
    <row r="45" ht="30" customHeight="1" spans="1:20">
      <c r="A45" s="164" t="s">
        <v>94</v>
      </c>
      <c r="B45" s="164"/>
      <c r="C45" s="164" t="s">
        <v>95</v>
      </c>
      <c r="D45" s="164"/>
      <c r="E45" s="164"/>
      <c r="F45" s="267">
        <f>P45</f>
        <v>267360.6</v>
      </c>
      <c r="G45" s="268"/>
      <c r="H45" s="268"/>
      <c r="I45" s="268"/>
      <c r="J45" s="268"/>
      <c r="K45" s="275"/>
      <c r="L45" s="182" t="s">
        <v>96</v>
      </c>
      <c r="M45" s="183"/>
      <c r="N45" s="183"/>
      <c r="O45" s="184" t="s">
        <v>97</v>
      </c>
      <c r="P45" s="276">
        <v>267360.6</v>
      </c>
      <c r="Q45" s="276"/>
      <c r="R45" s="276"/>
      <c r="S45" s="276"/>
      <c r="T45" s="276"/>
    </row>
    <row r="46" ht="30" customHeight="1" spans="1:20">
      <c r="A46" s="164"/>
      <c r="B46" s="164"/>
      <c r="C46" s="164" t="s">
        <v>98</v>
      </c>
      <c r="D46" s="164"/>
      <c r="E46" s="164"/>
      <c r="F46" s="267">
        <v>0</v>
      </c>
      <c r="G46" s="268"/>
      <c r="H46" s="268"/>
      <c r="I46" s="268"/>
      <c r="J46" s="268"/>
      <c r="K46" s="275"/>
      <c r="L46" s="186"/>
      <c r="M46" s="187"/>
      <c r="N46" s="187"/>
      <c r="O46" s="184" t="s">
        <v>99</v>
      </c>
      <c r="P46" s="277" t="str">
        <f>SUBSTITUTE(SUBSTITUTE(TEXT(INT(P45),"[DBNum2][$-804]G/通用格式元"&amp;IF(INT(F53)=F53,"整",""))&amp;TEXT(MID(F53,FIND(".",F53&amp;".0")+1,1),"[DBNum2][$-804]G/通用格式角")&amp;TEXT(MID(F53,FIND(".",F53&amp;".0")+2,1),"[DBNum2][$-804]G/通用格式分"),"零角","零"),"零分","")</f>
        <v>贰拾陆万柒仟叁佰陆拾元整</v>
      </c>
      <c r="Q46" s="277"/>
      <c r="R46" s="277"/>
      <c r="S46" s="277"/>
      <c r="T46" s="277"/>
    </row>
    <row r="51" ht="13.5" spans="2:2">
      <c r="B51" s="269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44:B44"/>
    <mergeCell ref="C45:E45"/>
    <mergeCell ref="F45:K45"/>
    <mergeCell ref="P45:T45"/>
    <mergeCell ref="C46:E46"/>
    <mergeCell ref="F46:K46"/>
    <mergeCell ref="P46:T46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45:B46"/>
    <mergeCell ref="L45:N46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53"/>
  <sheetViews>
    <sheetView zoomScale="85" zoomScaleNormal="85" workbookViewId="0">
      <pane ySplit="7" topLeftCell="A41" activePane="bottomLeft" state="frozen"/>
      <selection/>
      <selection pane="bottomLeft" activeCell="C47" sqref="C47:E47"/>
    </sheetView>
  </sheetViews>
  <sheetFormatPr defaultColWidth="9" defaultRowHeight="11.25"/>
  <cols>
    <col min="1" max="1" width="5.29166666666667" style="198" customWidth="1"/>
    <col min="2" max="2" width="7.88333333333333" style="204" customWidth="1"/>
    <col min="3" max="3" width="14.5083333333333" style="198" customWidth="1"/>
    <col min="4" max="4" width="7.65" style="198" customWidth="1"/>
    <col min="5" max="5" width="16.0833333333333" style="205" customWidth="1"/>
    <col min="6" max="6" width="27.8416666666667" style="205" customWidth="1"/>
    <col min="7" max="7" width="12.7916666666667" style="205" customWidth="1"/>
    <col min="8" max="8" width="8.61666666666667" style="205" customWidth="1"/>
    <col min="9" max="9" width="9.5" style="205" customWidth="1"/>
    <col min="10" max="10" width="9.25833333333333" style="205" customWidth="1"/>
    <col min="11" max="12" width="9.5" style="205" customWidth="1"/>
    <col min="13" max="13" width="20.3" style="11" customWidth="1"/>
    <col min="14" max="14" width="11.175" style="205" customWidth="1"/>
    <col min="15" max="15" width="10.2916666666667" style="204" customWidth="1"/>
    <col min="16" max="16" width="27.0583333333333" style="205" customWidth="1"/>
    <col min="17" max="17" width="15.025" style="198" customWidth="1"/>
    <col min="18" max="18" width="11" style="205" customWidth="1"/>
    <col min="19" max="19" width="16.0666666666667" style="205" customWidth="1"/>
    <col min="20" max="20" width="15.8166666666667" style="198" customWidth="1"/>
    <col min="21" max="16384" width="9" style="198"/>
  </cols>
  <sheetData>
    <row r="1" s="197" customFormat="1" ht="24.9" customHeight="1" spans="1:19">
      <c r="A1" s="206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13"/>
      <c r="N1" s="206"/>
      <c r="O1" s="206"/>
      <c r="P1" s="206"/>
      <c r="Q1" s="206"/>
      <c r="R1" s="206"/>
      <c r="S1" s="206"/>
    </row>
    <row r="2" s="197" customFormat="1" ht="27.9" customHeight="1" spans="1:20">
      <c r="A2" s="15" t="s">
        <v>1</v>
      </c>
      <c r="B2" s="15"/>
      <c r="C2" s="207" t="s">
        <v>2</v>
      </c>
      <c r="D2" s="207"/>
      <c r="E2" s="207"/>
      <c r="F2" s="207"/>
      <c r="G2" s="207"/>
      <c r="H2" s="208" t="s">
        <v>3</v>
      </c>
      <c r="I2" s="239"/>
      <c r="J2" s="239" t="s">
        <v>4</v>
      </c>
      <c r="K2" s="239"/>
      <c r="L2" s="239"/>
      <c r="M2" s="98"/>
      <c r="N2" s="240" t="s">
        <v>5</v>
      </c>
      <c r="O2" s="240"/>
      <c r="P2" s="241">
        <v>2579</v>
      </c>
      <c r="Q2" s="244" t="s">
        <v>6</v>
      </c>
      <c r="R2" s="244"/>
      <c r="S2" s="256" t="s">
        <v>7</v>
      </c>
      <c r="T2" s="256"/>
    </row>
    <row r="3" s="197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7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7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2" t="s">
        <v>33</v>
      </c>
      <c r="Q5" s="134"/>
      <c r="R5" s="134"/>
      <c r="S5" s="132" t="s">
        <v>34</v>
      </c>
      <c r="T5" s="257" t="s">
        <v>35</v>
      </c>
      <c r="V5"/>
    </row>
    <row r="6" s="197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3" t="s">
        <v>41</v>
      </c>
      <c r="Q6" s="136"/>
      <c r="R6" s="136"/>
      <c r="S6" s="132"/>
      <c r="T6" s="257"/>
    </row>
    <row r="7" s="197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7"/>
    </row>
    <row r="8" s="198" customFormat="1" ht="31" customHeight="1" spans="1:20">
      <c r="A8" s="209">
        <v>1</v>
      </c>
      <c r="B8" s="210" t="s">
        <v>54</v>
      </c>
      <c r="C8" s="32">
        <v>11974091.1</v>
      </c>
      <c r="D8" s="211"/>
      <c r="E8" s="34" t="s">
        <v>55</v>
      </c>
      <c r="F8" s="35">
        <v>4.305017278369e+18</v>
      </c>
      <c r="G8" s="211"/>
      <c r="H8" s="212">
        <v>0.012</v>
      </c>
      <c r="I8" s="211">
        <v>83689.79</v>
      </c>
      <c r="J8" s="33" t="s">
        <v>56</v>
      </c>
      <c r="K8" s="211">
        <v>5711</v>
      </c>
      <c r="L8" s="211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1"/>
      <c r="S8" s="211">
        <f>C8-I8-K8-L8-N8</f>
        <v>11794050.31</v>
      </c>
      <c r="T8" s="221"/>
    </row>
    <row r="9" s="198" customFormat="1" ht="38" customHeight="1" spans="1:20">
      <c r="A9" s="213"/>
      <c r="B9" s="214"/>
      <c r="C9" s="39"/>
      <c r="D9" s="215"/>
      <c r="E9" s="41"/>
      <c r="F9" s="42"/>
      <c r="G9" s="215"/>
      <c r="H9" s="216"/>
      <c r="I9" s="215"/>
      <c r="J9" s="40"/>
      <c r="K9" s="215"/>
      <c r="L9" s="215"/>
      <c r="M9" s="40"/>
      <c r="N9" s="107"/>
      <c r="O9" s="107"/>
      <c r="P9" s="107"/>
      <c r="Q9" s="138"/>
      <c r="R9" s="215"/>
      <c r="S9" s="215"/>
      <c r="T9" s="221"/>
    </row>
    <row r="10" s="198" customFormat="1" ht="28" customHeight="1" spans="1:20">
      <c r="A10" s="209">
        <v>2</v>
      </c>
      <c r="B10" s="217">
        <v>43712</v>
      </c>
      <c r="C10" s="45">
        <v>400000</v>
      </c>
      <c r="D10" s="218"/>
      <c r="E10" s="211" t="s">
        <v>60</v>
      </c>
      <c r="F10" s="219">
        <v>175202745165</v>
      </c>
      <c r="G10" s="211"/>
      <c r="H10" s="48">
        <v>0.012</v>
      </c>
      <c r="I10" s="218">
        <v>60000</v>
      </c>
      <c r="J10" s="218" t="s">
        <v>61</v>
      </c>
      <c r="K10" s="211">
        <v>1081</v>
      </c>
      <c r="L10" s="211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1"/>
    </row>
    <row r="11" s="198" customFormat="1" ht="31" customHeight="1" spans="1:20">
      <c r="A11" s="220"/>
      <c r="B11" s="217">
        <v>43714</v>
      </c>
      <c r="C11" s="45">
        <v>2800000</v>
      </c>
      <c r="D11" s="221"/>
      <c r="E11" s="215"/>
      <c r="F11" s="222"/>
      <c r="G11" s="215"/>
      <c r="H11" s="48"/>
      <c r="I11" s="218">
        <v>33600</v>
      </c>
      <c r="J11" s="218" t="s">
        <v>56</v>
      </c>
      <c r="K11" s="215"/>
      <c r="L11" s="215"/>
      <c r="M11" s="40"/>
      <c r="N11" s="107"/>
      <c r="O11" s="107"/>
      <c r="P11" s="107"/>
      <c r="Q11" s="107"/>
      <c r="R11" s="107"/>
      <c r="S11" s="107"/>
      <c r="T11" s="221"/>
    </row>
    <row r="12" ht="20.1" customHeight="1" spans="1:20">
      <c r="A12" s="220"/>
      <c r="B12" s="217">
        <v>43717</v>
      </c>
      <c r="C12" s="52"/>
      <c r="D12" s="52"/>
      <c r="E12" s="218" t="s">
        <v>64</v>
      </c>
      <c r="F12" s="53">
        <v>4.3050172783609e+19</v>
      </c>
      <c r="G12" s="223"/>
      <c r="H12" s="223"/>
      <c r="I12" s="223"/>
      <c r="J12" s="223"/>
      <c r="K12" s="223"/>
      <c r="L12" s="223"/>
      <c r="M12" s="54"/>
      <c r="N12" s="109"/>
      <c r="O12" s="109"/>
      <c r="P12" s="109" t="s">
        <v>65</v>
      </c>
      <c r="Q12" s="139"/>
      <c r="R12" s="221"/>
      <c r="S12" s="218">
        <v>400000</v>
      </c>
      <c r="T12" s="221"/>
    </row>
    <row r="13" ht="20.1" customHeight="1" spans="1:20">
      <c r="A13" s="213"/>
      <c r="B13" s="217">
        <v>43717</v>
      </c>
      <c r="C13" s="52"/>
      <c r="D13" s="52"/>
      <c r="E13" s="223" t="s">
        <v>66</v>
      </c>
      <c r="F13" s="55" t="s">
        <v>67</v>
      </c>
      <c r="G13" s="223"/>
      <c r="H13" s="223"/>
      <c r="I13" s="223"/>
      <c r="J13" s="223"/>
      <c r="K13" s="223"/>
      <c r="L13" s="223"/>
      <c r="M13" s="54"/>
      <c r="N13" s="109"/>
      <c r="O13" s="109"/>
      <c r="P13" s="109" t="s">
        <v>68</v>
      </c>
      <c r="Q13" s="139"/>
      <c r="R13" s="221"/>
      <c r="S13" s="218">
        <v>2000000</v>
      </c>
      <c r="T13" s="221"/>
    </row>
    <row r="14" ht="20.1" customHeight="1" spans="1:20">
      <c r="A14" s="45">
        <v>3</v>
      </c>
      <c r="B14" s="217">
        <v>43720</v>
      </c>
      <c r="C14" s="52"/>
      <c r="D14" s="52"/>
      <c r="E14" s="218" t="s">
        <v>64</v>
      </c>
      <c r="F14" s="53">
        <v>4.3050172783609e+19</v>
      </c>
      <c r="G14" s="223"/>
      <c r="H14" s="223"/>
      <c r="I14" s="223"/>
      <c r="J14" s="223"/>
      <c r="K14" s="223"/>
      <c r="L14" s="223"/>
      <c r="M14" s="54"/>
      <c r="N14" s="109"/>
      <c r="O14" s="109"/>
      <c r="P14" s="109" t="s">
        <v>65</v>
      </c>
      <c r="Q14" s="139"/>
      <c r="R14" s="221"/>
      <c r="S14" s="218">
        <v>290000</v>
      </c>
      <c r="T14" s="221"/>
    </row>
    <row r="15" ht="20.1" customHeight="1" spans="1:20">
      <c r="A15" s="32">
        <v>4</v>
      </c>
      <c r="B15" s="210">
        <v>43749</v>
      </c>
      <c r="C15" s="32">
        <v>2000000</v>
      </c>
      <c r="D15" s="57"/>
      <c r="E15" s="211" t="s">
        <v>60</v>
      </c>
      <c r="F15" s="219">
        <v>175202745165</v>
      </c>
      <c r="G15" s="211"/>
      <c r="H15" s="48" t="s">
        <v>69</v>
      </c>
      <c r="I15" s="48"/>
      <c r="J15" s="48"/>
      <c r="K15" s="48"/>
      <c r="L15" s="48"/>
      <c r="M15" s="48"/>
      <c r="N15" s="48"/>
      <c r="O15" s="48"/>
      <c r="P15" s="245"/>
      <c r="Q15" s="137"/>
      <c r="R15" s="137"/>
      <c r="S15" s="137"/>
      <c r="T15" s="137"/>
    </row>
    <row r="16" ht="24" customHeight="1" spans="1:20">
      <c r="A16" s="39"/>
      <c r="B16" s="217">
        <v>43750</v>
      </c>
      <c r="C16" s="52"/>
      <c r="D16" s="52"/>
      <c r="E16" s="223" t="s">
        <v>66</v>
      </c>
      <c r="F16" s="55" t="s">
        <v>67</v>
      </c>
      <c r="G16" s="223"/>
      <c r="H16" s="43"/>
      <c r="I16" s="246"/>
      <c r="J16" s="246"/>
      <c r="K16" s="246"/>
      <c r="L16" s="246"/>
      <c r="M16" s="111"/>
      <c r="N16" s="107"/>
      <c r="O16" s="107"/>
      <c r="P16" s="109" t="s">
        <v>68</v>
      </c>
      <c r="Q16" s="139"/>
      <c r="R16" s="221"/>
      <c r="S16" s="218">
        <v>2000000</v>
      </c>
      <c r="T16" s="221"/>
    </row>
    <row r="17" ht="20.1" customHeight="1" spans="1:20">
      <c r="A17" s="32">
        <v>5</v>
      </c>
      <c r="B17" s="224">
        <v>43790</v>
      </c>
      <c r="C17" s="52"/>
      <c r="D17" s="52"/>
      <c r="E17" s="218"/>
      <c r="F17" s="225"/>
      <c r="G17" s="223"/>
      <c r="H17" s="48"/>
      <c r="I17" s="223"/>
      <c r="J17" s="223"/>
      <c r="K17" s="223"/>
      <c r="L17" s="223"/>
      <c r="M17" s="54"/>
      <c r="N17" s="109">
        <v>-197059</v>
      </c>
      <c r="O17" s="109" t="s">
        <v>70</v>
      </c>
      <c r="P17" s="109"/>
      <c r="Q17" s="139"/>
      <c r="R17" s="221"/>
      <c r="S17" s="221"/>
      <c r="T17" s="221"/>
    </row>
    <row r="18" ht="20.1" customHeight="1" spans="1:20">
      <c r="A18" s="39"/>
      <c r="B18" s="224">
        <v>43790</v>
      </c>
      <c r="C18" s="52"/>
      <c r="D18" s="52"/>
      <c r="E18" s="218" t="s">
        <v>64</v>
      </c>
      <c r="F18" s="53" t="s">
        <v>71</v>
      </c>
      <c r="G18" s="223"/>
      <c r="H18" s="223"/>
      <c r="I18" s="223"/>
      <c r="J18" s="223"/>
      <c r="K18" s="223"/>
      <c r="L18" s="223"/>
      <c r="M18" s="54"/>
      <c r="N18" s="109"/>
      <c r="O18" s="109"/>
      <c r="P18" s="109" t="s">
        <v>72</v>
      </c>
      <c r="Q18" s="139"/>
      <c r="R18" s="221"/>
      <c r="S18" s="218">
        <v>190000</v>
      </c>
      <c r="T18" s="221"/>
    </row>
    <row r="19" s="198" customFormat="1" ht="20.1" customHeight="1" spans="1:20">
      <c r="A19" s="32">
        <v>6</v>
      </c>
      <c r="B19" s="217">
        <v>43837</v>
      </c>
      <c r="C19" s="32">
        <v>680000</v>
      </c>
      <c r="D19" s="52"/>
      <c r="E19" s="218" t="s">
        <v>73</v>
      </c>
      <c r="F19" s="225">
        <v>1.30201071920014e+18</v>
      </c>
      <c r="G19" s="218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8"/>
      <c r="S19" s="218"/>
      <c r="T19" s="218"/>
    </row>
    <row r="20" s="198" customFormat="1" ht="21" customHeight="1" spans="1:20">
      <c r="A20" s="39"/>
      <c r="B20" s="217">
        <v>43837</v>
      </c>
      <c r="C20" s="52"/>
      <c r="D20" s="52"/>
      <c r="E20" s="218" t="s">
        <v>64</v>
      </c>
      <c r="F20" s="53" t="s">
        <v>71</v>
      </c>
      <c r="G20" s="218"/>
      <c r="H20" s="218"/>
      <c r="I20" s="218"/>
      <c r="J20" s="218"/>
      <c r="K20" s="218"/>
      <c r="L20" s="218">
        <v>100</v>
      </c>
      <c r="M20" s="46" t="s">
        <v>74</v>
      </c>
      <c r="N20" s="109"/>
      <c r="O20" s="109"/>
      <c r="P20" s="109" t="s">
        <v>72</v>
      </c>
      <c r="Q20" s="139"/>
      <c r="R20" s="218"/>
      <c r="S20" s="218">
        <v>322406.25</v>
      </c>
      <c r="T20" s="218"/>
    </row>
    <row r="21" s="199" customFormat="1" ht="21" customHeight="1" spans="1:20">
      <c r="A21" s="226">
        <v>7</v>
      </c>
      <c r="B21" s="217">
        <v>43840</v>
      </c>
      <c r="C21" s="32">
        <v>6666000</v>
      </c>
      <c r="D21" s="52"/>
      <c r="E21" s="218" t="s">
        <v>64</v>
      </c>
      <c r="F21" s="53" t="s">
        <v>75</v>
      </c>
      <c r="G21" s="218"/>
      <c r="H21" s="227" t="s">
        <v>76</v>
      </c>
      <c r="I21" s="247"/>
      <c r="J21" s="247"/>
      <c r="K21" s="247"/>
      <c r="L21" s="283"/>
      <c r="M21" s="46"/>
      <c r="N21" s="109"/>
      <c r="O21" s="109"/>
      <c r="P21" s="105"/>
      <c r="Q21" s="137"/>
      <c r="R21" s="211"/>
      <c r="S21" s="211"/>
      <c r="T21" s="211"/>
    </row>
    <row r="22" s="199" customFormat="1" ht="21" customHeight="1" spans="1:20">
      <c r="A22" s="39"/>
      <c r="B22" s="217">
        <v>43840</v>
      </c>
      <c r="C22" s="32">
        <v>-6666000</v>
      </c>
      <c r="D22" s="52"/>
      <c r="E22" s="218" t="s">
        <v>64</v>
      </c>
      <c r="F22" s="53" t="s">
        <v>77</v>
      </c>
      <c r="G22" s="218"/>
      <c r="H22" s="228"/>
      <c r="I22" s="248"/>
      <c r="J22" s="248"/>
      <c r="K22" s="248"/>
      <c r="L22" s="284"/>
      <c r="M22" s="46"/>
      <c r="N22" s="109"/>
      <c r="O22" s="109"/>
      <c r="P22" s="105" t="s">
        <v>78</v>
      </c>
      <c r="Q22" s="137"/>
      <c r="R22" s="211"/>
      <c r="S22" s="211"/>
      <c r="T22" s="211"/>
    </row>
    <row r="23" s="200" customFormat="1" ht="21" customHeight="1" spans="1:20">
      <c r="A23" s="229">
        <v>8</v>
      </c>
      <c r="B23" s="230">
        <v>43847</v>
      </c>
      <c r="C23" s="65">
        <v>880000</v>
      </c>
      <c r="D23" s="66"/>
      <c r="E23" s="231" t="s">
        <v>79</v>
      </c>
      <c r="F23" s="68" t="s">
        <v>77</v>
      </c>
      <c r="G23" s="231"/>
      <c r="H23" s="48" t="s">
        <v>80</v>
      </c>
      <c r="I23" s="48"/>
      <c r="J23" s="48"/>
      <c r="K23" s="48"/>
      <c r="L23" s="48"/>
      <c r="M23" s="48"/>
      <c r="N23" s="48"/>
      <c r="O23" s="48"/>
      <c r="P23" s="249"/>
      <c r="Q23" s="140"/>
      <c r="R23" s="258"/>
      <c r="S23" s="258"/>
      <c r="T23" s="258"/>
    </row>
    <row r="24" s="199" customFormat="1" ht="21" customHeight="1" spans="1:20">
      <c r="A24" s="226"/>
      <c r="B24" s="217">
        <v>43847</v>
      </c>
      <c r="C24" s="32">
        <v>20000</v>
      </c>
      <c r="D24" s="52"/>
      <c r="E24" s="211" t="s">
        <v>60</v>
      </c>
      <c r="F24" s="219">
        <v>175202745165</v>
      </c>
      <c r="G24" s="218"/>
      <c r="H24" s="218"/>
      <c r="I24" s="218"/>
      <c r="J24" s="218"/>
      <c r="K24" s="218"/>
      <c r="L24" s="209"/>
      <c r="M24" s="3"/>
      <c r="N24" s="109"/>
      <c r="O24" s="109"/>
      <c r="P24" s="105"/>
      <c r="Q24" s="137"/>
      <c r="R24" s="211"/>
      <c r="S24" s="211"/>
      <c r="T24" s="211"/>
    </row>
    <row r="25" s="199" customFormat="1" ht="21" customHeight="1" spans="1:20">
      <c r="A25" s="226"/>
      <c r="B25" s="217">
        <v>43847</v>
      </c>
      <c r="C25" s="52"/>
      <c r="D25" s="52"/>
      <c r="E25" s="218" t="s">
        <v>64</v>
      </c>
      <c r="F25" s="53" t="s">
        <v>81</v>
      </c>
      <c r="G25" s="218"/>
      <c r="H25" s="218"/>
      <c r="I25" s="218"/>
      <c r="J25" s="218"/>
      <c r="K25" s="218"/>
      <c r="L25" s="218">
        <v>100</v>
      </c>
      <c r="M25" s="46" t="s">
        <v>74</v>
      </c>
      <c r="N25" s="109"/>
      <c r="O25" s="109"/>
      <c r="P25" s="105" t="s">
        <v>82</v>
      </c>
      <c r="Q25" s="137"/>
      <c r="R25" s="211"/>
      <c r="S25" s="211">
        <v>201272.4</v>
      </c>
      <c r="T25" s="211"/>
    </row>
    <row r="26" s="199" customFormat="1" ht="21" customHeight="1" spans="1:20">
      <c r="A26" s="39"/>
      <c r="B26" s="217">
        <v>43847</v>
      </c>
      <c r="C26" s="52"/>
      <c r="D26" s="52"/>
      <c r="E26" s="218" t="s">
        <v>64</v>
      </c>
      <c r="F26" s="53" t="s">
        <v>81</v>
      </c>
      <c r="G26" s="218"/>
      <c r="H26" s="218"/>
      <c r="I26" s="218"/>
      <c r="J26" s="218"/>
      <c r="K26" s="218"/>
      <c r="L26" s="218">
        <v>50</v>
      </c>
      <c r="M26" s="46" t="s">
        <v>74</v>
      </c>
      <c r="N26" s="109"/>
      <c r="O26" s="109"/>
      <c r="P26" s="105" t="s">
        <v>82</v>
      </c>
      <c r="Q26" s="137"/>
      <c r="R26" s="211"/>
      <c r="S26" s="211">
        <v>20000</v>
      </c>
      <c r="T26" s="211"/>
    </row>
    <row r="27" s="199" customFormat="1" ht="21" customHeight="1" spans="1:20">
      <c r="A27" s="39">
        <v>9</v>
      </c>
      <c r="B27" s="217">
        <v>43849</v>
      </c>
      <c r="C27" s="52"/>
      <c r="D27" s="52"/>
      <c r="E27" s="218" t="s">
        <v>64</v>
      </c>
      <c r="F27" s="53" t="s">
        <v>81</v>
      </c>
      <c r="G27" s="218"/>
      <c r="H27" s="218"/>
      <c r="I27" s="218"/>
      <c r="J27" s="218"/>
      <c r="K27" s="218"/>
      <c r="L27" s="218">
        <v>100</v>
      </c>
      <c r="M27" s="46" t="s">
        <v>74</v>
      </c>
      <c r="N27" s="109"/>
      <c r="O27" s="109"/>
      <c r="P27" s="105" t="s">
        <v>82</v>
      </c>
      <c r="Q27" s="137"/>
      <c r="R27" s="211"/>
      <c r="S27" s="211">
        <v>350638</v>
      </c>
      <c r="T27" s="211"/>
    </row>
    <row r="28" s="200" customFormat="1" ht="21" customHeight="1" spans="1:20">
      <c r="A28" s="229">
        <v>10</v>
      </c>
      <c r="B28" s="230">
        <v>43849</v>
      </c>
      <c r="C28" s="65">
        <v>4400000</v>
      </c>
      <c r="D28" s="66"/>
      <c r="E28" s="231" t="s">
        <v>79</v>
      </c>
      <c r="F28" s="68" t="s">
        <v>77</v>
      </c>
      <c r="G28" s="231"/>
      <c r="H28" s="69">
        <v>0.012</v>
      </c>
      <c r="I28" s="231">
        <v>63600</v>
      </c>
      <c r="J28" s="231" t="s">
        <v>56</v>
      </c>
      <c r="K28" s="231"/>
      <c r="L28" s="231">
        <v>180000</v>
      </c>
      <c r="M28" s="67" t="s">
        <v>83</v>
      </c>
      <c r="N28" s="116">
        <v>330000</v>
      </c>
      <c r="O28" s="116" t="s">
        <v>84</v>
      </c>
      <c r="P28" s="249"/>
      <c r="Q28" s="140"/>
      <c r="R28" s="258"/>
      <c r="S28" s="258"/>
      <c r="T28" s="258"/>
    </row>
    <row r="29" s="200" customFormat="1" ht="21" customHeight="1" spans="1:20">
      <c r="A29" s="229"/>
      <c r="B29" s="230">
        <v>43852</v>
      </c>
      <c r="C29" s="65">
        <v>400000</v>
      </c>
      <c r="D29" s="66"/>
      <c r="E29" s="231" t="s">
        <v>79</v>
      </c>
      <c r="F29" s="68" t="s">
        <v>77</v>
      </c>
      <c r="G29" s="231"/>
      <c r="H29" s="69">
        <v>0.012</v>
      </c>
      <c r="I29" s="231">
        <v>4800</v>
      </c>
      <c r="J29" s="231" t="s">
        <v>56</v>
      </c>
      <c r="K29" s="231"/>
      <c r="L29" s="231"/>
      <c r="M29" s="67"/>
      <c r="N29" s="116"/>
      <c r="O29" s="116"/>
      <c r="P29" s="249"/>
      <c r="Q29" s="140"/>
      <c r="R29" s="258"/>
      <c r="S29" s="258"/>
      <c r="T29" s="258"/>
    </row>
    <row r="30" s="199" customFormat="1" ht="21" customHeight="1" spans="1:20">
      <c r="A30" s="226"/>
      <c r="B30" s="217">
        <v>43852</v>
      </c>
      <c r="C30" s="32"/>
      <c r="D30" s="52"/>
      <c r="E30" s="218" t="s">
        <v>64</v>
      </c>
      <c r="F30" s="53" t="s">
        <v>81</v>
      </c>
      <c r="G30" s="218"/>
      <c r="H30" s="48"/>
      <c r="I30" s="218"/>
      <c r="J30" s="218"/>
      <c r="K30" s="218"/>
      <c r="L30" s="218"/>
      <c r="M30" s="46"/>
      <c r="N30" s="109"/>
      <c r="O30" s="109"/>
      <c r="P30" s="105" t="s">
        <v>82</v>
      </c>
      <c r="Q30" s="137"/>
      <c r="R30" s="211"/>
      <c r="S30" s="211">
        <v>2962181.3</v>
      </c>
      <c r="T30" s="211"/>
    </row>
    <row r="31" s="199" customFormat="1" ht="21" customHeight="1" spans="1:20">
      <c r="A31" s="226"/>
      <c r="B31" s="217">
        <v>43852</v>
      </c>
      <c r="C31" s="32"/>
      <c r="D31" s="52"/>
      <c r="E31" s="218" t="s">
        <v>85</v>
      </c>
      <c r="F31" s="53" t="s">
        <v>86</v>
      </c>
      <c r="G31" s="218"/>
      <c r="H31" s="48"/>
      <c r="I31" s="218"/>
      <c r="J31" s="218"/>
      <c r="K31" s="218"/>
      <c r="L31" s="218"/>
      <c r="M31" s="46"/>
      <c r="N31" s="109"/>
      <c r="O31" s="109"/>
      <c r="P31" s="105" t="s">
        <v>87</v>
      </c>
      <c r="Q31" s="137"/>
      <c r="R31" s="211"/>
      <c r="S31" s="211">
        <v>50800</v>
      </c>
      <c r="T31" s="211"/>
    </row>
    <row r="32" s="199" customFormat="1" ht="21" customHeight="1" spans="1:20">
      <c r="A32" s="226"/>
      <c r="B32" s="217">
        <v>43852</v>
      </c>
      <c r="C32" s="32"/>
      <c r="D32" s="52"/>
      <c r="E32" s="218" t="s">
        <v>88</v>
      </c>
      <c r="F32" s="53" t="s">
        <v>89</v>
      </c>
      <c r="G32" s="218"/>
      <c r="H32" s="48"/>
      <c r="I32" s="218"/>
      <c r="J32" s="218"/>
      <c r="K32" s="218"/>
      <c r="L32" s="218"/>
      <c r="M32" s="46"/>
      <c r="N32" s="109"/>
      <c r="O32" s="109"/>
      <c r="P32" s="105" t="s">
        <v>90</v>
      </c>
      <c r="Q32" s="137"/>
      <c r="R32" s="211"/>
      <c r="S32" s="211">
        <v>190163</v>
      </c>
      <c r="T32" s="211"/>
    </row>
    <row r="33" s="199" customFormat="1" ht="21" customHeight="1" spans="1:20">
      <c r="A33" s="226"/>
      <c r="B33" s="217">
        <v>43852</v>
      </c>
      <c r="C33" s="32"/>
      <c r="D33" s="52"/>
      <c r="E33" s="218" t="s">
        <v>64</v>
      </c>
      <c r="F33" s="53" t="s">
        <v>91</v>
      </c>
      <c r="G33" s="218"/>
      <c r="H33" s="48"/>
      <c r="I33" s="218"/>
      <c r="J33" s="218"/>
      <c r="K33" s="218"/>
      <c r="L33" s="218"/>
      <c r="M33" s="46"/>
      <c r="N33" s="109"/>
      <c r="O33" s="109"/>
      <c r="P33" s="105" t="s">
        <v>92</v>
      </c>
      <c r="Q33" s="137"/>
      <c r="R33" s="211"/>
      <c r="S33" s="211">
        <v>606973</v>
      </c>
      <c r="T33" s="211"/>
    </row>
    <row r="34" s="199" customFormat="1" ht="21" customHeight="1" spans="1:20">
      <c r="A34" s="39"/>
      <c r="B34" s="217">
        <v>43852</v>
      </c>
      <c r="C34" s="52"/>
      <c r="D34" s="52"/>
      <c r="E34" s="218" t="s">
        <v>66</v>
      </c>
      <c r="F34" s="53" t="s">
        <v>67</v>
      </c>
      <c r="G34" s="218"/>
      <c r="H34" s="218"/>
      <c r="I34" s="218"/>
      <c r="J34" s="218"/>
      <c r="K34" s="218"/>
      <c r="L34" s="218"/>
      <c r="M34" s="46"/>
      <c r="N34" s="109"/>
      <c r="O34" s="109"/>
      <c r="P34" s="105" t="s">
        <v>68</v>
      </c>
      <c r="Q34" s="137"/>
      <c r="R34" s="211"/>
      <c r="S34" s="211">
        <v>400000</v>
      </c>
      <c r="T34" s="211"/>
    </row>
    <row r="35" s="199" customFormat="1" ht="21" customHeight="1" spans="1:20">
      <c r="A35" s="39">
        <v>11</v>
      </c>
      <c r="B35" s="217">
        <v>43852</v>
      </c>
      <c r="C35" s="52"/>
      <c r="D35" s="52"/>
      <c r="E35" s="218" t="s">
        <v>64</v>
      </c>
      <c r="F35" s="53" t="s">
        <v>81</v>
      </c>
      <c r="G35" s="218"/>
      <c r="H35" s="218"/>
      <c r="I35" s="218"/>
      <c r="J35" s="218"/>
      <c r="K35" s="218"/>
      <c r="L35" s="218"/>
      <c r="M35" s="46"/>
      <c r="N35" s="109"/>
      <c r="O35" s="109"/>
      <c r="P35" s="105" t="s">
        <v>82</v>
      </c>
      <c r="Q35" s="137"/>
      <c r="R35" s="211"/>
      <c r="S35" s="211">
        <v>189882.7</v>
      </c>
      <c r="T35" s="211"/>
    </row>
    <row r="36" s="199" customFormat="1" ht="21" customHeight="1" spans="1:20">
      <c r="A36" s="45">
        <v>12</v>
      </c>
      <c r="B36" s="217">
        <v>43885</v>
      </c>
      <c r="C36" s="52"/>
      <c r="D36" s="52"/>
      <c r="E36" s="218"/>
      <c r="F36" s="53"/>
      <c r="G36" s="218"/>
      <c r="H36" s="218"/>
      <c r="I36" s="218"/>
      <c r="J36" s="218"/>
      <c r="K36" s="218"/>
      <c r="L36" s="218"/>
      <c r="M36" s="46"/>
      <c r="N36" s="109">
        <v>-330000</v>
      </c>
      <c r="O36" s="109" t="s">
        <v>70</v>
      </c>
      <c r="P36" s="105"/>
      <c r="Q36" s="137"/>
      <c r="R36" s="211"/>
      <c r="S36" s="211"/>
      <c r="T36" s="211"/>
    </row>
    <row r="37" s="199" customFormat="1" ht="21" customHeight="1" spans="1:20">
      <c r="A37" s="45"/>
      <c r="B37" s="217">
        <v>43885</v>
      </c>
      <c r="C37" s="52"/>
      <c r="D37" s="52"/>
      <c r="E37" s="218" t="s">
        <v>64</v>
      </c>
      <c r="F37" s="53" t="s">
        <v>81</v>
      </c>
      <c r="G37" s="218"/>
      <c r="H37" s="48"/>
      <c r="I37" s="218"/>
      <c r="J37" s="218"/>
      <c r="K37" s="218"/>
      <c r="L37" s="218">
        <v>100</v>
      </c>
      <c r="M37" s="46" t="s">
        <v>100</v>
      </c>
      <c r="N37" s="109"/>
      <c r="O37" s="109"/>
      <c r="P37" s="105" t="s">
        <v>82</v>
      </c>
      <c r="Q37" s="137"/>
      <c r="R37" s="211"/>
      <c r="S37" s="211">
        <v>348711</v>
      </c>
      <c r="T37" s="211"/>
    </row>
    <row r="38" s="199" customFormat="1" ht="21" customHeight="1" spans="1:20">
      <c r="A38" s="32">
        <v>13</v>
      </c>
      <c r="B38" s="210">
        <v>43894</v>
      </c>
      <c r="C38" s="57"/>
      <c r="D38" s="57"/>
      <c r="E38" s="211" t="s">
        <v>64</v>
      </c>
      <c r="F38" s="70" t="s">
        <v>81</v>
      </c>
      <c r="G38" s="211"/>
      <c r="H38" s="36"/>
      <c r="I38" s="211"/>
      <c r="J38" s="211"/>
      <c r="K38" s="211"/>
      <c r="L38" s="211">
        <v>100</v>
      </c>
      <c r="M38" s="33" t="s">
        <v>100</v>
      </c>
      <c r="N38" s="105"/>
      <c r="O38" s="105"/>
      <c r="P38" s="250" t="s">
        <v>103</v>
      </c>
      <c r="Q38" s="137"/>
      <c r="R38" s="211"/>
      <c r="S38" s="211">
        <v>209925</v>
      </c>
      <c r="T38" s="211"/>
    </row>
    <row r="39" s="201" customFormat="1" ht="21" customHeight="1" spans="1:20">
      <c r="A39" s="5">
        <v>14.1</v>
      </c>
      <c r="B39" s="72">
        <v>43908</v>
      </c>
      <c r="C39" s="73"/>
      <c r="D39" s="73"/>
      <c r="E39" s="232" t="s">
        <v>64</v>
      </c>
      <c r="F39" s="75" t="s">
        <v>81</v>
      </c>
      <c r="G39" s="232"/>
      <c r="J39" s="232"/>
      <c r="K39" s="232"/>
      <c r="L39" s="232">
        <v>100</v>
      </c>
      <c r="M39" s="74" t="s">
        <v>100</v>
      </c>
      <c r="N39" s="118"/>
      <c r="O39" s="118"/>
      <c r="P39" s="250" t="s">
        <v>103</v>
      </c>
      <c r="Q39" s="142"/>
      <c r="R39" s="232"/>
      <c r="S39" s="232">
        <v>170000</v>
      </c>
      <c r="T39" s="232"/>
    </row>
    <row r="40" s="199" customFormat="1" ht="32" customHeight="1" spans="1:20">
      <c r="A40" s="39"/>
      <c r="B40" s="76">
        <v>43966</v>
      </c>
      <c r="C40" s="77"/>
      <c r="D40" s="77"/>
      <c r="E40" s="215" t="s">
        <v>64</v>
      </c>
      <c r="F40" s="78" t="s">
        <v>81</v>
      </c>
      <c r="G40" s="215"/>
      <c r="H40" s="48">
        <v>0.012</v>
      </c>
      <c r="I40" s="218">
        <v>4799.3</v>
      </c>
      <c r="J40" s="215"/>
      <c r="K40" s="215"/>
      <c r="L40" s="215">
        <v>12050</v>
      </c>
      <c r="M40" s="119" t="s">
        <v>101</v>
      </c>
      <c r="N40" s="107"/>
      <c r="O40" s="107"/>
      <c r="P40" s="250" t="s">
        <v>103</v>
      </c>
      <c r="Q40" s="143"/>
      <c r="R40" s="259"/>
      <c r="S40" s="218">
        <v>67700</v>
      </c>
      <c r="T40" s="218"/>
    </row>
    <row r="41" s="199" customFormat="1" ht="32" customHeight="1" spans="1:20">
      <c r="A41" s="39"/>
      <c r="B41" s="76"/>
      <c r="C41" s="77"/>
      <c r="D41" s="77"/>
      <c r="E41" s="215"/>
      <c r="F41" s="78"/>
      <c r="G41" s="215"/>
      <c r="H41" s="48"/>
      <c r="I41" s="218"/>
      <c r="J41" s="215"/>
      <c r="K41" s="215"/>
      <c r="L41" s="215">
        <v>1500</v>
      </c>
      <c r="M41" s="119" t="s">
        <v>102</v>
      </c>
      <c r="N41" s="107"/>
      <c r="O41" s="107"/>
      <c r="P41" s="109"/>
      <c r="Q41" s="139"/>
      <c r="R41" s="218"/>
      <c r="S41" s="218">
        <v>1500</v>
      </c>
      <c r="T41" s="218" t="s">
        <v>102</v>
      </c>
    </row>
    <row r="42" s="199" customFormat="1" ht="32" customHeight="1" spans="1:20">
      <c r="A42" s="39">
        <v>15</v>
      </c>
      <c r="B42" s="76">
        <v>44098</v>
      </c>
      <c r="C42" s="77"/>
      <c r="D42" s="37">
        <v>3000000</v>
      </c>
      <c r="E42" s="215" t="s">
        <v>104</v>
      </c>
      <c r="F42" s="78" t="s">
        <v>105</v>
      </c>
      <c r="G42" s="215"/>
      <c r="H42" s="48"/>
      <c r="I42" s="218"/>
      <c r="J42" s="215"/>
      <c r="K42" s="215"/>
      <c r="L42" s="251"/>
      <c r="M42" s="251"/>
      <c r="N42" s="251"/>
      <c r="O42" s="251"/>
      <c r="P42" s="251"/>
      <c r="Q42" s="137"/>
      <c r="R42" s="211"/>
      <c r="T42" s="211"/>
    </row>
    <row r="43" s="199" customFormat="1" ht="32" customHeight="1" spans="1:20">
      <c r="A43" s="39"/>
      <c r="B43" s="76"/>
      <c r="C43" s="77"/>
      <c r="D43" s="77"/>
      <c r="E43" s="215" t="s">
        <v>64</v>
      </c>
      <c r="F43" s="78" t="s">
        <v>81</v>
      </c>
      <c r="G43" s="215"/>
      <c r="H43" s="48"/>
      <c r="I43" s="218"/>
      <c r="J43" s="215"/>
      <c r="K43" s="215"/>
      <c r="L43" s="215">
        <v>100</v>
      </c>
      <c r="M43" s="40" t="s">
        <v>100</v>
      </c>
      <c r="N43" s="107"/>
      <c r="O43" s="107"/>
      <c r="P43" s="250" t="s">
        <v>103</v>
      </c>
      <c r="Q43" s="137"/>
      <c r="R43" s="211"/>
      <c r="S43" s="211">
        <v>267360.6</v>
      </c>
      <c r="T43" s="211"/>
    </row>
    <row r="44" s="200" customFormat="1" ht="32" customHeight="1" spans="1:20">
      <c r="A44" s="291">
        <v>15.1</v>
      </c>
      <c r="B44" s="292"/>
      <c r="C44" s="293"/>
      <c r="D44" s="293"/>
      <c r="E44" s="294" t="s">
        <v>64</v>
      </c>
      <c r="F44" s="295" t="s">
        <v>81</v>
      </c>
      <c r="G44" s="294"/>
      <c r="H44" s="69"/>
      <c r="I44" s="231"/>
      <c r="J44" s="294"/>
      <c r="K44" s="294"/>
      <c r="L44" s="294">
        <v>100</v>
      </c>
      <c r="M44" s="296" t="s">
        <v>100</v>
      </c>
      <c r="N44" s="297"/>
      <c r="O44" s="297"/>
      <c r="P44" s="116" t="s">
        <v>103</v>
      </c>
      <c r="Q44" s="140"/>
      <c r="R44" s="258"/>
      <c r="S44" s="258">
        <v>217170</v>
      </c>
      <c r="T44" s="258"/>
    </row>
    <row r="45" s="200" customFormat="1" ht="32" customHeight="1" spans="1:20">
      <c r="A45" s="291"/>
      <c r="B45" s="292"/>
      <c r="C45" s="293"/>
      <c r="D45" s="293"/>
      <c r="E45" s="294"/>
      <c r="F45" s="295"/>
      <c r="G45" s="294"/>
      <c r="H45" s="69"/>
      <c r="I45" s="231"/>
      <c r="J45" s="294"/>
      <c r="K45" s="294"/>
      <c r="L45" s="294"/>
      <c r="M45" s="296"/>
      <c r="N45" s="297"/>
      <c r="O45" s="297"/>
      <c r="P45" s="116"/>
      <c r="Q45" s="140"/>
      <c r="R45" s="258"/>
      <c r="S45" s="258"/>
      <c r="T45" s="258"/>
    </row>
    <row r="46" ht="30" customHeight="1" spans="1:20">
      <c r="A46" s="164" t="s">
        <v>93</v>
      </c>
      <c r="B46" s="164"/>
      <c r="C46" s="165">
        <f>SUM(C8:C40)</f>
        <v>23554091.1</v>
      </c>
      <c r="D46" s="265">
        <f>SUM(D8:D43)</f>
        <v>3000000</v>
      </c>
      <c r="E46" s="266"/>
      <c r="F46" s="266"/>
      <c r="G46" s="266"/>
      <c r="H46" s="266"/>
      <c r="I46" s="273">
        <f t="shared" ref="I46:N46" si="0">SUM(I8:I40)</f>
        <v>282649.09</v>
      </c>
      <c r="J46" s="274"/>
      <c r="K46" s="273">
        <f t="shared" si="0"/>
        <v>13329</v>
      </c>
      <c r="L46" s="273">
        <f>SUM(L8:L45)</f>
        <v>442400</v>
      </c>
      <c r="M46" s="179"/>
      <c r="N46" s="180">
        <f t="shared" si="0"/>
        <v>52640</v>
      </c>
      <c r="O46" s="109"/>
      <c r="P46" s="105"/>
      <c r="Q46" s="278"/>
      <c r="R46" s="279"/>
      <c r="S46" s="280">
        <f>SUM(S8:S45)</f>
        <v>23250733.56</v>
      </c>
      <c r="T46" s="281">
        <f>C46+D46-I46-K46-L46-N46-S46</f>
        <v>2512339.45</v>
      </c>
    </row>
    <row r="47" ht="30" customHeight="1" spans="1:20">
      <c r="A47" s="164" t="s">
        <v>94</v>
      </c>
      <c r="B47" s="164"/>
      <c r="C47" s="164" t="s">
        <v>95</v>
      </c>
      <c r="D47" s="164"/>
      <c r="E47" s="164"/>
      <c r="F47" s="267">
        <f>P47</f>
        <v>217170</v>
      </c>
      <c r="G47" s="268"/>
      <c r="H47" s="268"/>
      <c r="I47" s="268"/>
      <c r="J47" s="268"/>
      <c r="K47" s="275"/>
      <c r="L47" s="182" t="s">
        <v>96</v>
      </c>
      <c r="M47" s="183"/>
      <c r="N47" s="183"/>
      <c r="O47" s="184" t="s">
        <v>97</v>
      </c>
      <c r="P47" s="276">
        <f>S44</f>
        <v>217170</v>
      </c>
      <c r="Q47" s="276"/>
      <c r="R47" s="276"/>
      <c r="S47" s="276"/>
      <c r="T47" s="276"/>
    </row>
    <row r="48" ht="30" customHeight="1" spans="1:20">
      <c r="A48" s="164"/>
      <c r="B48" s="164"/>
      <c r="C48" s="164" t="s">
        <v>98</v>
      </c>
      <c r="D48" s="164"/>
      <c r="E48" s="164"/>
      <c r="F48" s="267">
        <v>0</v>
      </c>
      <c r="G48" s="268"/>
      <c r="H48" s="268"/>
      <c r="I48" s="268"/>
      <c r="J48" s="268"/>
      <c r="K48" s="275"/>
      <c r="L48" s="186"/>
      <c r="M48" s="187"/>
      <c r="N48" s="187"/>
      <c r="O48" s="184" t="s">
        <v>99</v>
      </c>
      <c r="P48" s="277" t="str">
        <f>SUBSTITUTE(SUBSTITUTE(TEXT(INT(P47),"[DBNum2][$-804]G/通用格式元"&amp;IF(INT(F55)=F55,"整",""))&amp;TEXT(MID(F55,FIND(".",F55&amp;".0")+1,1),"[DBNum2][$-804]G/通用格式角")&amp;TEXT(MID(F55,FIND(".",F55&amp;".0")+2,1),"[DBNum2][$-804]G/通用格式分"),"零角","零"),"零分","")</f>
        <v>贰拾壹万柒仟壹佰柒拾元整</v>
      </c>
      <c r="Q48" s="277"/>
      <c r="R48" s="277"/>
      <c r="S48" s="277"/>
      <c r="T48" s="277"/>
    </row>
    <row r="53" ht="13.5" spans="2:2">
      <c r="B53" s="269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46:B46"/>
    <mergeCell ref="C47:E47"/>
    <mergeCell ref="F47:K47"/>
    <mergeCell ref="P47:T47"/>
    <mergeCell ref="C48:E48"/>
    <mergeCell ref="F48:K48"/>
    <mergeCell ref="P48:T48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47:B48"/>
    <mergeCell ref="L47:N48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54"/>
  <sheetViews>
    <sheetView zoomScale="85" zoomScaleNormal="85" topLeftCell="G1" workbookViewId="0">
      <pane ySplit="7" topLeftCell="A38" activePane="bottomLeft" state="frozen"/>
      <selection/>
      <selection pane="bottomLeft" activeCell="L41" sqref="L41"/>
    </sheetView>
  </sheetViews>
  <sheetFormatPr defaultColWidth="9" defaultRowHeight="11.25"/>
  <cols>
    <col min="1" max="1" width="5.29166666666667" style="198" customWidth="1"/>
    <col min="2" max="2" width="7.88333333333333" style="204" customWidth="1"/>
    <col min="3" max="3" width="14.5083333333333" style="198" customWidth="1"/>
    <col min="4" max="4" width="7.65" style="198" customWidth="1"/>
    <col min="5" max="5" width="16.0833333333333" style="205" customWidth="1"/>
    <col min="6" max="6" width="27.8416666666667" style="205" customWidth="1"/>
    <col min="7" max="7" width="12.7916666666667" style="205" customWidth="1"/>
    <col min="8" max="8" width="8.61666666666667" style="205" customWidth="1"/>
    <col min="9" max="9" width="9.5" style="205" customWidth="1"/>
    <col min="10" max="10" width="9.25833333333333" style="205" customWidth="1"/>
    <col min="11" max="12" width="9.5" style="205" customWidth="1"/>
    <col min="13" max="13" width="20.3" style="11" customWidth="1"/>
    <col min="14" max="14" width="11.175" style="205" customWidth="1"/>
    <col min="15" max="15" width="10.2916666666667" style="204" customWidth="1"/>
    <col min="16" max="16" width="27.0583333333333" style="205" customWidth="1"/>
    <col min="17" max="17" width="15.025" style="198" customWidth="1"/>
    <col min="18" max="18" width="11" style="205" customWidth="1"/>
    <col min="19" max="19" width="16.0666666666667" style="205" customWidth="1"/>
    <col min="20" max="20" width="15.8166666666667" style="198" customWidth="1"/>
    <col min="21" max="16384" width="9" style="198"/>
  </cols>
  <sheetData>
    <row r="1" s="197" customFormat="1" ht="24.9" customHeight="1" spans="1:19">
      <c r="A1" s="206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13"/>
      <c r="N1" s="206"/>
      <c r="O1" s="206"/>
      <c r="P1" s="206"/>
      <c r="Q1" s="206"/>
      <c r="R1" s="206"/>
      <c r="S1" s="206"/>
    </row>
    <row r="2" s="197" customFormat="1" ht="27.9" customHeight="1" spans="1:20">
      <c r="A2" s="15" t="s">
        <v>1</v>
      </c>
      <c r="B2" s="15"/>
      <c r="C2" s="207" t="s">
        <v>2</v>
      </c>
      <c r="D2" s="207"/>
      <c r="E2" s="207"/>
      <c r="F2" s="207"/>
      <c r="G2" s="207"/>
      <c r="H2" s="208" t="s">
        <v>3</v>
      </c>
      <c r="I2" s="239"/>
      <c r="J2" s="239" t="s">
        <v>4</v>
      </c>
      <c r="K2" s="239"/>
      <c r="L2" s="239"/>
      <c r="M2" s="98"/>
      <c r="N2" s="240" t="s">
        <v>5</v>
      </c>
      <c r="O2" s="240"/>
      <c r="P2" s="241">
        <v>2579</v>
      </c>
      <c r="Q2" s="244" t="s">
        <v>6</v>
      </c>
      <c r="R2" s="244"/>
      <c r="S2" s="256" t="s">
        <v>7</v>
      </c>
      <c r="T2" s="256"/>
    </row>
    <row r="3" s="197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7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7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2" t="s">
        <v>33</v>
      </c>
      <c r="Q5" s="134"/>
      <c r="R5" s="134"/>
      <c r="S5" s="132" t="s">
        <v>34</v>
      </c>
      <c r="T5" s="257" t="s">
        <v>35</v>
      </c>
      <c r="V5"/>
    </row>
    <row r="6" s="197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3" t="s">
        <v>41</v>
      </c>
      <c r="Q6" s="136"/>
      <c r="R6" s="136"/>
      <c r="S6" s="132"/>
      <c r="T6" s="257"/>
    </row>
    <row r="7" s="197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7"/>
    </row>
    <row r="8" s="198" customFormat="1" ht="31" customHeight="1" spans="1:20">
      <c r="A8" s="209">
        <v>1</v>
      </c>
      <c r="B8" s="210" t="s">
        <v>54</v>
      </c>
      <c r="C8" s="32">
        <v>11974091.1</v>
      </c>
      <c r="D8" s="211"/>
      <c r="E8" s="34" t="s">
        <v>55</v>
      </c>
      <c r="F8" s="35">
        <v>4.305017278369e+18</v>
      </c>
      <c r="G8" s="211"/>
      <c r="H8" s="212">
        <v>0.012</v>
      </c>
      <c r="I8" s="211">
        <v>83689.79</v>
      </c>
      <c r="J8" s="33" t="s">
        <v>56</v>
      </c>
      <c r="K8" s="211">
        <v>5711</v>
      </c>
      <c r="L8" s="211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1"/>
      <c r="S8" s="211">
        <f>C8-I8-K8-L8-N8</f>
        <v>11794050.31</v>
      </c>
      <c r="T8" s="221"/>
    </row>
    <row r="9" s="198" customFormat="1" ht="38" customHeight="1" spans="1:20">
      <c r="A9" s="213"/>
      <c r="B9" s="214"/>
      <c r="C9" s="39"/>
      <c r="D9" s="215"/>
      <c r="E9" s="41"/>
      <c r="F9" s="42"/>
      <c r="G9" s="215"/>
      <c r="H9" s="216"/>
      <c r="I9" s="215"/>
      <c r="J9" s="40"/>
      <c r="K9" s="215"/>
      <c r="L9" s="215"/>
      <c r="M9" s="40"/>
      <c r="N9" s="107"/>
      <c r="O9" s="107"/>
      <c r="P9" s="107"/>
      <c r="Q9" s="138"/>
      <c r="R9" s="215"/>
      <c r="S9" s="215"/>
      <c r="T9" s="221"/>
    </row>
    <row r="10" s="198" customFormat="1" ht="28" customHeight="1" spans="1:20">
      <c r="A10" s="209">
        <v>2</v>
      </c>
      <c r="B10" s="217">
        <v>43712</v>
      </c>
      <c r="C10" s="45">
        <v>400000</v>
      </c>
      <c r="D10" s="218"/>
      <c r="E10" s="211" t="s">
        <v>60</v>
      </c>
      <c r="F10" s="219">
        <v>175202745165</v>
      </c>
      <c r="G10" s="211"/>
      <c r="H10" s="48">
        <v>0.012</v>
      </c>
      <c r="I10" s="218">
        <v>60000</v>
      </c>
      <c r="J10" s="218" t="s">
        <v>61</v>
      </c>
      <c r="K10" s="211">
        <v>1081</v>
      </c>
      <c r="L10" s="211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1"/>
    </row>
    <row r="11" s="198" customFormat="1" ht="31" customHeight="1" spans="1:20">
      <c r="A11" s="220"/>
      <c r="B11" s="217">
        <v>43714</v>
      </c>
      <c r="C11" s="45">
        <v>2800000</v>
      </c>
      <c r="D11" s="221"/>
      <c r="E11" s="215"/>
      <c r="F11" s="222"/>
      <c r="G11" s="215"/>
      <c r="H11" s="48"/>
      <c r="I11" s="218">
        <v>33600</v>
      </c>
      <c r="J11" s="218" t="s">
        <v>56</v>
      </c>
      <c r="K11" s="215"/>
      <c r="L11" s="215"/>
      <c r="M11" s="40"/>
      <c r="N11" s="107"/>
      <c r="O11" s="107"/>
      <c r="P11" s="107"/>
      <c r="Q11" s="107"/>
      <c r="R11" s="107"/>
      <c r="S11" s="107"/>
      <c r="T11" s="221"/>
    </row>
    <row r="12" ht="20.1" customHeight="1" spans="1:20">
      <c r="A12" s="220"/>
      <c r="B12" s="217">
        <v>43717</v>
      </c>
      <c r="C12" s="52"/>
      <c r="D12" s="52"/>
      <c r="E12" s="218" t="s">
        <v>64</v>
      </c>
      <c r="F12" s="53">
        <v>4.3050172783609e+19</v>
      </c>
      <c r="G12" s="223"/>
      <c r="H12" s="223"/>
      <c r="I12" s="223"/>
      <c r="J12" s="223"/>
      <c r="K12" s="223"/>
      <c r="L12" s="223"/>
      <c r="M12" s="54"/>
      <c r="N12" s="109"/>
      <c r="O12" s="109"/>
      <c r="P12" s="109" t="s">
        <v>65</v>
      </c>
      <c r="Q12" s="139"/>
      <c r="R12" s="221"/>
      <c r="S12" s="218">
        <v>400000</v>
      </c>
      <c r="T12" s="221"/>
    </row>
    <row r="13" ht="20.1" customHeight="1" spans="1:20">
      <c r="A13" s="213"/>
      <c r="B13" s="217">
        <v>43717</v>
      </c>
      <c r="C13" s="52"/>
      <c r="D13" s="52"/>
      <c r="E13" s="223" t="s">
        <v>66</v>
      </c>
      <c r="F13" s="55" t="s">
        <v>67</v>
      </c>
      <c r="G13" s="223"/>
      <c r="H13" s="223"/>
      <c r="I13" s="223"/>
      <c r="J13" s="223"/>
      <c r="K13" s="223"/>
      <c r="L13" s="223"/>
      <c r="M13" s="54"/>
      <c r="N13" s="109"/>
      <c r="O13" s="109"/>
      <c r="P13" s="109" t="s">
        <v>68</v>
      </c>
      <c r="Q13" s="139"/>
      <c r="R13" s="221"/>
      <c r="S13" s="218">
        <v>2000000</v>
      </c>
      <c r="T13" s="221"/>
    </row>
    <row r="14" ht="20.1" customHeight="1" spans="1:20">
      <c r="A14" s="45">
        <v>3</v>
      </c>
      <c r="B14" s="217">
        <v>43720</v>
      </c>
      <c r="C14" s="52"/>
      <c r="D14" s="52"/>
      <c r="E14" s="218" t="s">
        <v>64</v>
      </c>
      <c r="F14" s="53">
        <v>4.3050172783609e+19</v>
      </c>
      <c r="G14" s="223"/>
      <c r="H14" s="223"/>
      <c r="I14" s="223"/>
      <c r="J14" s="223"/>
      <c r="K14" s="223"/>
      <c r="L14" s="223"/>
      <c r="M14" s="54"/>
      <c r="N14" s="109"/>
      <c r="O14" s="109"/>
      <c r="P14" s="109" t="s">
        <v>65</v>
      </c>
      <c r="Q14" s="139"/>
      <c r="R14" s="221"/>
      <c r="S14" s="218">
        <v>290000</v>
      </c>
      <c r="T14" s="221"/>
    </row>
    <row r="15" ht="20.1" customHeight="1" spans="1:20">
      <c r="A15" s="32">
        <v>4</v>
      </c>
      <c r="B15" s="210">
        <v>43749</v>
      </c>
      <c r="C15" s="32">
        <v>2000000</v>
      </c>
      <c r="D15" s="57"/>
      <c r="E15" s="211" t="s">
        <v>60</v>
      </c>
      <c r="F15" s="219">
        <v>175202745165</v>
      </c>
      <c r="G15" s="211"/>
      <c r="H15" s="48" t="s">
        <v>69</v>
      </c>
      <c r="I15" s="48"/>
      <c r="J15" s="48"/>
      <c r="K15" s="48"/>
      <c r="L15" s="48"/>
      <c r="M15" s="48"/>
      <c r="N15" s="48"/>
      <c r="O15" s="48"/>
      <c r="P15" s="245"/>
      <c r="Q15" s="137"/>
      <c r="R15" s="137"/>
      <c r="S15" s="137"/>
      <c r="T15" s="137"/>
    </row>
    <row r="16" ht="24" customHeight="1" spans="1:20">
      <c r="A16" s="39"/>
      <c r="B16" s="217">
        <v>43750</v>
      </c>
      <c r="C16" s="52"/>
      <c r="D16" s="52"/>
      <c r="E16" s="223" t="s">
        <v>66</v>
      </c>
      <c r="F16" s="55" t="s">
        <v>67</v>
      </c>
      <c r="G16" s="223"/>
      <c r="H16" s="43"/>
      <c r="I16" s="246"/>
      <c r="J16" s="246"/>
      <c r="K16" s="246"/>
      <c r="L16" s="246"/>
      <c r="M16" s="111"/>
      <c r="N16" s="107"/>
      <c r="O16" s="107"/>
      <c r="P16" s="109" t="s">
        <v>68</v>
      </c>
      <c r="Q16" s="139"/>
      <c r="R16" s="221"/>
      <c r="S16" s="218">
        <v>2000000</v>
      </c>
      <c r="T16" s="221"/>
    </row>
    <row r="17" ht="20.1" customHeight="1" spans="1:20">
      <c r="A17" s="32">
        <v>5</v>
      </c>
      <c r="B17" s="224">
        <v>43790</v>
      </c>
      <c r="C17" s="52"/>
      <c r="D17" s="52"/>
      <c r="E17" s="218"/>
      <c r="F17" s="225"/>
      <c r="G17" s="223"/>
      <c r="H17" s="48"/>
      <c r="I17" s="223"/>
      <c r="J17" s="223"/>
      <c r="K17" s="223"/>
      <c r="L17" s="223"/>
      <c r="M17" s="54"/>
      <c r="N17" s="109">
        <v>-197059</v>
      </c>
      <c r="O17" s="109" t="s">
        <v>70</v>
      </c>
      <c r="P17" s="109"/>
      <c r="Q17" s="139"/>
      <c r="R17" s="221"/>
      <c r="S17" s="221"/>
      <c r="T17" s="221"/>
    </row>
    <row r="18" ht="20.1" customHeight="1" spans="1:20">
      <c r="A18" s="39"/>
      <c r="B18" s="224">
        <v>43790</v>
      </c>
      <c r="C18" s="52"/>
      <c r="D18" s="52"/>
      <c r="E18" s="218" t="s">
        <v>64</v>
      </c>
      <c r="F18" s="53" t="s">
        <v>71</v>
      </c>
      <c r="G18" s="223"/>
      <c r="H18" s="223"/>
      <c r="I18" s="223"/>
      <c r="J18" s="223"/>
      <c r="K18" s="223"/>
      <c r="L18" s="223"/>
      <c r="M18" s="54"/>
      <c r="N18" s="109"/>
      <c r="O18" s="109"/>
      <c r="P18" s="109" t="s">
        <v>72</v>
      </c>
      <c r="Q18" s="139"/>
      <c r="R18" s="221"/>
      <c r="S18" s="218">
        <v>190000</v>
      </c>
      <c r="T18" s="221"/>
    </row>
    <row r="19" s="198" customFormat="1" ht="20.1" customHeight="1" spans="1:20">
      <c r="A19" s="32">
        <v>6</v>
      </c>
      <c r="B19" s="217">
        <v>43837</v>
      </c>
      <c r="C19" s="32">
        <v>680000</v>
      </c>
      <c r="D19" s="52"/>
      <c r="E19" s="218" t="s">
        <v>73</v>
      </c>
      <c r="F19" s="225">
        <v>1.30201071920014e+18</v>
      </c>
      <c r="G19" s="218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8"/>
      <c r="S19" s="218"/>
      <c r="T19" s="218"/>
    </row>
    <row r="20" s="198" customFormat="1" ht="21" customHeight="1" spans="1:20">
      <c r="A20" s="39"/>
      <c r="B20" s="217">
        <v>43837</v>
      </c>
      <c r="C20" s="52"/>
      <c r="D20" s="52"/>
      <c r="E20" s="218" t="s">
        <v>64</v>
      </c>
      <c r="F20" s="53" t="s">
        <v>71</v>
      </c>
      <c r="G20" s="218"/>
      <c r="H20" s="218"/>
      <c r="I20" s="218"/>
      <c r="J20" s="218"/>
      <c r="K20" s="218"/>
      <c r="L20" s="218">
        <v>100</v>
      </c>
      <c r="M20" s="46" t="s">
        <v>74</v>
      </c>
      <c r="N20" s="109"/>
      <c r="O20" s="109"/>
      <c r="P20" s="109" t="s">
        <v>72</v>
      </c>
      <c r="Q20" s="139"/>
      <c r="R20" s="218"/>
      <c r="S20" s="218">
        <v>322406.25</v>
      </c>
      <c r="T20" s="218"/>
    </row>
    <row r="21" s="199" customFormat="1" ht="21" customHeight="1" spans="1:20">
      <c r="A21" s="226">
        <v>7</v>
      </c>
      <c r="B21" s="217">
        <v>43840</v>
      </c>
      <c r="C21" s="32">
        <v>6666000</v>
      </c>
      <c r="D21" s="52"/>
      <c r="E21" s="218" t="s">
        <v>64</v>
      </c>
      <c r="F21" s="53" t="s">
        <v>75</v>
      </c>
      <c r="G21" s="218"/>
      <c r="H21" s="227" t="s">
        <v>76</v>
      </c>
      <c r="I21" s="247"/>
      <c r="J21" s="247"/>
      <c r="K21" s="247"/>
      <c r="L21" s="283"/>
      <c r="M21" s="46"/>
      <c r="N21" s="109"/>
      <c r="O21" s="109"/>
      <c r="P21" s="105"/>
      <c r="Q21" s="137"/>
      <c r="R21" s="211"/>
      <c r="S21" s="211"/>
      <c r="T21" s="211"/>
    </row>
    <row r="22" s="199" customFormat="1" ht="21" customHeight="1" spans="1:20">
      <c r="A22" s="39"/>
      <c r="B22" s="217">
        <v>43840</v>
      </c>
      <c r="C22" s="32">
        <v>-6666000</v>
      </c>
      <c r="D22" s="52"/>
      <c r="E22" s="218" t="s">
        <v>64</v>
      </c>
      <c r="F22" s="53" t="s">
        <v>77</v>
      </c>
      <c r="G22" s="218"/>
      <c r="H22" s="228"/>
      <c r="I22" s="248"/>
      <c r="J22" s="248"/>
      <c r="K22" s="248"/>
      <c r="L22" s="284"/>
      <c r="M22" s="46"/>
      <c r="N22" s="109"/>
      <c r="O22" s="109"/>
      <c r="P22" s="105" t="s">
        <v>78</v>
      </c>
      <c r="Q22" s="137"/>
      <c r="R22" s="211"/>
      <c r="S22" s="211"/>
      <c r="T22" s="211"/>
    </row>
    <row r="23" s="200" customFormat="1" ht="21" customHeight="1" spans="1:20">
      <c r="A23" s="229">
        <v>8</v>
      </c>
      <c r="B23" s="230">
        <v>43847</v>
      </c>
      <c r="C23" s="65">
        <v>880000</v>
      </c>
      <c r="D23" s="66"/>
      <c r="E23" s="231" t="s">
        <v>79</v>
      </c>
      <c r="F23" s="68" t="s">
        <v>77</v>
      </c>
      <c r="G23" s="231"/>
      <c r="H23" s="48" t="s">
        <v>80</v>
      </c>
      <c r="I23" s="48"/>
      <c r="J23" s="48"/>
      <c r="K23" s="48"/>
      <c r="L23" s="48"/>
      <c r="M23" s="48"/>
      <c r="N23" s="48"/>
      <c r="O23" s="48"/>
      <c r="P23" s="249"/>
      <c r="Q23" s="140"/>
      <c r="R23" s="258"/>
      <c r="S23" s="258"/>
      <c r="T23" s="258"/>
    </row>
    <row r="24" s="199" customFormat="1" ht="21" customHeight="1" spans="1:20">
      <c r="A24" s="226"/>
      <c r="B24" s="217">
        <v>43847</v>
      </c>
      <c r="C24" s="32">
        <v>20000</v>
      </c>
      <c r="D24" s="52"/>
      <c r="E24" s="211" t="s">
        <v>60</v>
      </c>
      <c r="F24" s="219">
        <v>175202745165</v>
      </c>
      <c r="G24" s="218"/>
      <c r="H24" s="218"/>
      <c r="I24" s="218"/>
      <c r="J24" s="218"/>
      <c r="K24" s="218"/>
      <c r="L24" s="209"/>
      <c r="M24" s="3"/>
      <c r="N24" s="109"/>
      <c r="O24" s="109"/>
      <c r="P24" s="105"/>
      <c r="Q24" s="137"/>
      <c r="R24" s="211"/>
      <c r="S24" s="211"/>
      <c r="T24" s="211"/>
    </row>
    <row r="25" s="199" customFormat="1" ht="21" customHeight="1" spans="1:20">
      <c r="A25" s="226"/>
      <c r="B25" s="217">
        <v>43847</v>
      </c>
      <c r="C25" s="52"/>
      <c r="D25" s="52"/>
      <c r="E25" s="218" t="s">
        <v>64</v>
      </c>
      <c r="F25" s="53" t="s">
        <v>81</v>
      </c>
      <c r="G25" s="218"/>
      <c r="H25" s="218"/>
      <c r="I25" s="218"/>
      <c r="J25" s="218"/>
      <c r="K25" s="218"/>
      <c r="L25" s="218">
        <v>100</v>
      </c>
      <c r="M25" s="46" t="s">
        <v>74</v>
      </c>
      <c r="N25" s="109"/>
      <c r="O25" s="109"/>
      <c r="P25" s="105" t="s">
        <v>82</v>
      </c>
      <c r="Q25" s="137"/>
      <c r="R25" s="211"/>
      <c r="S25" s="211">
        <v>201272.4</v>
      </c>
      <c r="T25" s="211"/>
    </row>
    <row r="26" s="199" customFormat="1" ht="21" customHeight="1" spans="1:20">
      <c r="A26" s="39"/>
      <c r="B26" s="217">
        <v>43847</v>
      </c>
      <c r="C26" s="52"/>
      <c r="D26" s="52"/>
      <c r="E26" s="218" t="s">
        <v>64</v>
      </c>
      <c r="F26" s="53" t="s">
        <v>81</v>
      </c>
      <c r="G26" s="218"/>
      <c r="H26" s="218"/>
      <c r="I26" s="218"/>
      <c r="J26" s="218"/>
      <c r="K26" s="218"/>
      <c r="L26" s="218">
        <v>50</v>
      </c>
      <c r="M26" s="46" t="s">
        <v>74</v>
      </c>
      <c r="N26" s="109"/>
      <c r="O26" s="109"/>
      <c r="P26" s="105" t="s">
        <v>82</v>
      </c>
      <c r="Q26" s="137"/>
      <c r="R26" s="211"/>
      <c r="S26" s="211">
        <v>20000</v>
      </c>
      <c r="T26" s="211"/>
    </row>
    <row r="27" s="199" customFormat="1" ht="21" customHeight="1" spans="1:20">
      <c r="A27" s="39">
        <v>9</v>
      </c>
      <c r="B27" s="217">
        <v>43849</v>
      </c>
      <c r="C27" s="52"/>
      <c r="D27" s="52"/>
      <c r="E27" s="218" t="s">
        <v>64</v>
      </c>
      <c r="F27" s="53" t="s">
        <v>81</v>
      </c>
      <c r="G27" s="218"/>
      <c r="H27" s="218"/>
      <c r="I27" s="218"/>
      <c r="J27" s="218"/>
      <c r="K27" s="218"/>
      <c r="L27" s="218">
        <v>100</v>
      </c>
      <c r="M27" s="46" t="s">
        <v>74</v>
      </c>
      <c r="N27" s="109"/>
      <c r="O27" s="109"/>
      <c r="P27" s="105" t="s">
        <v>82</v>
      </c>
      <c r="Q27" s="137"/>
      <c r="R27" s="211"/>
      <c r="S27" s="211">
        <v>350638</v>
      </c>
      <c r="T27" s="211"/>
    </row>
    <row r="28" s="200" customFormat="1" ht="21" customHeight="1" spans="1:20">
      <c r="A28" s="229">
        <v>10</v>
      </c>
      <c r="B28" s="230">
        <v>43849</v>
      </c>
      <c r="C28" s="65">
        <v>4400000</v>
      </c>
      <c r="D28" s="66"/>
      <c r="E28" s="231" t="s">
        <v>79</v>
      </c>
      <c r="F28" s="68" t="s">
        <v>77</v>
      </c>
      <c r="G28" s="231"/>
      <c r="H28" s="69">
        <v>0.012</v>
      </c>
      <c r="I28" s="231">
        <v>63600</v>
      </c>
      <c r="J28" s="231" t="s">
        <v>56</v>
      </c>
      <c r="K28" s="231"/>
      <c r="L28" s="231">
        <v>180000</v>
      </c>
      <c r="M28" s="67" t="s">
        <v>83</v>
      </c>
      <c r="N28" s="116">
        <v>330000</v>
      </c>
      <c r="O28" s="116" t="s">
        <v>84</v>
      </c>
      <c r="P28" s="249"/>
      <c r="Q28" s="140"/>
      <c r="R28" s="258"/>
      <c r="S28" s="258"/>
      <c r="T28" s="258"/>
    </row>
    <row r="29" s="200" customFormat="1" ht="21" customHeight="1" spans="1:20">
      <c r="A29" s="229"/>
      <c r="B29" s="230">
        <v>43852</v>
      </c>
      <c r="C29" s="65">
        <v>400000</v>
      </c>
      <c r="D29" s="66"/>
      <c r="E29" s="231" t="s">
        <v>79</v>
      </c>
      <c r="F29" s="68" t="s">
        <v>77</v>
      </c>
      <c r="G29" s="231"/>
      <c r="H29" s="69">
        <v>0.012</v>
      </c>
      <c r="I29" s="231">
        <v>4800</v>
      </c>
      <c r="J29" s="231" t="s">
        <v>56</v>
      </c>
      <c r="K29" s="231"/>
      <c r="L29" s="231"/>
      <c r="M29" s="67"/>
      <c r="N29" s="116"/>
      <c r="O29" s="116"/>
      <c r="P29" s="249"/>
      <c r="Q29" s="140"/>
      <c r="R29" s="258"/>
      <c r="S29" s="258"/>
      <c r="T29" s="258"/>
    </row>
    <row r="30" s="199" customFormat="1" ht="21" customHeight="1" spans="1:20">
      <c r="A30" s="226"/>
      <c r="B30" s="217">
        <v>43852</v>
      </c>
      <c r="C30" s="32"/>
      <c r="D30" s="52"/>
      <c r="E30" s="218" t="s">
        <v>64</v>
      </c>
      <c r="F30" s="53" t="s">
        <v>81</v>
      </c>
      <c r="G30" s="218"/>
      <c r="H30" s="48"/>
      <c r="I30" s="218"/>
      <c r="J30" s="218"/>
      <c r="K30" s="218"/>
      <c r="L30" s="218"/>
      <c r="M30" s="46"/>
      <c r="N30" s="109"/>
      <c r="O30" s="109"/>
      <c r="P30" s="105" t="s">
        <v>82</v>
      </c>
      <c r="Q30" s="137"/>
      <c r="R30" s="211"/>
      <c r="S30" s="211">
        <v>2962181.3</v>
      </c>
      <c r="T30" s="211"/>
    </row>
    <row r="31" s="199" customFormat="1" ht="21" customHeight="1" spans="1:20">
      <c r="A31" s="226"/>
      <c r="B31" s="217">
        <v>43852</v>
      </c>
      <c r="C31" s="32"/>
      <c r="D31" s="52"/>
      <c r="E31" s="218" t="s">
        <v>85</v>
      </c>
      <c r="F31" s="53" t="s">
        <v>86</v>
      </c>
      <c r="G31" s="218"/>
      <c r="H31" s="48"/>
      <c r="I31" s="218"/>
      <c r="J31" s="218"/>
      <c r="K31" s="218"/>
      <c r="L31" s="218"/>
      <c r="M31" s="46"/>
      <c r="N31" s="109"/>
      <c r="O31" s="109"/>
      <c r="P31" s="105" t="s">
        <v>87</v>
      </c>
      <c r="Q31" s="137"/>
      <c r="R31" s="211"/>
      <c r="S31" s="211">
        <v>50800</v>
      </c>
      <c r="T31" s="211"/>
    </row>
    <row r="32" s="199" customFormat="1" ht="21" customHeight="1" spans="1:20">
      <c r="A32" s="226"/>
      <c r="B32" s="217">
        <v>43852</v>
      </c>
      <c r="C32" s="32"/>
      <c r="D32" s="52"/>
      <c r="E32" s="218" t="s">
        <v>88</v>
      </c>
      <c r="F32" s="53" t="s">
        <v>89</v>
      </c>
      <c r="G32" s="218"/>
      <c r="H32" s="48"/>
      <c r="I32" s="218"/>
      <c r="J32" s="218"/>
      <c r="K32" s="218"/>
      <c r="L32" s="218"/>
      <c r="M32" s="46"/>
      <c r="N32" s="109"/>
      <c r="O32" s="109"/>
      <c r="P32" s="105" t="s">
        <v>90</v>
      </c>
      <c r="Q32" s="137"/>
      <c r="R32" s="211"/>
      <c r="S32" s="211">
        <v>190163</v>
      </c>
      <c r="T32" s="211"/>
    </row>
    <row r="33" s="199" customFormat="1" ht="21" customHeight="1" spans="1:20">
      <c r="A33" s="226"/>
      <c r="B33" s="217">
        <v>43852</v>
      </c>
      <c r="C33" s="32"/>
      <c r="D33" s="52"/>
      <c r="E33" s="218" t="s">
        <v>64</v>
      </c>
      <c r="F33" s="53" t="s">
        <v>91</v>
      </c>
      <c r="G33" s="218"/>
      <c r="H33" s="48"/>
      <c r="I33" s="218"/>
      <c r="J33" s="218"/>
      <c r="K33" s="218"/>
      <c r="L33" s="218"/>
      <c r="M33" s="46"/>
      <c r="N33" s="109"/>
      <c r="O33" s="109"/>
      <c r="P33" s="105" t="s">
        <v>92</v>
      </c>
      <c r="Q33" s="137"/>
      <c r="R33" s="211"/>
      <c r="S33" s="211">
        <v>606973</v>
      </c>
      <c r="T33" s="211"/>
    </row>
    <row r="34" s="199" customFormat="1" ht="21" customHeight="1" spans="1:20">
      <c r="A34" s="39"/>
      <c r="B34" s="217">
        <v>43852</v>
      </c>
      <c r="C34" s="52"/>
      <c r="D34" s="52"/>
      <c r="E34" s="218" t="s">
        <v>66</v>
      </c>
      <c r="F34" s="53" t="s">
        <v>67</v>
      </c>
      <c r="G34" s="218"/>
      <c r="H34" s="218"/>
      <c r="I34" s="218"/>
      <c r="J34" s="218"/>
      <c r="K34" s="218"/>
      <c r="L34" s="218"/>
      <c r="M34" s="46"/>
      <c r="N34" s="109"/>
      <c r="O34" s="109"/>
      <c r="P34" s="105" t="s">
        <v>68</v>
      </c>
      <c r="Q34" s="137"/>
      <c r="R34" s="211"/>
      <c r="S34" s="211">
        <v>400000</v>
      </c>
      <c r="T34" s="211"/>
    </row>
    <row r="35" s="199" customFormat="1" ht="21" customHeight="1" spans="1:20">
      <c r="A35" s="39">
        <v>11</v>
      </c>
      <c r="B35" s="217">
        <v>43852</v>
      </c>
      <c r="C35" s="52"/>
      <c r="D35" s="52"/>
      <c r="E35" s="218" t="s">
        <v>64</v>
      </c>
      <c r="F35" s="53" t="s">
        <v>81</v>
      </c>
      <c r="G35" s="218"/>
      <c r="H35" s="218"/>
      <c r="I35" s="218"/>
      <c r="J35" s="218"/>
      <c r="K35" s="218"/>
      <c r="L35" s="218"/>
      <c r="M35" s="46"/>
      <c r="N35" s="109"/>
      <c r="O35" s="109"/>
      <c r="P35" s="105" t="s">
        <v>82</v>
      </c>
      <c r="Q35" s="137"/>
      <c r="R35" s="211"/>
      <c r="S35" s="211">
        <v>189882.7</v>
      </c>
      <c r="T35" s="211"/>
    </row>
    <row r="36" s="199" customFormat="1" ht="21" customHeight="1" spans="1:20">
      <c r="A36" s="45">
        <v>12</v>
      </c>
      <c r="B36" s="217">
        <v>43885</v>
      </c>
      <c r="C36" s="52"/>
      <c r="D36" s="52"/>
      <c r="E36" s="218"/>
      <c r="F36" s="53"/>
      <c r="G36" s="218"/>
      <c r="H36" s="218"/>
      <c r="I36" s="218"/>
      <c r="J36" s="218"/>
      <c r="K36" s="218"/>
      <c r="L36" s="218"/>
      <c r="M36" s="46"/>
      <c r="N36" s="109">
        <v>-330000</v>
      </c>
      <c r="O36" s="109" t="s">
        <v>70</v>
      </c>
      <c r="P36" s="105"/>
      <c r="Q36" s="137"/>
      <c r="R36" s="211"/>
      <c r="S36" s="211"/>
      <c r="T36" s="211"/>
    </row>
    <row r="37" s="199" customFormat="1" ht="21" customHeight="1" spans="1:20">
      <c r="A37" s="45"/>
      <c r="B37" s="217">
        <v>43885</v>
      </c>
      <c r="C37" s="52"/>
      <c r="D37" s="52"/>
      <c r="E37" s="218" t="s">
        <v>64</v>
      </c>
      <c r="F37" s="53" t="s">
        <v>81</v>
      </c>
      <c r="G37" s="218"/>
      <c r="H37" s="48"/>
      <c r="I37" s="218"/>
      <c r="J37" s="218"/>
      <c r="K37" s="218"/>
      <c r="L37" s="218">
        <v>100</v>
      </c>
      <c r="M37" s="46" t="s">
        <v>100</v>
      </c>
      <c r="N37" s="109"/>
      <c r="O37" s="109"/>
      <c r="P37" s="105" t="s">
        <v>82</v>
      </c>
      <c r="Q37" s="137"/>
      <c r="R37" s="211"/>
      <c r="S37" s="211">
        <v>348711</v>
      </c>
      <c r="T37" s="211"/>
    </row>
    <row r="38" s="199" customFormat="1" ht="21" customHeight="1" spans="1:20">
      <c r="A38" s="32">
        <v>13</v>
      </c>
      <c r="B38" s="210">
        <v>43894</v>
      </c>
      <c r="C38" s="57"/>
      <c r="D38" s="57"/>
      <c r="E38" s="211" t="s">
        <v>64</v>
      </c>
      <c r="F38" s="70" t="s">
        <v>81</v>
      </c>
      <c r="G38" s="211"/>
      <c r="H38" s="36"/>
      <c r="I38" s="211"/>
      <c r="J38" s="211"/>
      <c r="K38" s="211"/>
      <c r="L38" s="211">
        <v>100</v>
      </c>
      <c r="M38" s="33" t="s">
        <v>100</v>
      </c>
      <c r="N38" s="105"/>
      <c r="O38" s="105"/>
      <c r="P38" s="250" t="s">
        <v>103</v>
      </c>
      <c r="Q38" s="137"/>
      <c r="R38" s="211"/>
      <c r="S38" s="211">
        <v>209925</v>
      </c>
      <c r="T38" s="211"/>
    </row>
    <row r="39" s="201" customFormat="1" ht="21" customHeight="1" spans="1:20">
      <c r="A39" s="5">
        <v>14.1</v>
      </c>
      <c r="B39" s="72">
        <v>43908</v>
      </c>
      <c r="C39" s="73"/>
      <c r="D39" s="73"/>
      <c r="E39" s="232" t="s">
        <v>64</v>
      </c>
      <c r="F39" s="75" t="s">
        <v>81</v>
      </c>
      <c r="G39" s="232"/>
      <c r="J39" s="232"/>
      <c r="K39" s="232"/>
      <c r="L39" s="232">
        <v>100</v>
      </c>
      <c r="M39" s="74" t="s">
        <v>100</v>
      </c>
      <c r="N39" s="118"/>
      <c r="O39" s="118"/>
      <c r="P39" s="250" t="s">
        <v>103</v>
      </c>
      <c r="Q39" s="142"/>
      <c r="R39" s="232"/>
      <c r="S39" s="232">
        <v>170000</v>
      </c>
      <c r="T39" s="232"/>
    </row>
    <row r="40" s="199" customFormat="1" ht="32" customHeight="1" spans="1:20">
      <c r="A40" s="39"/>
      <c r="B40" s="76">
        <v>43966</v>
      </c>
      <c r="C40" s="77"/>
      <c r="D40" s="77"/>
      <c r="E40" s="215" t="s">
        <v>64</v>
      </c>
      <c r="F40" s="78" t="s">
        <v>81</v>
      </c>
      <c r="G40" s="215"/>
      <c r="H40" s="48">
        <v>0.012</v>
      </c>
      <c r="I40" s="218">
        <v>4799.3</v>
      </c>
      <c r="J40" s="215"/>
      <c r="K40" s="215"/>
      <c r="L40" s="215">
        <v>12050</v>
      </c>
      <c r="M40" s="119" t="s">
        <v>101</v>
      </c>
      <c r="N40" s="107"/>
      <c r="O40" s="107"/>
      <c r="P40" s="250" t="s">
        <v>103</v>
      </c>
      <c r="Q40" s="143"/>
      <c r="R40" s="259"/>
      <c r="S40" s="218">
        <v>67700</v>
      </c>
      <c r="T40" s="218"/>
    </row>
    <row r="41" s="199" customFormat="1" ht="32" customHeight="1" spans="1:20">
      <c r="A41" s="39"/>
      <c r="B41" s="76"/>
      <c r="C41" s="77"/>
      <c r="D41" s="77"/>
      <c r="E41" s="215"/>
      <c r="F41" s="78"/>
      <c r="G41" s="215"/>
      <c r="H41" s="48"/>
      <c r="I41" s="218"/>
      <c r="J41" s="215"/>
      <c r="K41" s="215"/>
      <c r="L41" s="215"/>
      <c r="M41" s="119"/>
      <c r="N41" s="107"/>
      <c r="O41" s="107"/>
      <c r="P41" s="109"/>
      <c r="Q41" s="139"/>
      <c r="R41" s="218"/>
      <c r="S41" s="218">
        <v>1500</v>
      </c>
      <c r="T41" s="218" t="s">
        <v>102</v>
      </c>
    </row>
    <row r="42" s="199" customFormat="1" ht="32" customHeight="1" spans="1:20">
      <c r="A42" s="39">
        <v>15</v>
      </c>
      <c r="B42" s="76">
        <v>44098</v>
      </c>
      <c r="C42" s="77"/>
      <c r="D42" s="37">
        <v>3000000</v>
      </c>
      <c r="E42" s="215" t="s">
        <v>104</v>
      </c>
      <c r="F42" s="78" t="s">
        <v>105</v>
      </c>
      <c r="G42" s="215"/>
      <c r="H42" s="48"/>
      <c r="I42" s="218"/>
      <c r="J42" s="215"/>
      <c r="K42" s="215"/>
      <c r="L42" s="251"/>
      <c r="M42" s="251"/>
      <c r="N42" s="251"/>
      <c r="O42" s="251"/>
      <c r="P42" s="251"/>
      <c r="Q42" s="137"/>
      <c r="R42" s="211"/>
      <c r="T42" s="211"/>
    </row>
    <row r="43" s="199" customFormat="1" ht="32" customHeight="1" spans="1:20">
      <c r="A43" s="39"/>
      <c r="B43" s="76"/>
      <c r="C43" s="77"/>
      <c r="D43" s="77"/>
      <c r="E43" s="215" t="s">
        <v>64</v>
      </c>
      <c r="F43" s="78" t="s">
        <v>81</v>
      </c>
      <c r="G43" s="215"/>
      <c r="H43" s="48"/>
      <c r="I43" s="218"/>
      <c r="J43" s="215"/>
      <c r="K43" s="215"/>
      <c r="L43" s="215">
        <v>100</v>
      </c>
      <c r="M43" s="40" t="s">
        <v>100</v>
      </c>
      <c r="N43" s="107"/>
      <c r="O43" s="107"/>
      <c r="P43" s="250" t="s">
        <v>103</v>
      </c>
      <c r="Q43" s="137"/>
      <c r="R43" s="211"/>
      <c r="S43" s="211">
        <v>267360.6</v>
      </c>
      <c r="T43" s="211"/>
    </row>
    <row r="44" s="199" customFormat="1" ht="32" customHeight="1" spans="1:20">
      <c r="A44" s="39">
        <v>15.1</v>
      </c>
      <c r="B44" s="76"/>
      <c r="C44" s="77"/>
      <c r="D44" s="77"/>
      <c r="E44" s="215" t="s">
        <v>64</v>
      </c>
      <c r="F44" s="78" t="s">
        <v>81</v>
      </c>
      <c r="G44" s="215"/>
      <c r="H44" s="48"/>
      <c r="I44" s="218"/>
      <c r="J44" s="215"/>
      <c r="K44" s="215"/>
      <c r="L44" s="215">
        <v>100</v>
      </c>
      <c r="M44" s="40" t="s">
        <v>100</v>
      </c>
      <c r="N44" s="107"/>
      <c r="O44" s="107"/>
      <c r="P44" s="109" t="s">
        <v>103</v>
      </c>
      <c r="Q44" s="137"/>
      <c r="R44" s="211"/>
      <c r="S44" s="211">
        <v>217170</v>
      </c>
      <c r="T44" s="211"/>
    </row>
    <row r="45" s="200" customFormat="1" ht="32" customHeight="1" spans="1:20">
      <c r="A45" s="291">
        <v>15.2</v>
      </c>
      <c r="B45" s="292"/>
      <c r="C45" s="293"/>
      <c r="D45" s="293"/>
      <c r="E45" s="294" t="s">
        <v>64</v>
      </c>
      <c r="F45" s="295" t="s">
        <v>81</v>
      </c>
      <c r="G45" s="294"/>
      <c r="H45" s="69"/>
      <c r="I45" s="231"/>
      <c r="J45" s="294"/>
      <c r="K45" s="294"/>
      <c r="L45" s="294">
        <v>100</v>
      </c>
      <c r="M45" s="296" t="s">
        <v>100</v>
      </c>
      <c r="N45" s="297"/>
      <c r="O45" s="297"/>
      <c r="P45" s="116" t="s">
        <v>103</v>
      </c>
      <c r="Q45" s="140"/>
      <c r="R45" s="258"/>
      <c r="S45" s="258">
        <v>215900</v>
      </c>
      <c r="T45" s="258"/>
    </row>
    <row r="46" s="200" customFormat="1" ht="32" customHeight="1" spans="1:20">
      <c r="A46" s="291"/>
      <c r="B46" s="292"/>
      <c r="C46" s="293"/>
      <c r="D46" s="293"/>
      <c r="E46" s="294"/>
      <c r="F46" s="295"/>
      <c r="G46" s="294"/>
      <c r="H46" s="69"/>
      <c r="I46" s="231"/>
      <c r="J46" s="294"/>
      <c r="K46" s="294"/>
      <c r="L46" s="294"/>
      <c r="M46" s="296"/>
      <c r="N46" s="297"/>
      <c r="O46" s="297"/>
      <c r="P46" s="249"/>
      <c r="Q46" s="140"/>
      <c r="R46" s="258"/>
      <c r="S46" s="258"/>
      <c r="T46" s="258"/>
    </row>
    <row r="47" ht="30" customHeight="1" spans="1:20">
      <c r="A47" s="164" t="s">
        <v>93</v>
      </c>
      <c r="B47" s="164"/>
      <c r="C47" s="165">
        <f>SUM(C8:C40)</f>
        <v>23554091.1</v>
      </c>
      <c r="D47" s="265">
        <f>SUM(D8:D43)</f>
        <v>3000000</v>
      </c>
      <c r="E47" s="266"/>
      <c r="F47" s="266"/>
      <c r="G47" s="266"/>
      <c r="H47" s="266"/>
      <c r="I47" s="273">
        <f t="shared" ref="I47:N47" si="0">SUM(I8:I40)</f>
        <v>282649.09</v>
      </c>
      <c r="J47" s="274"/>
      <c r="K47" s="273">
        <f t="shared" si="0"/>
        <v>13329</v>
      </c>
      <c r="L47" s="273">
        <f>SUM(L8:L45)</f>
        <v>441000</v>
      </c>
      <c r="M47" s="179"/>
      <c r="N47" s="180">
        <f t="shared" si="0"/>
        <v>52640</v>
      </c>
      <c r="O47" s="109"/>
      <c r="P47" s="105"/>
      <c r="Q47" s="278"/>
      <c r="R47" s="279"/>
      <c r="S47" s="280">
        <f>SUM(S8:S45)</f>
        <v>23466633.56</v>
      </c>
      <c r="T47" s="281">
        <f>C47+D47-I47-K47-L47-N47-S47</f>
        <v>2297839.45</v>
      </c>
    </row>
    <row r="48" ht="30" customHeight="1" spans="1:20">
      <c r="A48" s="164" t="s">
        <v>94</v>
      </c>
      <c r="B48" s="164"/>
      <c r="C48" s="164" t="s">
        <v>95</v>
      </c>
      <c r="D48" s="164"/>
      <c r="E48" s="164"/>
      <c r="F48" s="267">
        <f>P48</f>
        <v>215900</v>
      </c>
      <c r="G48" s="268"/>
      <c r="H48" s="268"/>
      <c r="I48" s="268"/>
      <c r="J48" s="268"/>
      <c r="K48" s="275"/>
      <c r="L48" s="182" t="s">
        <v>96</v>
      </c>
      <c r="M48" s="183"/>
      <c r="N48" s="183"/>
      <c r="O48" s="184" t="s">
        <v>97</v>
      </c>
      <c r="P48" s="276">
        <v>215900</v>
      </c>
      <c r="Q48" s="276"/>
      <c r="R48" s="276"/>
      <c r="S48" s="276"/>
      <c r="T48" s="276"/>
    </row>
    <row r="49" ht="30" customHeight="1" spans="1:20">
      <c r="A49" s="164"/>
      <c r="B49" s="164"/>
      <c r="C49" s="164" t="s">
        <v>98</v>
      </c>
      <c r="D49" s="164"/>
      <c r="E49" s="164"/>
      <c r="F49" s="267">
        <v>0</v>
      </c>
      <c r="G49" s="268"/>
      <c r="H49" s="268"/>
      <c r="I49" s="268"/>
      <c r="J49" s="268"/>
      <c r="K49" s="275"/>
      <c r="L49" s="186"/>
      <c r="M49" s="187"/>
      <c r="N49" s="187"/>
      <c r="O49" s="184" t="s">
        <v>99</v>
      </c>
      <c r="P49" s="277" t="str">
        <f>SUBSTITUTE(SUBSTITUTE(TEXT(INT(P48),"[DBNum2][$-804]G/通用格式元"&amp;IF(INT(F56)=F56,"整",""))&amp;TEXT(MID(F56,FIND(".",F56&amp;".0")+1,1),"[DBNum2][$-804]G/通用格式角")&amp;TEXT(MID(F56,FIND(".",F56&amp;".0")+2,1),"[DBNum2][$-804]G/通用格式分"),"零角","零"),"零分","")</f>
        <v>贰拾壹万伍仟玖佰元整</v>
      </c>
      <c r="Q49" s="277"/>
      <c r="R49" s="277"/>
      <c r="S49" s="277"/>
      <c r="T49" s="277"/>
    </row>
    <row r="54" ht="13.5" spans="2:2">
      <c r="B54" s="269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47:B47"/>
    <mergeCell ref="C48:E48"/>
    <mergeCell ref="F48:K48"/>
    <mergeCell ref="P48:T48"/>
    <mergeCell ref="C49:E49"/>
    <mergeCell ref="F49:K49"/>
    <mergeCell ref="P49:T49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48:B49"/>
    <mergeCell ref="L48:N49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57"/>
  <sheetViews>
    <sheetView zoomScale="85" zoomScaleNormal="85" topLeftCell="D1" workbookViewId="0">
      <pane ySplit="7" topLeftCell="A44" activePane="bottomLeft" state="frozen"/>
      <selection/>
      <selection pane="bottomLeft" activeCell="I46" sqref="I46"/>
    </sheetView>
  </sheetViews>
  <sheetFormatPr defaultColWidth="9" defaultRowHeight="11.25"/>
  <cols>
    <col min="1" max="1" width="5.29166666666667" style="198" customWidth="1"/>
    <col min="2" max="2" width="7.88333333333333" style="204" customWidth="1"/>
    <col min="3" max="3" width="14.5083333333333" style="198" customWidth="1"/>
    <col min="4" max="4" width="7.65" style="198" customWidth="1"/>
    <col min="5" max="5" width="16.0833333333333" style="205" customWidth="1"/>
    <col min="6" max="6" width="27.8416666666667" style="205" customWidth="1"/>
    <col min="7" max="7" width="12.7916666666667" style="205" customWidth="1"/>
    <col min="8" max="8" width="8.61666666666667" style="205" customWidth="1"/>
    <col min="9" max="9" width="9.5" style="205" customWidth="1"/>
    <col min="10" max="10" width="9.25833333333333" style="205" customWidth="1"/>
    <col min="11" max="12" width="9.5" style="205" customWidth="1"/>
    <col min="13" max="13" width="20.3" style="11" customWidth="1"/>
    <col min="14" max="14" width="11.175" style="205" customWidth="1"/>
    <col min="15" max="15" width="10.2916666666667" style="204" customWidth="1"/>
    <col min="16" max="16" width="27.0583333333333" style="205" customWidth="1"/>
    <col min="17" max="17" width="15.025" style="198" customWidth="1"/>
    <col min="18" max="18" width="11" style="205" customWidth="1"/>
    <col min="19" max="19" width="16.0666666666667" style="205" customWidth="1"/>
    <col min="20" max="20" width="15.8166666666667" style="198" customWidth="1"/>
    <col min="21" max="16384" width="9" style="198"/>
  </cols>
  <sheetData>
    <row r="1" s="197" customFormat="1" ht="24.9" customHeight="1" spans="1:19">
      <c r="A1" s="206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13"/>
      <c r="N1" s="206"/>
      <c r="O1" s="206"/>
      <c r="P1" s="206"/>
      <c r="Q1" s="206"/>
      <c r="R1" s="206"/>
      <c r="S1" s="206"/>
    </row>
    <row r="2" s="197" customFormat="1" ht="27.9" customHeight="1" spans="1:20">
      <c r="A2" s="15" t="s">
        <v>1</v>
      </c>
      <c r="B2" s="15"/>
      <c r="C2" s="207" t="s">
        <v>2</v>
      </c>
      <c r="D2" s="207"/>
      <c r="E2" s="207"/>
      <c r="F2" s="207"/>
      <c r="G2" s="207"/>
      <c r="H2" s="208" t="s">
        <v>3</v>
      </c>
      <c r="I2" s="239"/>
      <c r="J2" s="239" t="s">
        <v>4</v>
      </c>
      <c r="K2" s="239"/>
      <c r="L2" s="239"/>
      <c r="M2" s="98"/>
      <c r="N2" s="240" t="s">
        <v>5</v>
      </c>
      <c r="O2" s="240"/>
      <c r="P2" s="241">
        <v>2579</v>
      </c>
      <c r="Q2" s="244" t="s">
        <v>6</v>
      </c>
      <c r="R2" s="244"/>
      <c r="S2" s="256" t="s">
        <v>7</v>
      </c>
      <c r="T2" s="256"/>
    </row>
    <row r="3" s="197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7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7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2" t="s">
        <v>33</v>
      </c>
      <c r="Q5" s="134"/>
      <c r="R5" s="134"/>
      <c r="S5" s="132" t="s">
        <v>34</v>
      </c>
      <c r="T5" s="257" t="s">
        <v>35</v>
      </c>
      <c r="V5"/>
    </row>
    <row r="6" s="197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3" t="s">
        <v>41</v>
      </c>
      <c r="Q6" s="136"/>
      <c r="R6" s="136"/>
      <c r="S6" s="132"/>
      <c r="T6" s="257"/>
    </row>
    <row r="7" s="197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7"/>
    </row>
    <row r="8" s="198" customFormat="1" ht="31" customHeight="1" spans="1:20">
      <c r="A8" s="209">
        <v>1</v>
      </c>
      <c r="B8" s="210" t="s">
        <v>54</v>
      </c>
      <c r="C8" s="32">
        <v>11974091.1</v>
      </c>
      <c r="D8" s="211"/>
      <c r="E8" s="34" t="s">
        <v>55</v>
      </c>
      <c r="F8" s="35">
        <v>4.305017278369e+18</v>
      </c>
      <c r="G8" s="211"/>
      <c r="H8" s="212">
        <v>0.012</v>
      </c>
      <c r="I8" s="211">
        <v>83689.79</v>
      </c>
      <c r="J8" s="33" t="s">
        <v>56</v>
      </c>
      <c r="K8" s="211">
        <v>5711</v>
      </c>
      <c r="L8" s="211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1"/>
      <c r="S8" s="211">
        <f>C8-I8-K8-L8-N8</f>
        <v>11794050.31</v>
      </c>
      <c r="T8" s="221"/>
    </row>
    <row r="9" s="198" customFormat="1" ht="38" customHeight="1" spans="1:20">
      <c r="A9" s="213"/>
      <c r="B9" s="214"/>
      <c r="C9" s="39"/>
      <c r="D9" s="215"/>
      <c r="E9" s="41"/>
      <c r="F9" s="42"/>
      <c r="G9" s="215"/>
      <c r="H9" s="216"/>
      <c r="I9" s="215"/>
      <c r="J9" s="40"/>
      <c r="K9" s="215"/>
      <c r="L9" s="215"/>
      <c r="M9" s="40"/>
      <c r="N9" s="107"/>
      <c r="O9" s="107"/>
      <c r="P9" s="107"/>
      <c r="Q9" s="138"/>
      <c r="R9" s="215"/>
      <c r="S9" s="215"/>
      <c r="T9" s="221"/>
    </row>
    <row r="10" s="198" customFormat="1" ht="28" customHeight="1" spans="1:20">
      <c r="A10" s="209">
        <v>2</v>
      </c>
      <c r="B10" s="217">
        <v>43712</v>
      </c>
      <c r="C10" s="45">
        <v>400000</v>
      </c>
      <c r="D10" s="218"/>
      <c r="E10" s="211" t="s">
        <v>60</v>
      </c>
      <c r="F10" s="219">
        <v>175202745165</v>
      </c>
      <c r="G10" s="211"/>
      <c r="H10" s="48">
        <v>0.012</v>
      </c>
      <c r="I10" s="218">
        <v>60000</v>
      </c>
      <c r="J10" s="218" t="s">
        <v>61</v>
      </c>
      <c r="K10" s="211">
        <v>1081</v>
      </c>
      <c r="L10" s="211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1"/>
    </row>
    <row r="11" s="198" customFormat="1" ht="31" customHeight="1" spans="1:20">
      <c r="A11" s="220"/>
      <c r="B11" s="217">
        <v>43714</v>
      </c>
      <c r="C11" s="45">
        <v>2800000</v>
      </c>
      <c r="D11" s="221"/>
      <c r="E11" s="215"/>
      <c r="F11" s="222"/>
      <c r="G11" s="215"/>
      <c r="H11" s="48"/>
      <c r="I11" s="218">
        <v>33600</v>
      </c>
      <c r="J11" s="218" t="s">
        <v>56</v>
      </c>
      <c r="K11" s="215"/>
      <c r="L11" s="215"/>
      <c r="M11" s="40"/>
      <c r="N11" s="107"/>
      <c r="O11" s="107"/>
      <c r="P11" s="107"/>
      <c r="Q11" s="107"/>
      <c r="R11" s="107"/>
      <c r="S11" s="107"/>
      <c r="T11" s="221"/>
    </row>
    <row r="12" ht="20.1" customHeight="1" spans="1:20">
      <c r="A12" s="220"/>
      <c r="B12" s="217">
        <v>43717</v>
      </c>
      <c r="C12" s="52"/>
      <c r="D12" s="52"/>
      <c r="E12" s="218" t="s">
        <v>64</v>
      </c>
      <c r="F12" s="53">
        <v>4.3050172783609e+19</v>
      </c>
      <c r="G12" s="223"/>
      <c r="H12" s="223"/>
      <c r="I12" s="223"/>
      <c r="J12" s="223"/>
      <c r="K12" s="223"/>
      <c r="L12" s="223"/>
      <c r="M12" s="54"/>
      <c r="N12" s="109"/>
      <c r="O12" s="109"/>
      <c r="P12" s="109" t="s">
        <v>65</v>
      </c>
      <c r="Q12" s="139"/>
      <c r="R12" s="221"/>
      <c r="S12" s="218">
        <v>400000</v>
      </c>
      <c r="T12" s="221"/>
    </row>
    <row r="13" ht="20.1" customHeight="1" spans="1:20">
      <c r="A13" s="213"/>
      <c r="B13" s="217">
        <v>43717</v>
      </c>
      <c r="C13" s="52"/>
      <c r="D13" s="52"/>
      <c r="E13" s="223" t="s">
        <v>66</v>
      </c>
      <c r="F13" s="55" t="s">
        <v>67</v>
      </c>
      <c r="G13" s="223"/>
      <c r="H13" s="223"/>
      <c r="I13" s="223"/>
      <c r="J13" s="223"/>
      <c r="K13" s="223"/>
      <c r="L13" s="223"/>
      <c r="M13" s="54"/>
      <c r="N13" s="109"/>
      <c r="O13" s="109"/>
      <c r="P13" s="109" t="s">
        <v>68</v>
      </c>
      <c r="Q13" s="139"/>
      <c r="R13" s="221"/>
      <c r="S13" s="218">
        <v>2000000</v>
      </c>
      <c r="T13" s="221"/>
    </row>
    <row r="14" ht="20.1" customHeight="1" spans="1:20">
      <c r="A14" s="45">
        <v>3</v>
      </c>
      <c r="B14" s="217">
        <v>43720</v>
      </c>
      <c r="C14" s="52"/>
      <c r="D14" s="52"/>
      <c r="E14" s="218" t="s">
        <v>64</v>
      </c>
      <c r="F14" s="53">
        <v>4.3050172783609e+19</v>
      </c>
      <c r="G14" s="223"/>
      <c r="H14" s="223"/>
      <c r="I14" s="223"/>
      <c r="J14" s="223"/>
      <c r="K14" s="223"/>
      <c r="L14" s="223"/>
      <c r="M14" s="54"/>
      <c r="N14" s="109"/>
      <c r="O14" s="109"/>
      <c r="P14" s="109" t="s">
        <v>65</v>
      </c>
      <c r="Q14" s="139"/>
      <c r="R14" s="221"/>
      <c r="S14" s="218">
        <v>290000</v>
      </c>
      <c r="T14" s="221"/>
    </row>
    <row r="15" ht="20.1" customHeight="1" spans="1:20">
      <c r="A15" s="32">
        <v>4</v>
      </c>
      <c r="B15" s="210">
        <v>43749</v>
      </c>
      <c r="C15" s="32">
        <v>2000000</v>
      </c>
      <c r="D15" s="57"/>
      <c r="E15" s="211" t="s">
        <v>60</v>
      </c>
      <c r="F15" s="219">
        <v>175202745165</v>
      </c>
      <c r="G15" s="211"/>
      <c r="H15" s="48" t="s">
        <v>69</v>
      </c>
      <c r="I15" s="48"/>
      <c r="J15" s="48"/>
      <c r="K15" s="48"/>
      <c r="L15" s="48"/>
      <c r="M15" s="48"/>
      <c r="N15" s="48"/>
      <c r="O15" s="48"/>
      <c r="P15" s="245"/>
      <c r="Q15" s="137"/>
      <c r="R15" s="137"/>
      <c r="S15" s="137"/>
      <c r="T15" s="137"/>
    </row>
    <row r="16" ht="24" customHeight="1" spans="1:20">
      <c r="A16" s="39"/>
      <c r="B16" s="217">
        <v>43750</v>
      </c>
      <c r="C16" s="52"/>
      <c r="D16" s="52"/>
      <c r="E16" s="223" t="s">
        <v>66</v>
      </c>
      <c r="F16" s="55" t="s">
        <v>67</v>
      </c>
      <c r="G16" s="223"/>
      <c r="H16" s="43"/>
      <c r="I16" s="246"/>
      <c r="J16" s="246"/>
      <c r="K16" s="246"/>
      <c r="L16" s="246"/>
      <c r="M16" s="111"/>
      <c r="N16" s="107"/>
      <c r="O16" s="107"/>
      <c r="P16" s="109" t="s">
        <v>68</v>
      </c>
      <c r="Q16" s="139"/>
      <c r="R16" s="221"/>
      <c r="S16" s="218">
        <v>2000000</v>
      </c>
      <c r="T16" s="221"/>
    </row>
    <row r="17" ht="20.1" customHeight="1" spans="1:20">
      <c r="A17" s="32">
        <v>5</v>
      </c>
      <c r="B17" s="224">
        <v>43790</v>
      </c>
      <c r="C17" s="52"/>
      <c r="D17" s="52"/>
      <c r="E17" s="218"/>
      <c r="F17" s="225"/>
      <c r="G17" s="223"/>
      <c r="H17" s="48"/>
      <c r="I17" s="223"/>
      <c r="J17" s="223"/>
      <c r="K17" s="223"/>
      <c r="L17" s="223"/>
      <c r="M17" s="54"/>
      <c r="N17" s="109">
        <v>-197059</v>
      </c>
      <c r="O17" s="109" t="s">
        <v>70</v>
      </c>
      <c r="P17" s="109"/>
      <c r="Q17" s="139"/>
      <c r="R17" s="221"/>
      <c r="S17" s="221"/>
      <c r="T17" s="221"/>
    </row>
    <row r="18" ht="20.1" customHeight="1" spans="1:20">
      <c r="A18" s="39"/>
      <c r="B18" s="224">
        <v>43790</v>
      </c>
      <c r="C18" s="52"/>
      <c r="D18" s="52"/>
      <c r="E18" s="218" t="s">
        <v>64</v>
      </c>
      <c r="F18" s="53" t="s">
        <v>71</v>
      </c>
      <c r="G18" s="223"/>
      <c r="H18" s="223"/>
      <c r="I18" s="223"/>
      <c r="J18" s="223"/>
      <c r="K18" s="223"/>
      <c r="L18" s="223"/>
      <c r="M18" s="54"/>
      <c r="N18" s="109"/>
      <c r="O18" s="109"/>
      <c r="P18" s="109" t="s">
        <v>72</v>
      </c>
      <c r="Q18" s="139"/>
      <c r="R18" s="221"/>
      <c r="S18" s="218">
        <v>190000</v>
      </c>
      <c r="T18" s="221"/>
    </row>
    <row r="19" s="198" customFormat="1" ht="20.1" customHeight="1" spans="1:20">
      <c r="A19" s="32">
        <v>6</v>
      </c>
      <c r="B19" s="217">
        <v>43837</v>
      </c>
      <c r="C19" s="32">
        <v>680000</v>
      </c>
      <c r="D19" s="52"/>
      <c r="E19" s="218" t="s">
        <v>73</v>
      </c>
      <c r="F19" s="225">
        <v>1.30201071920014e+18</v>
      </c>
      <c r="G19" s="218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8"/>
      <c r="S19" s="218"/>
      <c r="T19" s="218"/>
    </row>
    <row r="20" s="198" customFormat="1" ht="21" customHeight="1" spans="1:20">
      <c r="A20" s="39"/>
      <c r="B20" s="217">
        <v>43837</v>
      </c>
      <c r="C20" s="52"/>
      <c r="D20" s="52"/>
      <c r="E20" s="218" t="s">
        <v>64</v>
      </c>
      <c r="F20" s="53" t="s">
        <v>71</v>
      </c>
      <c r="G20" s="218"/>
      <c r="H20" s="218"/>
      <c r="I20" s="218"/>
      <c r="J20" s="218"/>
      <c r="K20" s="218"/>
      <c r="L20" s="218">
        <v>100</v>
      </c>
      <c r="M20" s="46" t="s">
        <v>74</v>
      </c>
      <c r="N20" s="109"/>
      <c r="O20" s="109"/>
      <c r="P20" s="109" t="s">
        <v>72</v>
      </c>
      <c r="Q20" s="139"/>
      <c r="R20" s="218"/>
      <c r="S20" s="218">
        <v>322406.25</v>
      </c>
      <c r="T20" s="218"/>
    </row>
    <row r="21" s="199" customFormat="1" ht="21" customHeight="1" spans="1:20">
      <c r="A21" s="226">
        <v>7</v>
      </c>
      <c r="B21" s="217">
        <v>43840</v>
      </c>
      <c r="C21" s="32">
        <v>6666000</v>
      </c>
      <c r="D21" s="52"/>
      <c r="E21" s="218" t="s">
        <v>64</v>
      </c>
      <c r="F21" s="53" t="s">
        <v>75</v>
      </c>
      <c r="G21" s="218"/>
      <c r="H21" s="227" t="s">
        <v>76</v>
      </c>
      <c r="I21" s="247"/>
      <c r="J21" s="247"/>
      <c r="K21" s="247"/>
      <c r="L21" s="283"/>
      <c r="M21" s="46"/>
      <c r="N21" s="109"/>
      <c r="O21" s="109"/>
      <c r="P21" s="105"/>
      <c r="Q21" s="137"/>
      <c r="R21" s="211"/>
      <c r="S21" s="211"/>
      <c r="T21" s="211"/>
    </row>
    <row r="22" s="199" customFormat="1" ht="21" customHeight="1" spans="1:20">
      <c r="A22" s="39"/>
      <c r="B22" s="217">
        <v>43840</v>
      </c>
      <c r="C22" s="32">
        <v>-6666000</v>
      </c>
      <c r="D22" s="52"/>
      <c r="E22" s="218" t="s">
        <v>64</v>
      </c>
      <c r="F22" s="53" t="s">
        <v>77</v>
      </c>
      <c r="G22" s="218"/>
      <c r="H22" s="228"/>
      <c r="I22" s="248"/>
      <c r="J22" s="248"/>
      <c r="K22" s="248"/>
      <c r="L22" s="284"/>
      <c r="M22" s="46"/>
      <c r="N22" s="109"/>
      <c r="O22" s="109"/>
      <c r="P22" s="105" t="s">
        <v>78</v>
      </c>
      <c r="Q22" s="137"/>
      <c r="R22" s="211"/>
      <c r="S22" s="211"/>
      <c r="T22" s="211"/>
    </row>
    <row r="23" s="200" customFormat="1" ht="21" customHeight="1" spans="1:20">
      <c r="A23" s="229">
        <v>8</v>
      </c>
      <c r="B23" s="230">
        <v>43847</v>
      </c>
      <c r="C23" s="65">
        <v>880000</v>
      </c>
      <c r="D23" s="66"/>
      <c r="E23" s="231" t="s">
        <v>79</v>
      </c>
      <c r="F23" s="68" t="s">
        <v>77</v>
      </c>
      <c r="G23" s="231"/>
      <c r="H23" s="48" t="s">
        <v>80</v>
      </c>
      <c r="I23" s="48"/>
      <c r="J23" s="48"/>
      <c r="K23" s="48"/>
      <c r="L23" s="48"/>
      <c r="M23" s="48"/>
      <c r="N23" s="48"/>
      <c r="O23" s="48"/>
      <c r="P23" s="249"/>
      <c r="Q23" s="140"/>
      <c r="R23" s="258"/>
      <c r="S23" s="258"/>
      <c r="T23" s="258"/>
    </row>
    <row r="24" s="199" customFormat="1" ht="21" customHeight="1" spans="1:20">
      <c r="A24" s="226"/>
      <c r="B24" s="217">
        <v>43847</v>
      </c>
      <c r="C24" s="32">
        <v>20000</v>
      </c>
      <c r="D24" s="52"/>
      <c r="E24" s="211" t="s">
        <v>60</v>
      </c>
      <c r="F24" s="219">
        <v>175202745165</v>
      </c>
      <c r="G24" s="218"/>
      <c r="H24" s="218"/>
      <c r="I24" s="218"/>
      <c r="J24" s="218"/>
      <c r="K24" s="218"/>
      <c r="L24" s="209"/>
      <c r="M24" s="3"/>
      <c r="N24" s="109"/>
      <c r="O24" s="109"/>
      <c r="P24" s="105"/>
      <c r="Q24" s="137"/>
      <c r="R24" s="211"/>
      <c r="S24" s="211"/>
      <c r="T24" s="211"/>
    </row>
    <row r="25" s="199" customFormat="1" ht="21" customHeight="1" spans="1:20">
      <c r="A25" s="226"/>
      <c r="B25" s="217">
        <v>43847</v>
      </c>
      <c r="C25" s="52"/>
      <c r="D25" s="52"/>
      <c r="E25" s="218" t="s">
        <v>64</v>
      </c>
      <c r="F25" s="53" t="s">
        <v>81</v>
      </c>
      <c r="G25" s="218"/>
      <c r="H25" s="218"/>
      <c r="I25" s="218"/>
      <c r="J25" s="218"/>
      <c r="K25" s="218"/>
      <c r="L25" s="218">
        <v>100</v>
      </c>
      <c r="M25" s="46" t="s">
        <v>74</v>
      </c>
      <c r="N25" s="109"/>
      <c r="O25" s="109"/>
      <c r="P25" s="105" t="s">
        <v>82</v>
      </c>
      <c r="Q25" s="137"/>
      <c r="R25" s="211"/>
      <c r="S25" s="211">
        <v>201272.4</v>
      </c>
      <c r="T25" s="211"/>
    </row>
    <row r="26" s="199" customFormat="1" ht="21" customHeight="1" spans="1:20">
      <c r="A26" s="39"/>
      <c r="B26" s="217">
        <v>43847</v>
      </c>
      <c r="C26" s="52"/>
      <c r="D26" s="52"/>
      <c r="E26" s="218" t="s">
        <v>64</v>
      </c>
      <c r="F26" s="53" t="s">
        <v>81</v>
      </c>
      <c r="G26" s="218"/>
      <c r="H26" s="218"/>
      <c r="I26" s="218"/>
      <c r="J26" s="218"/>
      <c r="K26" s="218"/>
      <c r="L26" s="218">
        <v>50</v>
      </c>
      <c r="M26" s="46" t="s">
        <v>74</v>
      </c>
      <c r="N26" s="109"/>
      <c r="O26" s="109"/>
      <c r="P26" s="105" t="s">
        <v>82</v>
      </c>
      <c r="Q26" s="137"/>
      <c r="R26" s="211"/>
      <c r="S26" s="211">
        <v>20000</v>
      </c>
      <c r="T26" s="211"/>
    </row>
    <row r="27" s="199" customFormat="1" ht="21" customHeight="1" spans="1:20">
      <c r="A27" s="39">
        <v>9</v>
      </c>
      <c r="B27" s="217">
        <v>43849</v>
      </c>
      <c r="C27" s="52"/>
      <c r="D27" s="52"/>
      <c r="E27" s="218" t="s">
        <v>64</v>
      </c>
      <c r="F27" s="53" t="s">
        <v>81</v>
      </c>
      <c r="G27" s="218"/>
      <c r="H27" s="218"/>
      <c r="I27" s="218"/>
      <c r="J27" s="218"/>
      <c r="K27" s="218"/>
      <c r="L27" s="218">
        <v>100</v>
      </c>
      <c r="M27" s="46" t="s">
        <v>74</v>
      </c>
      <c r="N27" s="109"/>
      <c r="O27" s="109"/>
      <c r="P27" s="105" t="s">
        <v>82</v>
      </c>
      <c r="Q27" s="137"/>
      <c r="R27" s="211"/>
      <c r="S27" s="211">
        <v>350638</v>
      </c>
      <c r="T27" s="211"/>
    </row>
    <row r="28" s="200" customFormat="1" ht="21" customHeight="1" spans="1:20">
      <c r="A28" s="229">
        <v>10</v>
      </c>
      <c r="B28" s="230">
        <v>43849</v>
      </c>
      <c r="C28" s="65">
        <v>4400000</v>
      </c>
      <c r="D28" s="66"/>
      <c r="E28" s="231" t="s">
        <v>79</v>
      </c>
      <c r="F28" s="68" t="s">
        <v>77</v>
      </c>
      <c r="G28" s="231"/>
      <c r="H28" s="69">
        <v>0.012</v>
      </c>
      <c r="I28" s="231">
        <v>63600</v>
      </c>
      <c r="J28" s="231" t="s">
        <v>56</v>
      </c>
      <c r="K28" s="231"/>
      <c r="L28" s="231">
        <v>180000</v>
      </c>
      <c r="M28" s="67" t="s">
        <v>83</v>
      </c>
      <c r="N28" s="116">
        <v>330000</v>
      </c>
      <c r="O28" s="116" t="s">
        <v>84</v>
      </c>
      <c r="P28" s="249"/>
      <c r="Q28" s="140"/>
      <c r="R28" s="258"/>
      <c r="S28" s="258"/>
      <c r="T28" s="258"/>
    </row>
    <row r="29" s="200" customFormat="1" ht="21" customHeight="1" spans="1:20">
      <c r="A29" s="229"/>
      <c r="B29" s="230">
        <v>43852</v>
      </c>
      <c r="C29" s="65">
        <v>400000</v>
      </c>
      <c r="D29" s="66"/>
      <c r="E29" s="231" t="s">
        <v>79</v>
      </c>
      <c r="F29" s="68" t="s">
        <v>77</v>
      </c>
      <c r="G29" s="231"/>
      <c r="H29" s="69">
        <v>0.012</v>
      </c>
      <c r="I29" s="231">
        <v>4800</v>
      </c>
      <c r="J29" s="231" t="s">
        <v>56</v>
      </c>
      <c r="K29" s="231"/>
      <c r="L29" s="231"/>
      <c r="M29" s="67"/>
      <c r="N29" s="116"/>
      <c r="O29" s="116"/>
      <c r="P29" s="249"/>
      <c r="Q29" s="140"/>
      <c r="R29" s="258"/>
      <c r="S29" s="258"/>
      <c r="T29" s="258"/>
    </row>
    <row r="30" s="199" customFormat="1" ht="21" customHeight="1" spans="1:20">
      <c r="A30" s="226"/>
      <c r="B30" s="217">
        <v>43852</v>
      </c>
      <c r="C30" s="32"/>
      <c r="D30" s="52"/>
      <c r="E30" s="218" t="s">
        <v>64</v>
      </c>
      <c r="F30" s="53" t="s">
        <v>81</v>
      </c>
      <c r="G30" s="218"/>
      <c r="H30" s="48"/>
      <c r="I30" s="218"/>
      <c r="J30" s="218"/>
      <c r="K30" s="218"/>
      <c r="L30" s="218"/>
      <c r="M30" s="46"/>
      <c r="N30" s="109"/>
      <c r="O30" s="109"/>
      <c r="P30" s="105" t="s">
        <v>82</v>
      </c>
      <c r="Q30" s="137"/>
      <c r="R30" s="211"/>
      <c r="S30" s="211">
        <v>2962181.3</v>
      </c>
      <c r="T30" s="211"/>
    </row>
    <row r="31" s="199" customFormat="1" ht="21" customHeight="1" spans="1:20">
      <c r="A31" s="226"/>
      <c r="B31" s="217">
        <v>43852</v>
      </c>
      <c r="C31" s="32"/>
      <c r="D31" s="52"/>
      <c r="E31" s="218" t="s">
        <v>85</v>
      </c>
      <c r="F31" s="53" t="s">
        <v>86</v>
      </c>
      <c r="G31" s="218"/>
      <c r="H31" s="48"/>
      <c r="I31" s="218"/>
      <c r="J31" s="218"/>
      <c r="K31" s="218"/>
      <c r="L31" s="218"/>
      <c r="M31" s="46"/>
      <c r="N31" s="109"/>
      <c r="O31" s="109"/>
      <c r="P31" s="105" t="s">
        <v>87</v>
      </c>
      <c r="Q31" s="137"/>
      <c r="R31" s="211"/>
      <c r="S31" s="211">
        <v>50800</v>
      </c>
      <c r="T31" s="211"/>
    </row>
    <row r="32" s="199" customFormat="1" ht="21" customHeight="1" spans="1:20">
      <c r="A32" s="226"/>
      <c r="B32" s="217">
        <v>43852</v>
      </c>
      <c r="C32" s="32"/>
      <c r="D32" s="52"/>
      <c r="E32" s="218" t="s">
        <v>88</v>
      </c>
      <c r="F32" s="53" t="s">
        <v>89</v>
      </c>
      <c r="G32" s="218"/>
      <c r="H32" s="48"/>
      <c r="I32" s="218"/>
      <c r="J32" s="218"/>
      <c r="K32" s="218"/>
      <c r="L32" s="218"/>
      <c r="M32" s="46"/>
      <c r="N32" s="109"/>
      <c r="O32" s="109"/>
      <c r="P32" s="105" t="s">
        <v>90</v>
      </c>
      <c r="Q32" s="137"/>
      <c r="R32" s="211"/>
      <c r="S32" s="211">
        <v>190163</v>
      </c>
      <c r="T32" s="211"/>
    </row>
    <row r="33" s="199" customFormat="1" ht="21" customHeight="1" spans="1:20">
      <c r="A33" s="226"/>
      <c r="B33" s="217">
        <v>43852</v>
      </c>
      <c r="C33" s="32"/>
      <c r="D33" s="52"/>
      <c r="E33" s="218" t="s">
        <v>64</v>
      </c>
      <c r="F33" s="53" t="s">
        <v>91</v>
      </c>
      <c r="G33" s="218"/>
      <c r="H33" s="48"/>
      <c r="I33" s="218"/>
      <c r="J33" s="218"/>
      <c r="K33" s="218"/>
      <c r="L33" s="218"/>
      <c r="M33" s="46"/>
      <c r="N33" s="109"/>
      <c r="O33" s="109"/>
      <c r="P33" s="105" t="s">
        <v>92</v>
      </c>
      <c r="Q33" s="137"/>
      <c r="R33" s="211"/>
      <c r="S33" s="211">
        <v>606973</v>
      </c>
      <c r="T33" s="211"/>
    </row>
    <row r="34" s="199" customFormat="1" ht="21" customHeight="1" spans="1:20">
      <c r="A34" s="39"/>
      <c r="B34" s="217">
        <v>43852</v>
      </c>
      <c r="C34" s="52"/>
      <c r="D34" s="52"/>
      <c r="E34" s="218" t="s">
        <v>66</v>
      </c>
      <c r="F34" s="53" t="s">
        <v>67</v>
      </c>
      <c r="G34" s="218"/>
      <c r="H34" s="218"/>
      <c r="I34" s="218"/>
      <c r="J34" s="218"/>
      <c r="K34" s="218"/>
      <c r="L34" s="218"/>
      <c r="M34" s="46"/>
      <c r="N34" s="109"/>
      <c r="O34" s="109"/>
      <c r="P34" s="105" t="s">
        <v>68</v>
      </c>
      <c r="Q34" s="137"/>
      <c r="R34" s="211"/>
      <c r="S34" s="211">
        <v>400000</v>
      </c>
      <c r="T34" s="211"/>
    </row>
    <row r="35" s="199" customFormat="1" ht="21" customHeight="1" spans="1:20">
      <c r="A35" s="39">
        <v>11</v>
      </c>
      <c r="B35" s="217">
        <v>43852</v>
      </c>
      <c r="C35" s="52"/>
      <c r="D35" s="52"/>
      <c r="E35" s="218" t="s">
        <v>64</v>
      </c>
      <c r="F35" s="53" t="s">
        <v>81</v>
      </c>
      <c r="G35" s="218"/>
      <c r="H35" s="218"/>
      <c r="I35" s="218"/>
      <c r="J35" s="218"/>
      <c r="K35" s="218"/>
      <c r="L35" s="218"/>
      <c r="M35" s="46"/>
      <c r="N35" s="109"/>
      <c r="O35" s="109"/>
      <c r="P35" s="105" t="s">
        <v>82</v>
      </c>
      <c r="Q35" s="137"/>
      <c r="R35" s="211"/>
      <c r="S35" s="211">
        <v>189882.7</v>
      </c>
      <c r="T35" s="211"/>
    </row>
    <row r="36" s="199" customFormat="1" ht="21" customHeight="1" spans="1:20">
      <c r="A36" s="45">
        <v>12</v>
      </c>
      <c r="B36" s="217">
        <v>43885</v>
      </c>
      <c r="C36" s="52"/>
      <c r="D36" s="52"/>
      <c r="E36" s="218"/>
      <c r="F36" s="53"/>
      <c r="G36" s="218"/>
      <c r="H36" s="218"/>
      <c r="I36" s="218"/>
      <c r="J36" s="218"/>
      <c r="K36" s="218"/>
      <c r="L36" s="218"/>
      <c r="M36" s="46"/>
      <c r="N36" s="109">
        <v>-330000</v>
      </c>
      <c r="O36" s="109" t="s">
        <v>70</v>
      </c>
      <c r="P36" s="105"/>
      <c r="Q36" s="137"/>
      <c r="R36" s="211"/>
      <c r="S36" s="211"/>
      <c r="T36" s="211"/>
    </row>
    <row r="37" s="199" customFormat="1" ht="21" customHeight="1" spans="1:20">
      <c r="A37" s="45"/>
      <c r="B37" s="217">
        <v>43885</v>
      </c>
      <c r="C37" s="52"/>
      <c r="D37" s="52"/>
      <c r="E37" s="218" t="s">
        <v>64</v>
      </c>
      <c r="F37" s="53" t="s">
        <v>81</v>
      </c>
      <c r="G37" s="218"/>
      <c r="H37" s="48"/>
      <c r="I37" s="218"/>
      <c r="J37" s="218"/>
      <c r="K37" s="218"/>
      <c r="L37" s="218">
        <v>100</v>
      </c>
      <c r="M37" s="46" t="s">
        <v>100</v>
      </c>
      <c r="N37" s="109"/>
      <c r="O37" s="109"/>
      <c r="P37" s="105" t="s">
        <v>82</v>
      </c>
      <c r="Q37" s="137"/>
      <c r="R37" s="211"/>
      <c r="S37" s="211">
        <v>348711</v>
      </c>
      <c r="T37" s="211"/>
    </row>
    <row r="38" s="199" customFormat="1" ht="21" customHeight="1" spans="1:20">
      <c r="A38" s="32">
        <v>13</v>
      </c>
      <c r="B38" s="210">
        <v>43894</v>
      </c>
      <c r="C38" s="57"/>
      <c r="D38" s="57"/>
      <c r="E38" s="211" t="s">
        <v>64</v>
      </c>
      <c r="F38" s="70" t="s">
        <v>81</v>
      </c>
      <c r="G38" s="211"/>
      <c r="H38" s="36"/>
      <c r="I38" s="211"/>
      <c r="J38" s="211"/>
      <c r="K38" s="211"/>
      <c r="L38" s="211">
        <v>100</v>
      </c>
      <c r="M38" s="33" t="s">
        <v>100</v>
      </c>
      <c r="N38" s="105"/>
      <c r="O38" s="105"/>
      <c r="P38" s="250" t="s">
        <v>103</v>
      </c>
      <c r="Q38" s="137"/>
      <c r="R38" s="211"/>
      <c r="S38" s="211">
        <v>209925</v>
      </c>
      <c r="T38" s="211"/>
    </row>
    <row r="39" s="201" customFormat="1" ht="21" customHeight="1" spans="1:20">
      <c r="A39" s="5">
        <v>14.1</v>
      </c>
      <c r="B39" s="72">
        <v>43908</v>
      </c>
      <c r="C39" s="73"/>
      <c r="D39" s="73"/>
      <c r="E39" s="232" t="s">
        <v>64</v>
      </c>
      <c r="F39" s="75" t="s">
        <v>81</v>
      </c>
      <c r="G39" s="232"/>
      <c r="J39" s="232"/>
      <c r="K39" s="232"/>
      <c r="L39" s="232">
        <v>100</v>
      </c>
      <c r="M39" s="74" t="s">
        <v>100</v>
      </c>
      <c r="N39" s="118"/>
      <c r="O39" s="118"/>
      <c r="P39" s="250" t="s">
        <v>103</v>
      </c>
      <c r="Q39" s="142"/>
      <c r="R39" s="232"/>
      <c r="S39" s="232">
        <v>170000</v>
      </c>
      <c r="T39" s="232"/>
    </row>
    <row r="40" s="199" customFormat="1" ht="32" customHeight="1" spans="1:20">
      <c r="A40" s="39"/>
      <c r="B40" s="76">
        <v>43966</v>
      </c>
      <c r="C40" s="77"/>
      <c r="D40" s="77"/>
      <c r="E40" s="215" t="s">
        <v>64</v>
      </c>
      <c r="F40" s="78" t="s">
        <v>81</v>
      </c>
      <c r="G40" s="215"/>
      <c r="H40" s="48">
        <v>0.012</v>
      </c>
      <c r="I40" s="218">
        <v>4799.3</v>
      </c>
      <c r="J40" s="215"/>
      <c r="K40" s="215"/>
      <c r="L40" s="215">
        <v>12050</v>
      </c>
      <c r="M40" s="119" t="s">
        <v>101</v>
      </c>
      <c r="N40" s="107"/>
      <c r="O40" s="107"/>
      <c r="P40" s="250" t="s">
        <v>103</v>
      </c>
      <c r="Q40" s="143"/>
      <c r="R40" s="259"/>
      <c r="S40" s="218">
        <v>67700</v>
      </c>
      <c r="T40" s="218"/>
    </row>
    <row r="41" s="199" customFormat="1" ht="32" customHeight="1" spans="1:20">
      <c r="A41" s="39"/>
      <c r="B41" s="76"/>
      <c r="C41" s="77"/>
      <c r="D41" s="77"/>
      <c r="E41" s="215"/>
      <c r="F41" s="78"/>
      <c r="G41" s="215"/>
      <c r="H41" s="48"/>
      <c r="I41" s="218"/>
      <c r="J41" s="215"/>
      <c r="K41" s="215"/>
      <c r="L41" s="215"/>
      <c r="M41" s="119"/>
      <c r="N41" s="107"/>
      <c r="O41" s="107"/>
      <c r="P41" s="109"/>
      <c r="Q41" s="139"/>
      <c r="R41" s="218"/>
      <c r="S41" s="218">
        <v>1500</v>
      </c>
      <c r="T41" s="218" t="s">
        <v>102</v>
      </c>
    </row>
    <row r="42" s="199" customFormat="1" ht="32" customHeight="1" spans="1:20">
      <c r="A42" s="39">
        <v>15</v>
      </c>
      <c r="B42" s="76">
        <v>44098</v>
      </c>
      <c r="C42" s="77"/>
      <c r="D42" s="37">
        <v>3000000</v>
      </c>
      <c r="E42" s="215" t="s">
        <v>104</v>
      </c>
      <c r="F42" s="78" t="s">
        <v>105</v>
      </c>
      <c r="G42" s="215"/>
      <c r="H42" s="48"/>
      <c r="I42" s="218"/>
      <c r="J42" s="215"/>
      <c r="K42" s="215"/>
      <c r="L42" s="251"/>
      <c r="M42" s="251"/>
      <c r="N42" s="251"/>
      <c r="O42" s="251"/>
      <c r="P42" s="251"/>
      <c r="Q42" s="137"/>
      <c r="R42" s="211"/>
      <c r="T42" s="211"/>
    </row>
    <row r="43" s="199" customFormat="1" ht="32" customHeight="1" spans="1:20">
      <c r="A43" s="39"/>
      <c r="B43" s="76"/>
      <c r="C43" s="77"/>
      <c r="D43" s="77"/>
      <c r="E43" s="215" t="s">
        <v>64</v>
      </c>
      <c r="F43" s="78" t="s">
        <v>81</v>
      </c>
      <c r="G43" s="215"/>
      <c r="H43" s="48"/>
      <c r="I43" s="218"/>
      <c r="J43" s="215"/>
      <c r="K43" s="215"/>
      <c r="L43" s="215">
        <v>100</v>
      </c>
      <c r="M43" s="40" t="s">
        <v>100</v>
      </c>
      <c r="N43" s="107"/>
      <c r="O43" s="107"/>
      <c r="P43" s="250" t="s">
        <v>103</v>
      </c>
      <c r="Q43" s="137"/>
      <c r="R43" s="211"/>
      <c r="S43" s="211">
        <v>267360.6</v>
      </c>
      <c r="T43" s="211"/>
    </row>
    <row r="44" s="199" customFormat="1" ht="32" customHeight="1" spans="1:20">
      <c r="A44" s="39">
        <v>15.1</v>
      </c>
      <c r="B44" s="76"/>
      <c r="C44" s="77"/>
      <c r="D44" s="77"/>
      <c r="E44" s="215" t="s">
        <v>64</v>
      </c>
      <c r="F44" s="78" t="s">
        <v>81</v>
      </c>
      <c r="G44" s="215"/>
      <c r="H44" s="48"/>
      <c r="I44" s="218"/>
      <c r="J44" s="215"/>
      <c r="K44" s="215"/>
      <c r="L44" s="215">
        <v>100</v>
      </c>
      <c r="M44" s="40" t="s">
        <v>100</v>
      </c>
      <c r="N44" s="107"/>
      <c r="O44" s="107"/>
      <c r="P44" s="109" t="s">
        <v>103</v>
      </c>
      <c r="Q44" s="137"/>
      <c r="R44" s="211"/>
      <c r="S44" s="211">
        <v>217170</v>
      </c>
      <c r="T44" s="211"/>
    </row>
    <row r="45" s="199" customFormat="1" ht="32" customHeight="1" spans="1:20">
      <c r="A45" s="39">
        <v>15.2</v>
      </c>
      <c r="B45" s="76"/>
      <c r="C45" s="77"/>
      <c r="D45" s="77"/>
      <c r="E45" s="215" t="s">
        <v>64</v>
      </c>
      <c r="F45" s="78" t="s">
        <v>81</v>
      </c>
      <c r="G45" s="215"/>
      <c r="H45" s="48"/>
      <c r="I45" s="218"/>
      <c r="J45" s="215"/>
      <c r="K45" s="215"/>
      <c r="L45" s="215">
        <v>100</v>
      </c>
      <c r="M45" s="40" t="s">
        <v>100</v>
      </c>
      <c r="N45" s="107"/>
      <c r="O45" s="107"/>
      <c r="P45" s="109" t="s">
        <v>103</v>
      </c>
      <c r="Q45" s="137"/>
      <c r="R45" s="211"/>
      <c r="S45" s="211">
        <v>215900</v>
      </c>
      <c r="T45" s="211"/>
    </row>
    <row r="46" s="202" customFormat="1" ht="32" customHeight="1" spans="1:20">
      <c r="A46" s="233">
        <v>15.3</v>
      </c>
      <c r="B46" s="80"/>
      <c r="C46" s="81"/>
      <c r="D46" s="81"/>
      <c r="E46" s="234" t="s">
        <v>64</v>
      </c>
      <c r="F46" s="83" t="s">
        <v>81</v>
      </c>
      <c r="G46" s="234"/>
      <c r="H46" s="84"/>
      <c r="I46" s="252"/>
      <c r="J46" s="234"/>
      <c r="K46" s="234"/>
      <c r="L46" s="234">
        <v>100</v>
      </c>
      <c r="M46" s="82" t="s">
        <v>100</v>
      </c>
      <c r="N46" s="121"/>
      <c r="O46" s="121"/>
      <c r="P46" s="18" t="s">
        <v>103</v>
      </c>
      <c r="Q46" s="145"/>
      <c r="R46" s="260"/>
      <c r="S46" s="260">
        <v>230426</v>
      </c>
      <c r="T46" s="260"/>
    </row>
    <row r="47" s="202" customFormat="1" ht="32" customHeight="1" spans="1:20">
      <c r="A47" s="233">
        <v>15.4</v>
      </c>
      <c r="B47" s="80"/>
      <c r="C47" s="81"/>
      <c r="D47" s="81"/>
      <c r="E47" s="234" t="s">
        <v>64</v>
      </c>
      <c r="F47" s="83" t="s">
        <v>81</v>
      </c>
      <c r="G47" s="234"/>
      <c r="H47" s="84"/>
      <c r="I47" s="252"/>
      <c r="J47" s="234"/>
      <c r="K47" s="234"/>
      <c r="L47" s="234">
        <v>100</v>
      </c>
      <c r="M47" s="82" t="s">
        <v>100</v>
      </c>
      <c r="N47" s="121"/>
      <c r="O47" s="121"/>
      <c r="P47" s="18" t="s">
        <v>103</v>
      </c>
      <c r="Q47" s="145"/>
      <c r="R47" s="260"/>
      <c r="S47" s="260">
        <v>234850</v>
      </c>
      <c r="T47" s="260"/>
    </row>
    <row r="48" s="203" customFormat="1" ht="32" customHeight="1" spans="1:20">
      <c r="A48" s="290">
        <v>15.5</v>
      </c>
      <c r="B48" s="287"/>
      <c r="C48" s="160"/>
      <c r="D48" s="160"/>
      <c r="E48" s="264" t="s">
        <v>64</v>
      </c>
      <c r="F48" s="282" t="s">
        <v>81</v>
      </c>
      <c r="G48" s="264"/>
      <c r="H48" s="162"/>
      <c r="I48" s="271"/>
      <c r="J48" s="264"/>
      <c r="K48" s="264"/>
      <c r="L48" s="264">
        <v>100</v>
      </c>
      <c r="M48" s="161" t="s">
        <v>100</v>
      </c>
      <c r="N48" s="176"/>
      <c r="O48" s="176"/>
      <c r="P48" s="286" t="s">
        <v>103</v>
      </c>
      <c r="Q48" s="191"/>
      <c r="R48" s="262"/>
      <c r="S48" s="262">
        <v>219198</v>
      </c>
      <c r="T48" s="262"/>
    </row>
    <row r="49" s="203" customFormat="1" ht="32" customHeight="1" spans="1:20">
      <c r="A49" s="290"/>
      <c r="B49" s="287"/>
      <c r="C49" s="160"/>
      <c r="D49" s="160"/>
      <c r="E49" s="264"/>
      <c r="F49" s="282"/>
      <c r="G49" s="264"/>
      <c r="H49" s="162"/>
      <c r="I49" s="271"/>
      <c r="J49" s="264"/>
      <c r="K49" s="264"/>
      <c r="L49" s="264"/>
      <c r="M49" s="161"/>
      <c r="N49" s="176"/>
      <c r="O49" s="176"/>
      <c r="P49" s="272"/>
      <c r="Q49" s="191"/>
      <c r="R49" s="262"/>
      <c r="S49" s="262"/>
      <c r="T49" s="262"/>
    </row>
    <row r="50" ht="30" customHeight="1" spans="1:20">
      <c r="A50" s="164" t="s">
        <v>93</v>
      </c>
      <c r="B50" s="164"/>
      <c r="C50" s="165">
        <f>SUM(C8:C40)</f>
        <v>23554091.1</v>
      </c>
      <c r="D50" s="265">
        <f>SUM(D8:D43)</f>
        <v>3000000</v>
      </c>
      <c r="E50" s="266"/>
      <c r="F50" s="266"/>
      <c r="G50" s="266"/>
      <c r="H50" s="266"/>
      <c r="I50" s="273">
        <f t="shared" ref="I50:N50" si="0">SUM(I8:I40)</f>
        <v>282649.09</v>
      </c>
      <c r="J50" s="274"/>
      <c r="K50" s="273">
        <f t="shared" si="0"/>
        <v>13329</v>
      </c>
      <c r="L50" s="273">
        <f>SUM(L8:L49)</f>
        <v>441300</v>
      </c>
      <c r="M50" s="179"/>
      <c r="N50" s="180">
        <f t="shared" si="0"/>
        <v>52640</v>
      </c>
      <c r="O50" s="109"/>
      <c r="P50" s="105"/>
      <c r="Q50" s="278"/>
      <c r="R50" s="279"/>
      <c r="S50" s="280">
        <f>SUM(S8:S49)</f>
        <v>24151107.56</v>
      </c>
      <c r="T50" s="281">
        <f>C50+D50-I50-K50-L50-N50-S50</f>
        <v>1613065.45</v>
      </c>
    </row>
    <row r="51" ht="30" customHeight="1" spans="1:20">
      <c r="A51" s="164" t="s">
        <v>94</v>
      </c>
      <c r="B51" s="164"/>
      <c r="C51" s="164" t="s">
        <v>95</v>
      </c>
      <c r="D51" s="164"/>
      <c r="E51" s="164"/>
      <c r="F51" s="267">
        <f>P51</f>
        <v>219198</v>
      </c>
      <c r="G51" s="268"/>
      <c r="H51" s="268"/>
      <c r="I51" s="268"/>
      <c r="J51" s="268"/>
      <c r="K51" s="275"/>
      <c r="L51" s="182" t="s">
        <v>96</v>
      </c>
      <c r="M51" s="183"/>
      <c r="N51" s="183"/>
      <c r="O51" s="184" t="s">
        <v>97</v>
      </c>
      <c r="P51" s="276">
        <f>S48</f>
        <v>219198</v>
      </c>
      <c r="Q51" s="276"/>
      <c r="R51" s="276"/>
      <c r="S51" s="276"/>
      <c r="T51" s="276"/>
    </row>
    <row r="52" ht="30" customHeight="1" spans="1:20">
      <c r="A52" s="164"/>
      <c r="B52" s="164"/>
      <c r="C52" s="164" t="s">
        <v>98</v>
      </c>
      <c r="D52" s="164"/>
      <c r="E52" s="164"/>
      <c r="F52" s="267">
        <v>0</v>
      </c>
      <c r="G52" s="268"/>
      <c r="H52" s="268"/>
      <c r="I52" s="268"/>
      <c r="J52" s="268"/>
      <c r="K52" s="275"/>
      <c r="L52" s="186"/>
      <c r="M52" s="187"/>
      <c r="N52" s="187"/>
      <c r="O52" s="184" t="s">
        <v>99</v>
      </c>
      <c r="P52" s="277" t="str">
        <f>SUBSTITUTE(SUBSTITUTE(TEXT(INT(P51),"[DBNum2][$-804]G/通用格式元"&amp;IF(INT(F59)=F59,"整",""))&amp;TEXT(MID(F59,FIND(".",F59&amp;".0")+1,1),"[DBNum2][$-804]G/通用格式角")&amp;TEXT(MID(F59,FIND(".",F59&amp;".0")+2,1),"[DBNum2][$-804]G/通用格式分"),"零角","零"),"零分","")</f>
        <v>贰拾壹万玖仟壹佰玖拾捌元整</v>
      </c>
      <c r="Q52" s="277"/>
      <c r="R52" s="277"/>
      <c r="S52" s="277"/>
      <c r="T52" s="277"/>
    </row>
    <row r="57" ht="13.5" spans="2:2">
      <c r="B57" s="269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50:B50"/>
    <mergeCell ref="C51:E51"/>
    <mergeCell ref="F51:K51"/>
    <mergeCell ref="P51:T51"/>
    <mergeCell ref="C52:E52"/>
    <mergeCell ref="F52:K52"/>
    <mergeCell ref="P52:T52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51:B52"/>
    <mergeCell ref="L51:N52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62"/>
  <sheetViews>
    <sheetView zoomScale="85" zoomScaleNormal="85" topLeftCell="L1" workbookViewId="0">
      <pane ySplit="7" topLeftCell="A56" activePane="bottomLeft" state="frozen"/>
      <selection/>
      <selection pane="bottomLeft" activeCell="G53" sqref="G53"/>
    </sheetView>
  </sheetViews>
  <sheetFormatPr defaultColWidth="9" defaultRowHeight="11.25"/>
  <cols>
    <col min="1" max="1" width="5.29166666666667" style="198" customWidth="1"/>
    <col min="2" max="2" width="7.88333333333333" style="204" customWidth="1"/>
    <col min="3" max="3" width="14.5083333333333" style="198" customWidth="1"/>
    <col min="4" max="4" width="7.65" style="198" customWidth="1"/>
    <col min="5" max="5" width="16.0833333333333" style="205" customWidth="1"/>
    <col min="6" max="6" width="27.8416666666667" style="205" customWidth="1"/>
    <col min="7" max="7" width="12.7916666666667" style="205" customWidth="1"/>
    <col min="8" max="8" width="8.61666666666667" style="205" customWidth="1"/>
    <col min="9" max="9" width="9.5" style="205" customWidth="1"/>
    <col min="10" max="10" width="9.25833333333333" style="205" customWidth="1"/>
    <col min="11" max="12" width="9.5" style="205" customWidth="1"/>
    <col min="13" max="13" width="20.3" style="11" customWidth="1"/>
    <col min="14" max="14" width="11.175" style="205" customWidth="1"/>
    <col min="15" max="15" width="10.2916666666667" style="204" customWidth="1"/>
    <col min="16" max="16" width="27.0583333333333" style="205" customWidth="1"/>
    <col min="17" max="17" width="15.025" style="198" customWidth="1"/>
    <col min="18" max="18" width="11" style="205" customWidth="1"/>
    <col min="19" max="19" width="16.0666666666667" style="205" customWidth="1"/>
    <col min="20" max="20" width="15.8166666666667" style="198" customWidth="1"/>
    <col min="21" max="16384" width="9" style="198"/>
  </cols>
  <sheetData>
    <row r="1" s="197" customFormat="1" ht="24.9" customHeight="1" spans="1:19">
      <c r="A1" s="206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13"/>
      <c r="N1" s="206"/>
      <c r="O1" s="206"/>
      <c r="P1" s="206"/>
      <c r="Q1" s="206"/>
      <c r="R1" s="206"/>
      <c r="S1" s="206"/>
    </row>
    <row r="2" s="197" customFormat="1" ht="27.9" customHeight="1" spans="1:20">
      <c r="A2" s="15" t="s">
        <v>1</v>
      </c>
      <c r="B2" s="15"/>
      <c r="C2" s="207" t="s">
        <v>2</v>
      </c>
      <c r="D2" s="207"/>
      <c r="E2" s="207"/>
      <c r="F2" s="207"/>
      <c r="G2" s="207"/>
      <c r="H2" s="208" t="s">
        <v>3</v>
      </c>
      <c r="I2" s="239"/>
      <c r="J2" s="239" t="s">
        <v>4</v>
      </c>
      <c r="K2" s="239"/>
      <c r="L2" s="239"/>
      <c r="M2" s="98"/>
      <c r="N2" s="240" t="s">
        <v>5</v>
      </c>
      <c r="O2" s="240"/>
      <c r="P2" s="241">
        <v>2579</v>
      </c>
      <c r="Q2" s="244" t="s">
        <v>6</v>
      </c>
      <c r="R2" s="244"/>
      <c r="S2" s="256" t="s">
        <v>7</v>
      </c>
      <c r="T2" s="256"/>
    </row>
    <row r="3" s="197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7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7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2" t="s">
        <v>33</v>
      </c>
      <c r="Q5" s="134"/>
      <c r="R5" s="134"/>
      <c r="S5" s="132" t="s">
        <v>34</v>
      </c>
      <c r="T5" s="257" t="s">
        <v>35</v>
      </c>
      <c r="V5"/>
    </row>
    <row r="6" s="197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3" t="s">
        <v>41</v>
      </c>
      <c r="Q6" s="136"/>
      <c r="R6" s="136"/>
      <c r="S6" s="132"/>
      <c r="T6" s="257"/>
    </row>
    <row r="7" s="197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7"/>
    </row>
    <row r="8" s="198" customFormat="1" ht="31" customHeight="1" spans="1:20">
      <c r="A8" s="209">
        <v>1</v>
      </c>
      <c r="B8" s="210" t="s">
        <v>54</v>
      </c>
      <c r="C8" s="32">
        <v>11974091.1</v>
      </c>
      <c r="D8" s="211"/>
      <c r="E8" s="34" t="s">
        <v>55</v>
      </c>
      <c r="F8" s="35">
        <v>4.305017278369e+18</v>
      </c>
      <c r="G8" s="211"/>
      <c r="H8" s="212">
        <v>0.012</v>
      </c>
      <c r="I8" s="211">
        <v>83689.79</v>
      </c>
      <c r="J8" s="33" t="s">
        <v>56</v>
      </c>
      <c r="K8" s="211">
        <v>5711</v>
      </c>
      <c r="L8" s="211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1"/>
      <c r="S8" s="211">
        <f>C8-I8-K8-L8-N8</f>
        <v>11794050.31</v>
      </c>
      <c r="T8" s="221"/>
    </row>
    <row r="9" s="198" customFormat="1" ht="38" customHeight="1" spans="1:20">
      <c r="A9" s="213"/>
      <c r="B9" s="214"/>
      <c r="C9" s="39"/>
      <c r="D9" s="215"/>
      <c r="E9" s="41"/>
      <c r="F9" s="42"/>
      <c r="G9" s="215"/>
      <c r="H9" s="216"/>
      <c r="I9" s="215"/>
      <c r="J9" s="40"/>
      <c r="K9" s="215"/>
      <c r="L9" s="215"/>
      <c r="M9" s="40"/>
      <c r="N9" s="107"/>
      <c r="O9" s="107"/>
      <c r="P9" s="107"/>
      <c r="Q9" s="138"/>
      <c r="R9" s="215"/>
      <c r="S9" s="215"/>
      <c r="T9" s="221"/>
    </row>
    <row r="10" s="198" customFormat="1" ht="28" customHeight="1" spans="1:20">
      <c r="A10" s="209">
        <v>2</v>
      </c>
      <c r="B10" s="217">
        <v>43712</v>
      </c>
      <c r="C10" s="45">
        <v>400000</v>
      </c>
      <c r="D10" s="218"/>
      <c r="E10" s="211" t="s">
        <v>60</v>
      </c>
      <c r="F10" s="219">
        <v>175202745165</v>
      </c>
      <c r="G10" s="211"/>
      <c r="H10" s="48">
        <v>0.012</v>
      </c>
      <c r="I10" s="218">
        <v>60000</v>
      </c>
      <c r="J10" s="218" t="s">
        <v>61</v>
      </c>
      <c r="K10" s="211">
        <v>1081</v>
      </c>
      <c r="L10" s="211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1"/>
    </row>
    <row r="11" s="198" customFormat="1" ht="31" customHeight="1" spans="1:20">
      <c r="A11" s="220"/>
      <c r="B11" s="217">
        <v>43714</v>
      </c>
      <c r="C11" s="45">
        <v>2800000</v>
      </c>
      <c r="D11" s="221"/>
      <c r="E11" s="215"/>
      <c r="F11" s="222"/>
      <c r="G11" s="215"/>
      <c r="H11" s="48"/>
      <c r="I11" s="218">
        <v>33600</v>
      </c>
      <c r="J11" s="218" t="s">
        <v>56</v>
      </c>
      <c r="K11" s="215"/>
      <c r="L11" s="215"/>
      <c r="M11" s="40"/>
      <c r="N11" s="107"/>
      <c r="O11" s="107"/>
      <c r="P11" s="107"/>
      <c r="Q11" s="107"/>
      <c r="R11" s="107"/>
      <c r="S11" s="107"/>
      <c r="T11" s="221"/>
    </row>
    <row r="12" ht="20.1" customHeight="1" spans="1:20">
      <c r="A12" s="220"/>
      <c r="B12" s="217">
        <v>43717</v>
      </c>
      <c r="C12" s="52"/>
      <c r="D12" s="52"/>
      <c r="E12" s="218" t="s">
        <v>64</v>
      </c>
      <c r="F12" s="53">
        <v>4.3050172783609e+19</v>
      </c>
      <c r="G12" s="223"/>
      <c r="H12" s="223"/>
      <c r="I12" s="223"/>
      <c r="J12" s="223"/>
      <c r="K12" s="223"/>
      <c r="L12" s="223"/>
      <c r="M12" s="54"/>
      <c r="N12" s="109"/>
      <c r="O12" s="109"/>
      <c r="P12" s="109" t="s">
        <v>65</v>
      </c>
      <c r="Q12" s="139"/>
      <c r="R12" s="221"/>
      <c r="S12" s="218">
        <v>400000</v>
      </c>
      <c r="T12" s="221"/>
    </row>
    <row r="13" ht="20.1" customHeight="1" spans="1:20">
      <c r="A13" s="213"/>
      <c r="B13" s="217">
        <v>43717</v>
      </c>
      <c r="C13" s="52"/>
      <c r="D13" s="52"/>
      <c r="E13" s="223" t="s">
        <v>66</v>
      </c>
      <c r="F13" s="55" t="s">
        <v>67</v>
      </c>
      <c r="G13" s="223"/>
      <c r="H13" s="223"/>
      <c r="I13" s="223"/>
      <c r="J13" s="223"/>
      <c r="K13" s="223"/>
      <c r="L13" s="223"/>
      <c r="M13" s="54"/>
      <c r="N13" s="109"/>
      <c r="O13" s="109"/>
      <c r="P13" s="109" t="s">
        <v>68</v>
      </c>
      <c r="Q13" s="139"/>
      <c r="R13" s="221"/>
      <c r="S13" s="218">
        <v>2000000</v>
      </c>
      <c r="T13" s="221"/>
    </row>
    <row r="14" ht="20.1" customHeight="1" spans="1:20">
      <c r="A14" s="45">
        <v>3</v>
      </c>
      <c r="B14" s="217">
        <v>43720</v>
      </c>
      <c r="C14" s="52"/>
      <c r="D14" s="52"/>
      <c r="E14" s="218" t="s">
        <v>64</v>
      </c>
      <c r="F14" s="53">
        <v>4.3050172783609e+19</v>
      </c>
      <c r="G14" s="223"/>
      <c r="H14" s="223"/>
      <c r="I14" s="223"/>
      <c r="J14" s="223"/>
      <c r="K14" s="223"/>
      <c r="L14" s="223"/>
      <c r="M14" s="54"/>
      <c r="N14" s="109"/>
      <c r="O14" s="109"/>
      <c r="P14" s="109" t="s">
        <v>65</v>
      </c>
      <c r="Q14" s="139"/>
      <c r="R14" s="221"/>
      <c r="S14" s="218">
        <v>290000</v>
      </c>
      <c r="T14" s="221"/>
    </row>
    <row r="15" ht="20.1" customHeight="1" spans="1:20">
      <c r="A15" s="32">
        <v>4</v>
      </c>
      <c r="B15" s="210">
        <v>43749</v>
      </c>
      <c r="C15" s="32">
        <v>2000000</v>
      </c>
      <c r="D15" s="57"/>
      <c r="E15" s="211" t="s">
        <v>60</v>
      </c>
      <c r="F15" s="219">
        <v>175202745165</v>
      </c>
      <c r="G15" s="211"/>
      <c r="H15" s="48" t="s">
        <v>69</v>
      </c>
      <c r="I15" s="48"/>
      <c r="J15" s="48"/>
      <c r="K15" s="48"/>
      <c r="L15" s="48"/>
      <c r="M15" s="48"/>
      <c r="N15" s="48"/>
      <c r="O15" s="48"/>
      <c r="P15" s="245"/>
      <c r="Q15" s="137"/>
      <c r="R15" s="137"/>
      <c r="S15" s="137"/>
      <c r="T15" s="137"/>
    </row>
    <row r="16" ht="24" customHeight="1" spans="1:20">
      <c r="A16" s="39"/>
      <c r="B16" s="217">
        <v>43750</v>
      </c>
      <c r="C16" s="52"/>
      <c r="D16" s="52"/>
      <c r="E16" s="223" t="s">
        <v>66</v>
      </c>
      <c r="F16" s="55" t="s">
        <v>67</v>
      </c>
      <c r="G16" s="223"/>
      <c r="H16" s="43"/>
      <c r="I16" s="246"/>
      <c r="J16" s="246"/>
      <c r="K16" s="246"/>
      <c r="L16" s="246"/>
      <c r="M16" s="111"/>
      <c r="N16" s="107"/>
      <c r="O16" s="107"/>
      <c r="P16" s="109" t="s">
        <v>68</v>
      </c>
      <c r="Q16" s="139"/>
      <c r="R16" s="221"/>
      <c r="S16" s="218">
        <v>2000000</v>
      </c>
      <c r="T16" s="221"/>
    </row>
    <row r="17" ht="20.1" customHeight="1" spans="1:20">
      <c r="A17" s="32">
        <v>5</v>
      </c>
      <c r="B17" s="224">
        <v>43790</v>
      </c>
      <c r="C17" s="52"/>
      <c r="D17" s="52"/>
      <c r="E17" s="218"/>
      <c r="F17" s="225"/>
      <c r="G17" s="223"/>
      <c r="H17" s="48"/>
      <c r="I17" s="223"/>
      <c r="J17" s="223"/>
      <c r="K17" s="223"/>
      <c r="L17" s="223"/>
      <c r="M17" s="54"/>
      <c r="N17" s="109">
        <v>-197059</v>
      </c>
      <c r="O17" s="109" t="s">
        <v>70</v>
      </c>
      <c r="P17" s="109"/>
      <c r="Q17" s="139"/>
      <c r="R17" s="221"/>
      <c r="S17" s="221"/>
      <c r="T17" s="221"/>
    </row>
    <row r="18" ht="20.1" customHeight="1" spans="1:20">
      <c r="A18" s="39"/>
      <c r="B18" s="224">
        <v>43790</v>
      </c>
      <c r="C18" s="52"/>
      <c r="D18" s="52"/>
      <c r="E18" s="218" t="s">
        <v>64</v>
      </c>
      <c r="F18" s="53" t="s">
        <v>71</v>
      </c>
      <c r="G18" s="223"/>
      <c r="H18" s="223"/>
      <c r="I18" s="223"/>
      <c r="J18" s="223"/>
      <c r="K18" s="223"/>
      <c r="L18" s="223"/>
      <c r="M18" s="54"/>
      <c r="N18" s="109"/>
      <c r="O18" s="109"/>
      <c r="P18" s="109" t="s">
        <v>72</v>
      </c>
      <c r="Q18" s="139"/>
      <c r="R18" s="221"/>
      <c r="S18" s="218">
        <v>190000</v>
      </c>
      <c r="T18" s="221"/>
    </row>
    <row r="19" s="198" customFormat="1" ht="20.1" customHeight="1" spans="1:20">
      <c r="A19" s="32">
        <v>6</v>
      </c>
      <c r="B19" s="217">
        <v>43837</v>
      </c>
      <c r="C19" s="32">
        <v>680000</v>
      </c>
      <c r="D19" s="52"/>
      <c r="E19" s="218" t="s">
        <v>73</v>
      </c>
      <c r="F19" s="225">
        <v>1.30201071920014e+18</v>
      </c>
      <c r="G19" s="218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8"/>
      <c r="S19" s="218"/>
      <c r="T19" s="218"/>
    </row>
    <row r="20" s="198" customFormat="1" ht="21" customHeight="1" spans="1:20">
      <c r="A20" s="39"/>
      <c r="B20" s="217">
        <v>43837</v>
      </c>
      <c r="C20" s="52"/>
      <c r="D20" s="52"/>
      <c r="E20" s="218" t="s">
        <v>64</v>
      </c>
      <c r="F20" s="53" t="s">
        <v>71</v>
      </c>
      <c r="G20" s="218"/>
      <c r="H20" s="218"/>
      <c r="I20" s="218"/>
      <c r="J20" s="218"/>
      <c r="K20" s="218"/>
      <c r="L20" s="218">
        <v>100</v>
      </c>
      <c r="M20" s="46" t="s">
        <v>74</v>
      </c>
      <c r="N20" s="109"/>
      <c r="O20" s="109"/>
      <c r="P20" s="109" t="s">
        <v>72</v>
      </c>
      <c r="Q20" s="139"/>
      <c r="R20" s="218"/>
      <c r="S20" s="218">
        <v>322406.25</v>
      </c>
      <c r="T20" s="218"/>
    </row>
    <row r="21" s="199" customFormat="1" ht="21" customHeight="1" spans="1:20">
      <c r="A21" s="226">
        <v>7</v>
      </c>
      <c r="B21" s="217">
        <v>43840</v>
      </c>
      <c r="C21" s="32">
        <v>6666000</v>
      </c>
      <c r="D21" s="52"/>
      <c r="E21" s="218" t="s">
        <v>64</v>
      </c>
      <c r="F21" s="53" t="s">
        <v>75</v>
      </c>
      <c r="G21" s="218"/>
      <c r="H21" s="227" t="s">
        <v>76</v>
      </c>
      <c r="I21" s="247"/>
      <c r="J21" s="247"/>
      <c r="K21" s="247"/>
      <c r="L21" s="283"/>
      <c r="M21" s="46"/>
      <c r="N21" s="109"/>
      <c r="O21" s="109"/>
      <c r="P21" s="105"/>
      <c r="Q21" s="137"/>
      <c r="R21" s="211"/>
      <c r="S21" s="211"/>
      <c r="T21" s="211"/>
    </row>
    <row r="22" s="199" customFormat="1" ht="21" customHeight="1" spans="1:20">
      <c r="A22" s="39"/>
      <c r="B22" s="217">
        <v>43840</v>
      </c>
      <c r="C22" s="32">
        <v>-6666000</v>
      </c>
      <c r="D22" s="52"/>
      <c r="E22" s="218" t="s">
        <v>64</v>
      </c>
      <c r="F22" s="53" t="s">
        <v>77</v>
      </c>
      <c r="G22" s="218"/>
      <c r="H22" s="228"/>
      <c r="I22" s="248"/>
      <c r="J22" s="248"/>
      <c r="K22" s="248"/>
      <c r="L22" s="284"/>
      <c r="M22" s="46"/>
      <c r="N22" s="109"/>
      <c r="O22" s="109"/>
      <c r="P22" s="105" t="s">
        <v>78</v>
      </c>
      <c r="Q22" s="137"/>
      <c r="R22" s="211"/>
      <c r="S22" s="211"/>
      <c r="T22" s="211"/>
    </row>
    <row r="23" s="200" customFormat="1" ht="21" customHeight="1" spans="1:20">
      <c r="A23" s="229">
        <v>8</v>
      </c>
      <c r="B23" s="230">
        <v>43847</v>
      </c>
      <c r="C23" s="65">
        <v>880000</v>
      </c>
      <c r="D23" s="66"/>
      <c r="E23" s="231" t="s">
        <v>79</v>
      </c>
      <c r="F23" s="68" t="s">
        <v>77</v>
      </c>
      <c r="G23" s="231"/>
      <c r="H23" s="48" t="s">
        <v>80</v>
      </c>
      <c r="I23" s="48"/>
      <c r="J23" s="48"/>
      <c r="K23" s="48"/>
      <c r="L23" s="48"/>
      <c r="M23" s="48"/>
      <c r="N23" s="48"/>
      <c r="O23" s="48"/>
      <c r="P23" s="249"/>
      <c r="Q23" s="140"/>
      <c r="R23" s="258"/>
      <c r="S23" s="258"/>
      <c r="T23" s="258"/>
    </row>
    <row r="24" s="199" customFormat="1" ht="21" customHeight="1" spans="1:20">
      <c r="A24" s="226"/>
      <c r="B24" s="217">
        <v>43847</v>
      </c>
      <c r="C24" s="32">
        <v>20000</v>
      </c>
      <c r="D24" s="52"/>
      <c r="E24" s="211" t="s">
        <v>60</v>
      </c>
      <c r="F24" s="219">
        <v>175202745165</v>
      </c>
      <c r="G24" s="218"/>
      <c r="H24" s="218"/>
      <c r="I24" s="218"/>
      <c r="J24" s="218"/>
      <c r="K24" s="218"/>
      <c r="L24" s="209"/>
      <c r="M24" s="3"/>
      <c r="N24" s="109"/>
      <c r="O24" s="109"/>
      <c r="P24" s="105"/>
      <c r="Q24" s="137"/>
      <c r="R24" s="211"/>
      <c r="S24" s="211"/>
      <c r="T24" s="211"/>
    </row>
    <row r="25" s="199" customFormat="1" ht="21" customHeight="1" spans="1:20">
      <c r="A25" s="226"/>
      <c r="B25" s="217">
        <v>43847</v>
      </c>
      <c r="C25" s="52"/>
      <c r="D25" s="52"/>
      <c r="E25" s="218" t="s">
        <v>64</v>
      </c>
      <c r="F25" s="53" t="s">
        <v>81</v>
      </c>
      <c r="G25" s="218"/>
      <c r="H25" s="218"/>
      <c r="I25" s="218"/>
      <c r="J25" s="218"/>
      <c r="K25" s="218"/>
      <c r="L25" s="218">
        <v>100</v>
      </c>
      <c r="M25" s="46" t="s">
        <v>74</v>
      </c>
      <c r="N25" s="109"/>
      <c r="O25" s="109"/>
      <c r="P25" s="105" t="s">
        <v>82</v>
      </c>
      <c r="Q25" s="137"/>
      <c r="R25" s="211"/>
      <c r="S25" s="211">
        <v>201272.4</v>
      </c>
      <c r="T25" s="211"/>
    </row>
    <row r="26" s="199" customFormat="1" ht="21" customHeight="1" spans="1:20">
      <c r="A26" s="39"/>
      <c r="B26" s="217">
        <v>43847</v>
      </c>
      <c r="C26" s="52"/>
      <c r="D26" s="52"/>
      <c r="E26" s="218" t="s">
        <v>64</v>
      </c>
      <c r="F26" s="53" t="s">
        <v>81</v>
      </c>
      <c r="G26" s="218"/>
      <c r="H26" s="218"/>
      <c r="I26" s="218"/>
      <c r="J26" s="218"/>
      <c r="K26" s="218"/>
      <c r="L26" s="218">
        <v>50</v>
      </c>
      <c r="M26" s="46" t="s">
        <v>74</v>
      </c>
      <c r="N26" s="109"/>
      <c r="O26" s="109"/>
      <c r="P26" s="105" t="s">
        <v>82</v>
      </c>
      <c r="Q26" s="137"/>
      <c r="R26" s="211"/>
      <c r="S26" s="211">
        <v>20000</v>
      </c>
      <c r="T26" s="211"/>
    </row>
    <row r="27" s="199" customFormat="1" ht="21" customHeight="1" spans="1:20">
      <c r="A27" s="39">
        <v>9</v>
      </c>
      <c r="B27" s="217">
        <v>43849</v>
      </c>
      <c r="C27" s="52"/>
      <c r="D27" s="52"/>
      <c r="E27" s="218" t="s">
        <v>64</v>
      </c>
      <c r="F27" s="53" t="s">
        <v>81</v>
      </c>
      <c r="G27" s="218"/>
      <c r="H27" s="218"/>
      <c r="I27" s="218"/>
      <c r="J27" s="218"/>
      <c r="K27" s="218"/>
      <c r="L27" s="218">
        <v>100</v>
      </c>
      <c r="M27" s="46" t="s">
        <v>74</v>
      </c>
      <c r="N27" s="109"/>
      <c r="O27" s="109"/>
      <c r="P27" s="105" t="s">
        <v>82</v>
      </c>
      <c r="Q27" s="137"/>
      <c r="R27" s="211"/>
      <c r="S27" s="211">
        <v>350638</v>
      </c>
      <c r="T27" s="211"/>
    </row>
    <row r="28" s="200" customFormat="1" ht="21" customHeight="1" spans="1:20">
      <c r="A28" s="229">
        <v>10</v>
      </c>
      <c r="B28" s="230">
        <v>43849</v>
      </c>
      <c r="C28" s="65">
        <v>4400000</v>
      </c>
      <c r="D28" s="66"/>
      <c r="E28" s="231" t="s">
        <v>79</v>
      </c>
      <c r="F28" s="68" t="s">
        <v>77</v>
      </c>
      <c r="G28" s="231"/>
      <c r="H28" s="69">
        <v>0.012</v>
      </c>
      <c r="I28" s="231">
        <v>63600</v>
      </c>
      <c r="J28" s="231" t="s">
        <v>56</v>
      </c>
      <c r="K28" s="231"/>
      <c r="L28" s="231">
        <v>180000</v>
      </c>
      <c r="M28" s="67" t="s">
        <v>83</v>
      </c>
      <c r="N28" s="116">
        <v>330000</v>
      </c>
      <c r="O28" s="116" t="s">
        <v>84</v>
      </c>
      <c r="P28" s="249"/>
      <c r="Q28" s="140"/>
      <c r="R28" s="258"/>
      <c r="S28" s="258"/>
      <c r="T28" s="258"/>
    </row>
    <row r="29" s="200" customFormat="1" ht="21" customHeight="1" spans="1:20">
      <c r="A29" s="229"/>
      <c r="B29" s="230">
        <v>43852</v>
      </c>
      <c r="C29" s="65">
        <v>400000</v>
      </c>
      <c r="D29" s="66"/>
      <c r="E29" s="231" t="s">
        <v>79</v>
      </c>
      <c r="F29" s="68" t="s">
        <v>77</v>
      </c>
      <c r="G29" s="231"/>
      <c r="H29" s="69">
        <v>0.012</v>
      </c>
      <c r="I29" s="231">
        <v>4800</v>
      </c>
      <c r="J29" s="231" t="s">
        <v>56</v>
      </c>
      <c r="K29" s="231"/>
      <c r="L29" s="231"/>
      <c r="M29" s="67"/>
      <c r="N29" s="116"/>
      <c r="O29" s="116"/>
      <c r="P29" s="249"/>
      <c r="Q29" s="140"/>
      <c r="R29" s="258"/>
      <c r="S29" s="258"/>
      <c r="T29" s="258"/>
    </row>
    <row r="30" s="199" customFormat="1" ht="21" customHeight="1" spans="1:20">
      <c r="A30" s="226"/>
      <c r="B30" s="217">
        <v>43852</v>
      </c>
      <c r="C30" s="32"/>
      <c r="D30" s="52"/>
      <c r="E30" s="218" t="s">
        <v>64</v>
      </c>
      <c r="F30" s="53" t="s">
        <v>81</v>
      </c>
      <c r="G30" s="218"/>
      <c r="H30" s="48"/>
      <c r="I30" s="218"/>
      <c r="J30" s="218"/>
      <c r="K30" s="218"/>
      <c r="L30" s="218"/>
      <c r="M30" s="46"/>
      <c r="N30" s="109"/>
      <c r="O30" s="109"/>
      <c r="P30" s="105" t="s">
        <v>82</v>
      </c>
      <c r="Q30" s="137"/>
      <c r="R30" s="211"/>
      <c r="S30" s="211">
        <v>2962181.3</v>
      </c>
      <c r="T30" s="211"/>
    </row>
    <row r="31" s="199" customFormat="1" ht="21" customHeight="1" spans="1:20">
      <c r="A31" s="226"/>
      <c r="B31" s="217">
        <v>43852</v>
      </c>
      <c r="C31" s="32"/>
      <c r="D31" s="52"/>
      <c r="E31" s="218" t="s">
        <v>85</v>
      </c>
      <c r="F31" s="53" t="s">
        <v>86</v>
      </c>
      <c r="G31" s="218"/>
      <c r="H31" s="48"/>
      <c r="I31" s="218"/>
      <c r="J31" s="218"/>
      <c r="K31" s="218"/>
      <c r="L31" s="218"/>
      <c r="M31" s="46"/>
      <c r="N31" s="109"/>
      <c r="O31" s="109"/>
      <c r="P31" s="105" t="s">
        <v>87</v>
      </c>
      <c r="Q31" s="137"/>
      <c r="R31" s="211"/>
      <c r="S31" s="211">
        <v>50800</v>
      </c>
      <c r="T31" s="211"/>
    </row>
    <row r="32" s="199" customFormat="1" ht="21" customHeight="1" spans="1:20">
      <c r="A32" s="226"/>
      <c r="B32" s="217">
        <v>43852</v>
      </c>
      <c r="C32" s="32"/>
      <c r="D32" s="52"/>
      <c r="E32" s="218" t="s">
        <v>88</v>
      </c>
      <c r="F32" s="53" t="s">
        <v>89</v>
      </c>
      <c r="G32" s="218"/>
      <c r="H32" s="48"/>
      <c r="I32" s="218"/>
      <c r="J32" s="218"/>
      <c r="K32" s="218"/>
      <c r="L32" s="218"/>
      <c r="M32" s="46"/>
      <c r="N32" s="109"/>
      <c r="O32" s="109"/>
      <c r="P32" s="105" t="s">
        <v>90</v>
      </c>
      <c r="Q32" s="137"/>
      <c r="R32" s="211"/>
      <c r="S32" s="211">
        <v>190163</v>
      </c>
      <c r="T32" s="211"/>
    </row>
    <row r="33" s="199" customFormat="1" ht="21" customHeight="1" spans="1:20">
      <c r="A33" s="226"/>
      <c r="B33" s="217">
        <v>43852</v>
      </c>
      <c r="C33" s="32"/>
      <c r="D33" s="52"/>
      <c r="E33" s="218" t="s">
        <v>64</v>
      </c>
      <c r="F33" s="53" t="s">
        <v>91</v>
      </c>
      <c r="G33" s="218"/>
      <c r="H33" s="48"/>
      <c r="I33" s="218"/>
      <c r="J33" s="218"/>
      <c r="K33" s="218"/>
      <c r="L33" s="218"/>
      <c r="M33" s="46"/>
      <c r="N33" s="109"/>
      <c r="O33" s="109"/>
      <c r="P33" s="105" t="s">
        <v>92</v>
      </c>
      <c r="Q33" s="137"/>
      <c r="R33" s="211"/>
      <c r="S33" s="211">
        <v>606973</v>
      </c>
      <c r="T33" s="211"/>
    </row>
    <row r="34" s="199" customFormat="1" ht="21" customHeight="1" spans="1:20">
      <c r="A34" s="39"/>
      <c r="B34" s="217">
        <v>43852</v>
      </c>
      <c r="C34" s="52"/>
      <c r="D34" s="52"/>
      <c r="E34" s="218" t="s">
        <v>66</v>
      </c>
      <c r="F34" s="53" t="s">
        <v>67</v>
      </c>
      <c r="G34" s="218"/>
      <c r="H34" s="218"/>
      <c r="I34" s="218"/>
      <c r="J34" s="218"/>
      <c r="K34" s="218"/>
      <c r="L34" s="218"/>
      <c r="M34" s="46"/>
      <c r="N34" s="109"/>
      <c r="O34" s="109"/>
      <c r="P34" s="105" t="s">
        <v>68</v>
      </c>
      <c r="Q34" s="137"/>
      <c r="R34" s="211"/>
      <c r="S34" s="211">
        <v>400000</v>
      </c>
      <c r="T34" s="211"/>
    </row>
    <row r="35" s="199" customFormat="1" ht="21" customHeight="1" spans="1:20">
      <c r="A35" s="39">
        <v>11</v>
      </c>
      <c r="B35" s="217">
        <v>43852</v>
      </c>
      <c r="C35" s="52"/>
      <c r="D35" s="52"/>
      <c r="E35" s="218" t="s">
        <v>64</v>
      </c>
      <c r="F35" s="53" t="s">
        <v>81</v>
      </c>
      <c r="G35" s="218"/>
      <c r="H35" s="218"/>
      <c r="I35" s="218"/>
      <c r="J35" s="218"/>
      <c r="K35" s="218"/>
      <c r="L35" s="218"/>
      <c r="M35" s="46"/>
      <c r="N35" s="109"/>
      <c r="O35" s="109"/>
      <c r="P35" s="105" t="s">
        <v>82</v>
      </c>
      <c r="Q35" s="137"/>
      <c r="R35" s="211"/>
      <c r="S35" s="211">
        <v>189882.7</v>
      </c>
      <c r="T35" s="211"/>
    </row>
    <row r="36" s="199" customFormat="1" ht="21" customHeight="1" spans="1:20">
      <c r="A36" s="45">
        <v>12</v>
      </c>
      <c r="B36" s="217">
        <v>43885</v>
      </c>
      <c r="C36" s="52"/>
      <c r="D36" s="52"/>
      <c r="E36" s="218"/>
      <c r="F36" s="53"/>
      <c r="G36" s="218"/>
      <c r="H36" s="218"/>
      <c r="I36" s="218"/>
      <c r="J36" s="218"/>
      <c r="K36" s="218"/>
      <c r="L36" s="218"/>
      <c r="M36" s="46"/>
      <c r="N36" s="109">
        <v>-330000</v>
      </c>
      <c r="O36" s="109" t="s">
        <v>70</v>
      </c>
      <c r="P36" s="105"/>
      <c r="Q36" s="137"/>
      <c r="R36" s="211"/>
      <c r="S36" s="211"/>
      <c r="T36" s="211"/>
    </row>
    <row r="37" s="199" customFormat="1" ht="21" customHeight="1" spans="1:20">
      <c r="A37" s="45"/>
      <c r="B37" s="217">
        <v>43885</v>
      </c>
      <c r="C37" s="52"/>
      <c r="D37" s="52"/>
      <c r="E37" s="218" t="s">
        <v>64</v>
      </c>
      <c r="F37" s="53" t="s">
        <v>81</v>
      </c>
      <c r="G37" s="218"/>
      <c r="H37" s="48"/>
      <c r="I37" s="218"/>
      <c r="J37" s="218"/>
      <c r="K37" s="218"/>
      <c r="L37" s="218">
        <v>100</v>
      </c>
      <c r="M37" s="46" t="s">
        <v>100</v>
      </c>
      <c r="N37" s="109"/>
      <c r="O37" s="109"/>
      <c r="P37" s="105" t="s">
        <v>82</v>
      </c>
      <c r="Q37" s="137"/>
      <c r="R37" s="211"/>
      <c r="S37" s="211">
        <v>348711</v>
      </c>
      <c r="T37" s="211"/>
    </row>
    <row r="38" s="199" customFormat="1" ht="21" customHeight="1" spans="1:20">
      <c r="A38" s="32">
        <v>13</v>
      </c>
      <c r="B38" s="210">
        <v>43894</v>
      </c>
      <c r="C38" s="57"/>
      <c r="D38" s="57"/>
      <c r="E38" s="211" t="s">
        <v>64</v>
      </c>
      <c r="F38" s="70" t="s">
        <v>81</v>
      </c>
      <c r="G38" s="211"/>
      <c r="H38" s="36"/>
      <c r="I38" s="211"/>
      <c r="J38" s="211"/>
      <c r="K38" s="211"/>
      <c r="L38" s="211">
        <v>100</v>
      </c>
      <c r="M38" s="33" t="s">
        <v>100</v>
      </c>
      <c r="N38" s="105"/>
      <c r="O38" s="105"/>
      <c r="P38" s="250" t="s">
        <v>103</v>
      </c>
      <c r="Q38" s="137"/>
      <c r="R38" s="211"/>
      <c r="S38" s="211">
        <v>209925</v>
      </c>
      <c r="T38" s="211"/>
    </row>
    <row r="39" s="201" customFormat="1" ht="21" customHeight="1" spans="1:20">
      <c r="A39" s="5">
        <v>14.1</v>
      </c>
      <c r="B39" s="72">
        <v>43908</v>
      </c>
      <c r="C39" s="73"/>
      <c r="D39" s="73"/>
      <c r="E39" s="232" t="s">
        <v>64</v>
      </c>
      <c r="F39" s="75" t="s">
        <v>81</v>
      </c>
      <c r="G39" s="232"/>
      <c r="J39" s="232"/>
      <c r="K39" s="232"/>
      <c r="L39" s="232">
        <v>100</v>
      </c>
      <c r="M39" s="74" t="s">
        <v>100</v>
      </c>
      <c r="N39" s="118"/>
      <c r="O39" s="118"/>
      <c r="P39" s="250" t="s">
        <v>103</v>
      </c>
      <c r="Q39" s="142"/>
      <c r="R39" s="232"/>
      <c r="S39" s="232">
        <v>170000</v>
      </c>
      <c r="T39" s="232"/>
    </row>
    <row r="40" s="199" customFormat="1" ht="32" customHeight="1" spans="1:20">
      <c r="A40" s="39"/>
      <c r="B40" s="76">
        <v>43966</v>
      </c>
      <c r="C40" s="77"/>
      <c r="D40" s="77"/>
      <c r="E40" s="215" t="s">
        <v>64</v>
      </c>
      <c r="F40" s="78" t="s">
        <v>81</v>
      </c>
      <c r="G40" s="215"/>
      <c r="H40" s="48">
        <v>0.012</v>
      </c>
      <c r="I40" s="218">
        <v>4799.3</v>
      </c>
      <c r="J40" s="215"/>
      <c r="K40" s="215"/>
      <c r="L40" s="215">
        <v>12050</v>
      </c>
      <c r="M40" s="119" t="s">
        <v>101</v>
      </c>
      <c r="N40" s="107"/>
      <c r="O40" s="107"/>
      <c r="P40" s="250" t="s">
        <v>103</v>
      </c>
      <c r="Q40" s="143"/>
      <c r="R40" s="259"/>
      <c r="S40" s="218">
        <v>67700</v>
      </c>
      <c r="T40" s="218"/>
    </row>
    <row r="41" s="199" customFormat="1" ht="32" customHeight="1" spans="1:20">
      <c r="A41" s="39"/>
      <c r="B41" s="76"/>
      <c r="C41" s="77"/>
      <c r="D41" s="77"/>
      <c r="E41" s="215"/>
      <c r="F41" s="78"/>
      <c r="G41" s="215"/>
      <c r="H41" s="48"/>
      <c r="I41" s="218"/>
      <c r="J41" s="215"/>
      <c r="K41" s="215"/>
      <c r="L41" s="215"/>
      <c r="M41" s="119"/>
      <c r="N41" s="107"/>
      <c r="O41" s="107"/>
      <c r="P41" s="109"/>
      <c r="Q41" s="139"/>
      <c r="R41" s="218"/>
      <c r="S41" s="218">
        <v>1500</v>
      </c>
      <c r="T41" s="218" t="s">
        <v>102</v>
      </c>
    </row>
    <row r="42" s="199" customFormat="1" ht="32" customHeight="1" spans="1:20">
      <c r="A42" s="39">
        <v>15</v>
      </c>
      <c r="B42" s="76">
        <v>44098</v>
      </c>
      <c r="C42" s="77"/>
      <c r="D42" s="37">
        <v>3000000</v>
      </c>
      <c r="E42" s="215" t="s">
        <v>104</v>
      </c>
      <c r="F42" s="78" t="s">
        <v>105</v>
      </c>
      <c r="G42" s="215"/>
      <c r="H42" s="48"/>
      <c r="I42" s="218"/>
      <c r="J42" s="215"/>
      <c r="K42" s="215"/>
      <c r="L42" s="251"/>
      <c r="M42" s="251"/>
      <c r="N42" s="251"/>
      <c r="O42" s="251"/>
      <c r="P42" s="251"/>
      <c r="Q42" s="137"/>
      <c r="R42" s="211"/>
      <c r="T42" s="211"/>
    </row>
    <row r="43" s="199" customFormat="1" ht="32" customHeight="1" spans="1:20">
      <c r="A43" s="39"/>
      <c r="B43" s="76"/>
      <c r="C43" s="77"/>
      <c r="D43" s="77"/>
      <c r="E43" s="215" t="s">
        <v>64</v>
      </c>
      <c r="F43" s="78" t="s">
        <v>81</v>
      </c>
      <c r="G43" s="215"/>
      <c r="H43" s="48"/>
      <c r="I43" s="218"/>
      <c r="J43" s="215"/>
      <c r="K43" s="215"/>
      <c r="L43" s="215">
        <v>100</v>
      </c>
      <c r="M43" s="40" t="s">
        <v>100</v>
      </c>
      <c r="N43" s="107"/>
      <c r="O43" s="107"/>
      <c r="P43" s="250" t="s">
        <v>103</v>
      </c>
      <c r="Q43" s="137"/>
      <c r="R43" s="211"/>
      <c r="S43" s="211">
        <v>267360.6</v>
      </c>
      <c r="T43" s="211"/>
    </row>
    <row r="44" s="199" customFormat="1" ht="32" customHeight="1" spans="1:20">
      <c r="A44" s="39">
        <v>15.1</v>
      </c>
      <c r="B44" s="76"/>
      <c r="C44" s="77"/>
      <c r="D44" s="77"/>
      <c r="E44" s="215" t="s">
        <v>64</v>
      </c>
      <c r="F44" s="78" t="s">
        <v>81</v>
      </c>
      <c r="G44" s="215"/>
      <c r="H44" s="48"/>
      <c r="I44" s="218"/>
      <c r="J44" s="215"/>
      <c r="K44" s="215"/>
      <c r="L44" s="215">
        <v>100</v>
      </c>
      <c r="M44" s="40" t="s">
        <v>100</v>
      </c>
      <c r="N44" s="107"/>
      <c r="O44" s="107"/>
      <c r="P44" s="109" t="s">
        <v>103</v>
      </c>
      <c r="Q44" s="137"/>
      <c r="R44" s="211"/>
      <c r="S44" s="211">
        <v>217170</v>
      </c>
      <c r="T44" s="211"/>
    </row>
    <row r="45" s="199" customFormat="1" ht="32" customHeight="1" spans="1:20">
      <c r="A45" s="39">
        <v>15.2</v>
      </c>
      <c r="B45" s="76"/>
      <c r="C45" s="77"/>
      <c r="D45" s="77"/>
      <c r="E45" s="215" t="s">
        <v>64</v>
      </c>
      <c r="F45" s="78" t="s">
        <v>81</v>
      </c>
      <c r="G45" s="215"/>
      <c r="H45" s="48"/>
      <c r="I45" s="218"/>
      <c r="J45" s="215"/>
      <c r="K45" s="215"/>
      <c r="L45" s="215">
        <v>100</v>
      </c>
      <c r="M45" s="40" t="s">
        <v>100</v>
      </c>
      <c r="N45" s="107"/>
      <c r="O45" s="107"/>
      <c r="P45" s="109" t="s">
        <v>103</v>
      </c>
      <c r="Q45" s="137"/>
      <c r="R45" s="211"/>
      <c r="S45" s="211">
        <v>215900</v>
      </c>
      <c r="T45" s="211"/>
    </row>
    <row r="46" s="202" customFormat="1" ht="32" customHeight="1" spans="1:20">
      <c r="A46" s="233">
        <v>15.3</v>
      </c>
      <c r="B46" s="80"/>
      <c r="C46" s="81"/>
      <c r="D46" s="81"/>
      <c r="E46" s="234" t="s">
        <v>64</v>
      </c>
      <c r="F46" s="83" t="s">
        <v>81</v>
      </c>
      <c r="G46" s="234"/>
      <c r="H46" s="84"/>
      <c r="I46" s="252"/>
      <c r="J46" s="234"/>
      <c r="K46" s="234"/>
      <c r="L46" s="234">
        <v>100</v>
      </c>
      <c r="M46" s="82" t="s">
        <v>100</v>
      </c>
      <c r="N46" s="121"/>
      <c r="O46" s="121"/>
      <c r="P46" s="18" t="s">
        <v>103</v>
      </c>
      <c r="Q46" s="145"/>
      <c r="R46" s="260"/>
      <c r="S46" s="260">
        <v>230426</v>
      </c>
      <c r="T46" s="260"/>
    </row>
    <row r="47" s="202" customFormat="1" ht="32" customHeight="1" spans="1:20">
      <c r="A47" s="233">
        <v>15.4</v>
      </c>
      <c r="B47" s="80"/>
      <c r="C47" s="81"/>
      <c r="D47" s="81"/>
      <c r="E47" s="234" t="s">
        <v>64</v>
      </c>
      <c r="F47" s="83" t="s">
        <v>81</v>
      </c>
      <c r="G47" s="234"/>
      <c r="H47" s="84"/>
      <c r="I47" s="252"/>
      <c r="J47" s="234"/>
      <c r="K47" s="234"/>
      <c r="L47" s="234">
        <v>100</v>
      </c>
      <c r="M47" s="82" t="s">
        <v>100</v>
      </c>
      <c r="N47" s="121"/>
      <c r="O47" s="121"/>
      <c r="P47" s="18" t="s">
        <v>103</v>
      </c>
      <c r="Q47" s="145"/>
      <c r="R47" s="260"/>
      <c r="S47" s="260">
        <v>234850</v>
      </c>
      <c r="T47" s="260"/>
    </row>
    <row r="48" s="202" customFormat="1" ht="32" customHeight="1" spans="1:20">
      <c r="A48" s="233">
        <v>15.5</v>
      </c>
      <c r="B48" s="80"/>
      <c r="C48" s="81"/>
      <c r="D48" s="81"/>
      <c r="E48" s="234" t="s">
        <v>64</v>
      </c>
      <c r="F48" s="83" t="s">
        <v>81</v>
      </c>
      <c r="G48" s="234"/>
      <c r="H48" s="84"/>
      <c r="I48" s="252"/>
      <c r="J48" s="234"/>
      <c r="K48" s="234"/>
      <c r="L48" s="234">
        <v>100</v>
      </c>
      <c r="M48" s="82" t="s">
        <v>100</v>
      </c>
      <c r="N48" s="121"/>
      <c r="O48" s="121"/>
      <c r="P48" s="18" t="s">
        <v>103</v>
      </c>
      <c r="Q48" s="145"/>
      <c r="R48" s="260"/>
      <c r="S48" s="260">
        <v>219198</v>
      </c>
      <c r="T48" s="260"/>
    </row>
    <row r="49" s="202" customFormat="1" ht="32" customHeight="1" spans="1:20">
      <c r="A49" s="233">
        <v>15.6</v>
      </c>
      <c r="B49" s="80"/>
      <c r="C49" s="81"/>
      <c r="D49" s="81"/>
      <c r="E49" s="234" t="s">
        <v>64</v>
      </c>
      <c r="F49" s="83" t="s">
        <v>81</v>
      </c>
      <c r="G49" s="234"/>
      <c r="H49" s="84"/>
      <c r="I49" s="252"/>
      <c r="J49" s="234"/>
      <c r="K49" s="234"/>
      <c r="L49" s="234">
        <v>100</v>
      </c>
      <c r="M49" s="82" t="s">
        <v>100</v>
      </c>
      <c r="N49" s="121"/>
      <c r="O49" s="121"/>
      <c r="P49" s="18" t="s">
        <v>106</v>
      </c>
      <c r="Q49" s="145"/>
      <c r="R49" s="260"/>
      <c r="S49" s="260">
        <v>215900</v>
      </c>
      <c r="T49" s="260"/>
    </row>
    <row r="50" s="202" customFormat="1" ht="32" customHeight="1" spans="1:20">
      <c r="A50" s="233">
        <v>15.7</v>
      </c>
      <c r="B50" s="80"/>
      <c r="C50" s="81"/>
      <c r="D50" s="81"/>
      <c r="E50" s="234" t="s">
        <v>64</v>
      </c>
      <c r="F50" s="83" t="s">
        <v>81</v>
      </c>
      <c r="G50" s="234"/>
      <c r="H50" s="84"/>
      <c r="I50" s="252"/>
      <c r="J50" s="234"/>
      <c r="K50" s="234"/>
      <c r="L50" s="234">
        <v>100</v>
      </c>
      <c r="M50" s="82" t="s">
        <v>100</v>
      </c>
      <c r="N50" s="121"/>
      <c r="O50" s="121"/>
      <c r="P50" s="18" t="s">
        <v>106</v>
      </c>
      <c r="Q50" s="145"/>
      <c r="R50" s="260"/>
      <c r="S50" s="260">
        <v>209550</v>
      </c>
      <c r="T50" s="260"/>
    </row>
    <row r="51" s="203" customFormat="1" ht="32" customHeight="1" spans="1:20">
      <c r="A51" s="290">
        <v>15.8</v>
      </c>
      <c r="B51" s="287"/>
      <c r="C51" s="160"/>
      <c r="D51" s="160"/>
      <c r="E51" s="264" t="s">
        <v>64</v>
      </c>
      <c r="F51" s="282" t="s">
        <v>81</v>
      </c>
      <c r="G51" s="264"/>
      <c r="H51" s="162"/>
      <c r="I51" s="271"/>
      <c r="J51" s="264"/>
      <c r="K51" s="264"/>
      <c r="L51" s="264">
        <v>100</v>
      </c>
      <c r="M51" s="161" t="s">
        <v>100</v>
      </c>
      <c r="N51" s="176"/>
      <c r="O51" s="176"/>
      <c r="P51" s="286" t="s">
        <v>106</v>
      </c>
      <c r="Q51" s="191"/>
      <c r="R51" s="262"/>
      <c r="S51" s="262">
        <v>244597</v>
      </c>
      <c r="T51" s="262"/>
    </row>
    <row r="52" s="203" customFormat="1" ht="32" customHeight="1" spans="1:20">
      <c r="A52" s="290"/>
      <c r="B52" s="287"/>
      <c r="C52" s="160"/>
      <c r="D52" s="160"/>
      <c r="E52" s="264"/>
      <c r="F52" s="282"/>
      <c r="G52" s="264"/>
      <c r="H52" s="162"/>
      <c r="I52" s="271"/>
      <c r="J52" s="264"/>
      <c r="K52" s="264"/>
      <c r="L52" s="264"/>
      <c r="M52" s="161"/>
      <c r="N52" s="176"/>
      <c r="O52" s="176"/>
      <c r="P52" s="272"/>
      <c r="Q52" s="191"/>
      <c r="R52" s="262"/>
      <c r="S52" s="262"/>
      <c r="T52" s="262"/>
    </row>
    <row r="53" s="203" customFormat="1" ht="32" customHeight="1" spans="1:20">
      <c r="A53" s="290"/>
      <c r="B53" s="287"/>
      <c r="C53" s="160"/>
      <c r="D53" s="160"/>
      <c r="E53" s="264"/>
      <c r="F53" s="282"/>
      <c r="G53" s="264"/>
      <c r="H53" s="162"/>
      <c r="I53" s="271"/>
      <c r="J53" s="264"/>
      <c r="K53" s="264"/>
      <c r="L53" s="264"/>
      <c r="M53" s="161"/>
      <c r="N53" s="176"/>
      <c r="O53" s="176"/>
      <c r="P53" s="272"/>
      <c r="Q53" s="191"/>
      <c r="R53" s="262"/>
      <c r="S53" s="262"/>
      <c r="T53" s="262"/>
    </row>
    <row r="54" s="203" customFormat="1" ht="32" customHeight="1" spans="1:20">
      <c r="A54" s="290"/>
      <c r="B54" s="287"/>
      <c r="C54" s="160"/>
      <c r="D54" s="160"/>
      <c r="E54" s="264"/>
      <c r="F54" s="282"/>
      <c r="G54" s="264"/>
      <c r="H54" s="162"/>
      <c r="I54" s="271"/>
      <c r="J54" s="264"/>
      <c r="K54" s="264"/>
      <c r="L54" s="264"/>
      <c r="M54" s="161"/>
      <c r="N54" s="176"/>
      <c r="O54" s="176"/>
      <c r="P54" s="272"/>
      <c r="Q54" s="191"/>
      <c r="R54" s="262"/>
      <c r="S54" s="262"/>
      <c r="T54" s="262"/>
    </row>
    <row r="55" ht="30" customHeight="1" spans="1:20">
      <c r="A55" s="164" t="s">
        <v>93</v>
      </c>
      <c r="B55" s="164"/>
      <c r="C55" s="165">
        <f>SUM(C8:C40)</f>
        <v>23554091.1</v>
      </c>
      <c r="D55" s="265">
        <f>SUM(D8:D43)</f>
        <v>3000000</v>
      </c>
      <c r="E55" s="266"/>
      <c r="F55" s="266"/>
      <c r="G55" s="266"/>
      <c r="H55" s="266"/>
      <c r="I55" s="273">
        <f>SUM(I8:I51)</f>
        <v>282649.09</v>
      </c>
      <c r="J55" s="274"/>
      <c r="K55" s="273">
        <f>SUM(K8:K51)</f>
        <v>13329</v>
      </c>
      <c r="L55" s="273">
        <f>SUM(L8:L54)</f>
        <v>441600</v>
      </c>
      <c r="M55" s="179"/>
      <c r="N55" s="180">
        <f>SUM(N8:N40)</f>
        <v>52640</v>
      </c>
      <c r="O55" s="109"/>
      <c r="P55" s="105"/>
      <c r="Q55" s="278"/>
      <c r="R55" s="279"/>
      <c r="S55" s="280">
        <f>SUM(S8:S51)</f>
        <v>24821154.56</v>
      </c>
      <c r="T55" s="281">
        <f>C55+D55-I55-K55-L55-N55-S55</f>
        <v>942718.449999999</v>
      </c>
    </row>
    <row r="56" ht="30" customHeight="1" spans="1:20">
      <c r="A56" s="164" t="s">
        <v>94</v>
      </c>
      <c r="B56" s="164"/>
      <c r="C56" s="164" t="s">
        <v>95</v>
      </c>
      <c r="D56" s="164"/>
      <c r="E56" s="164"/>
      <c r="F56" s="267">
        <f>P56</f>
        <v>244597</v>
      </c>
      <c r="G56" s="268"/>
      <c r="H56" s="268"/>
      <c r="I56" s="268"/>
      <c r="J56" s="268"/>
      <c r="K56" s="275"/>
      <c r="L56" s="182" t="s">
        <v>96</v>
      </c>
      <c r="M56" s="183"/>
      <c r="N56" s="183"/>
      <c r="O56" s="184" t="s">
        <v>97</v>
      </c>
      <c r="P56" s="276">
        <f>S51</f>
        <v>244597</v>
      </c>
      <c r="Q56" s="276"/>
      <c r="R56" s="276"/>
      <c r="S56" s="276"/>
      <c r="T56" s="276"/>
    </row>
    <row r="57" ht="30" customHeight="1" spans="1:20">
      <c r="A57" s="164"/>
      <c r="B57" s="164"/>
      <c r="C57" s="164" t="s">
        <v>98</v>
      </c>
      <c r="D57" s="164"/>
      <c r="E57" s="164"/>
      <c r="F57" s="267">
        <v>0</v>
      </c>
      <c r="G57" s="268"/>
      <c r="H57" s="268"/>
      <c r="I57" s="268"/>
      <c r="J57" s="268"/>
      <c r="K57" s="275"/>
      <c r="L57" s="186"/>
      <c r="M57" s="187"/>
      <c r="N57" s="187"/>
      <c r="O57" s="184" t="s">
        <v>99</v>
      </c>
      <c r="P57" s="277" t="str">
        <f>SUBSTITUTE(SUBSTITUTE(TEXT(INT(P56),"[DBNum2][$-804]G/通用格式元"&amp;IF(INT(F64)=F64,"整",""))&amp;TEXT(MID(F64,FIND(".",F64&amp;".0")+1,1),"[DBNum2][$-804]G/通用格式角")&amp;TEXT(MID(F64,FIND(".",F64&amp;".0")+2,1),"[DBNum2][$-804]G/通用格式分"),"零角","零"),"零分","")</f>
        <v>贰拾肆万肆仟伍佰玖拾柒元整</v>
      </c>
      <c r="Q57" s="277"/>
      <c r="R57" s="277"/>
      <c r="S57" s="277"/>
      <c r="T57" s="277"/>
    </row>
    <row r="62" ht="13.5" spans="2:2">
      <c r="B62" s="269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55:B55"/>
    <mergeCell ref="C56:E56"/>
    <mergeCell ref="F56:K56"/>
    <mergeCell ref="P56:T56"/>
    <mergeCell ref="C57:E57"/>
    <mergeCell ref="F57:K57"/>
    <mergeCell ref="P57:T57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56:B57"/>
    <mergeCell ref="L56:N57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65"/>
  <sheetViews>
    <sheetView zoomScale="85" zoomScaleNormal="85" workbookViewId="0">
      <pane ySplit="7" topLeftCell="A53" activePane="bottomLeft" state="frozen"/>
      <selection/>
      <selection pane="bottomLeft" activeCell="F56" sqref="F56"/>
    </sheetView>
  </sheetViews>
  <sheetFormatPr defaultColWidth="9" defaultRowHeight="11.25"/>
  <cols>
    <col min="1" max="1" width="5.88333333333333" style="198" customWidth="1"/>
    <col min="2" max="2" width="7.88333333333333" style="204" customWidth="1"/>
    <col min="3" max="3" width="14.5083333333333" style="198" customWidth="1"/>
    <col min="4" max="4" width="7.65" style="198" customWidth="1"/>
    <col min="5" max="5" width="16.0833333333333" style="205" customWidth="1"/>
    <col min="6" max="6" width="27.8416666666667" style="205" customWidth="1"/>
    <col min="7" max="7" width="12.7916666666667" style="205" customWidth="1"/>
    <col min="8" max="8" width="8.61666666666667" style="205" customWidth="1"/>
    <col min="9" max="9" width="9.5" style="205" customWidth="1"/>
    <col min="10" max="10" width="9.25833333333333" style="205" customWidth="1"/>
    <col min="11" max="12" width="9.5" style="205" customWidth="1"/>
    <col min="13" max="13" width="20.3" style="11" customWidth="1"/>
    <col min="14" max="14" width="11.175" style="205" customWidth="1"/>
    <col min="15" max="15" width="10.2916666666667" style="204" customWidth="1"/>
    <col min="16" max="16" width="27.0583333333333" style="205" customWidth="1"/>
    <col min="17" max="17" width="15.025" style="198" customWidth="1"/>
    <col min="18" max="18" width="11" style="205" customWidth="1"/>
    <col min="19" max="19" width="16.0666666666667" style="205" customWidth="1"/>
    <col min="20" max="20" width="15.8166666666667" style="198" customWidth="1"/>
    <col min="21" max="16384" width="9" style="198"/>
  </cols>
  <sheetData>
    <row r="1" s="197" customFormat="1" ht="24.9" customHeight="1" spans="1:19">
      <c r="A1" s="206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13"/>
      <c r="N1" s="206"/>
      <c r="O1" s="206"/>
      <c r="P1" s="206"/>
      <c r="Q1" s="206"/>
      <c r="R1" s="206"/>
      <c r="S1" s="206"/>
    </row>
    <row r="2" s="197" customFormat="1" ht="27.9" customHeight="1" spans="1:20">
      <c r="A2" s="15" t="s">
        <v>1</v>
      </c>
      <c r="B2" s="15"/>
      <c r="C2" s="207" t="s">
        <v>2</v>
      </c>
      <c r="D2" s="207"/>
      <c r="E2" s="207"/>
      <c r="F2" s="207"/>
      <c r="G2" s="207"/>
      <c r="H2" s="208" t="s">
        <v>3</v>
      </c>
      <c r="I2" s="239"/>
      <c r="J2" s="239" t="s">
        <v>4</v>
      </c>
      <c r="K2" s="239"/>
      <c r="L2" s="239"/>
      <c r="M2" s="98"/>
      <c r="N2" s="240" t="s">
        <v>5</v>
      </c>
      <c r="O2" s="240"/>
      <c r="P2" s="241">
        <v>2579</v>
      </c>
      <c r="Q2" s="244" t="s">
        <v>6</v>
      </c>
      <c r="R2" s="244"/>
      <c r="S2" s="256" t="s">
        <v>7</v>
      </c>
      <c r="T2" s="256"/>
    </row>
    <row r="3" s="197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7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7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2" t="s">
        <v>33</v>
      </c>
      <c r="Q5" s="134"/>
      <c r="R5" s="134"/>
      <c r="S5" s="132" t="s">
        <v>34</v>
      </c>
      <c r="T5" s="257" t="s">
        <v>35</v>
      </c>
      <c r="V5"/>
    </row>
    <row r="6" s="197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3" t="s">
        <v>41</v>
      </c>
      <c r="Q6" s="136"/>
      <c r="R6" s="136"/>
      <c r="S6" s="132"/>
      <c r="T6" s="257"/>
    </row>
    <row r="7" s="197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7"/>
    </row>
    <row r="8" s="198" customFormat="1" ht="31" customHeight="1" spans="1:20">
      <c r="A8" s="209">
        <v>1</v>
      </c>
      <c r="B8" s="210" t="s">
        <v>54</v>
      </c>
      <c r="C8" s="32">
        <v>11974091.1</v>
      </c>
      <c r="D8" s="211"/>
      <c r="E8" s="34" t="s">
        <v>55</v>
      </c>
      <c r="F8" s="35">
        <v>4.305017278369e+18</v>
      </c>
      <c r="G8" s="211"/>
      <c r="H8" s="212">
        <v>0.012</v>
      </c>
      <c r="I8" s="211">
        <v>83689.79</v>
      </c>
      <c r="J8" s="33" t="s">
        <v>56</v>
      </c>
      <c r="K8" s="211">
        <v>5711</v>
      </c>
      <c r="L8" s="211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1"/>
      <c r="S8" s="211">
        <f>C8-I8-K8-L8-N8</f>
        <v>11794050.31</v>
      </c>
      <c r="T8" s="221"/>
    </row>
    <row r="9" s="198" customFormat="1" ht="38" customHeight="1" spans="1:20">
      <c r="A9" s="213"/>
      <c r="B9" s="214"/>
      <c r="C9" s="39"/>
      <c r="D9" s="215"/>
      <c r="E9" s="41"/>
      <c r="F9" s="42"/>
      <c r="G9" s="215"/>
      <c r="H9" s="216"/>
      <c r="I9" s="215"/>
      <c r="J9" s="40"/>
      <c r="K9" s="215"/>
      <c r="L9" s="215"/>
      <c r="M9" s="40"/>
      <c r="N9" s="107"/>
      <c r="O9" s="107"/>
      <c r="P9" s="107"/>
      <c r="Q9" s="138"/>
      <c r="R9" s="215"/>
      <c r="S9" s="215"/>
      <c r="T9" s="221"/>
    </row>
    <row r="10" s="198" customFormat="1" ht="28" customHeight="1" spans="1:20">
      <c r="A10" s="209">
        <v>2</v>
      </c>
      <c r="B10" s="217">
        <v>43712</v>
      </c>
      <c r="C10" s="45">
        <v>400000</v>
      </c>
      <c r="D10" s="218"/>
      <c r="E10" s="211" t="s">
        <v>60</v>
      </c>
      <c r="F10" s="219">
        <v>175202745165</v>
      </c>
      <c r="G10" s="211"/>
      <c r="H10" s="48">
        <v>0.012</v>
      </c>
      <c r="I10" s="218">
        <v>60000</v>
      </c>
      <c r="J10" s="218" t="s">
        <v>61</v>
      </c>
      <c r="K10" s="211">
        <v>1081</v>
      </c>
      <c r="L10" s="211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1"/>
    </row>
    <row r="11" s="198" customFormat="1" ht="31" customHeight="1" spans="1:20">
      <c r="A11" s="220"/>
      <c r="B11" s="217">
        <v>43714</v>
      </c>
      <c r="C11" s="45">
        <v>2800000</v>
      </c>
      <c r="D11" s="221"/>
      <c r="E11" s="215"/>
      <c r="F11" s="222"/>
      <c r="G11" s="215"/>
      <c r="H11" s="48"/>
      <c r="I11" s="218">
        <v>33600</v>
      </c>
      <c r="J11" s="218" t="s">
        <v>56</v>
      </c>
      <c r="K11" s="215"/>
      <c r="L11" s="215"/>
      <c r="M11" s="40"/>
      <c r="N11" s="107"/>
      <c r="O11" s="107"/>
      <c r="P11" s="107"/>
      <c r="Q11" s="107"/>
      <c r="R11" s="107"/>
      <c r="S11" s="107"/>
      <c r="T11" s="221"/>
    </row>
    <row r="12" ht="20.1" customHeight="1" spans="1:20">
      <c r="A12" s="220"/>
      <c r="B12" s="217">
        <v>43717</v>
      </c>
      <c r="C12" s="52"/>
      <c r="D12" s="52"/>
      <c r="E12" s="218" t="s">
        <v>64</v>
      </c>
      <c r="F12" s="53">
        <v>4.3050172783609e+19</v>
      </c>
      <c r="G12" s="223"/>
      <c r="H12" s="223"/>
      <c r="I12" s="223"/>
      <c r="J12" s="223"/>
      <c r="K12" s="223"/>
      <c r="L12" s="223"/>
      <c r="M12" s="54"/>
      <c r="N12" s="109"/>
      <c r="O12" s="109"/>
      <c r="P12" s="109" t="s">
        <v>65</v>
      </c>
      <c r="Q12" s="139"/>
      <c r="R12" s="221"/>
      <c r="S12" s="218">
        <v>400000</v>
      </c>
      <c r="T12" s="221"/>
    </row>
    <row r="13" ht="20.1" customHeight="1" spans="1:20">
      <c r="A13" s="213"/>
      <c r="B13" s="217">
        <v>43717</v>
      </c>
      <c r="C13" s="52"/>
      <c r="D13" s="52"/>
      <c r="E13" s="223" t="s">
        <v>66</v>
      </c>
      <c r="F13" s="55" t="s">
        <v>67</v>
      </c>
      <c r="G13" s="223"/>
      <c r="H13" s="223"/>
      <c r="I13" s="223"/>
      <c r="J13" s="223"/>
      <c r="K13" s="223"/>
      <c r="L13" s="223"/>
      <c r="M13" s="54"/>
      <c r="N13" s="109"/>
      <c r="O13" s="109"/>
      <c r="P13" s="109" t="s">
        <v>68</v>
      </c>
      <c r="Q13" s="139"/>
      <c r="R13" s="221"/>
      <c r="S13" s="218">
        <v>2000000</v>
      </c>
      <c r="T13" s="221"/>
    </row>
    <row r="14" ht="20.1" customHeight="1" spans="1:20">
      <c r="A14" s="45">
        <v>3</v>
      </c>
      <c r="B14" s="217">
        <v>43720</v>
      </c>
      <c r="C14" s="52"/>
      <c r="D14" s="52"/>
      <c r="E14" s="218" t="s">
        <v>64</v>
      </c>
      <c r="F14" s="53">
        <v>4.3050172783609e+19</v>
      </c>
      <c r="G14" s="223"/>
      <c r="H14" s="223"/>
      <c r="I14" s="223"/>
      <c r="J14" s="223"/>
      <c r="K14" s="223"/>
      <c r="L14" s="223"/>
      <c r="M14" s="54"/>
      <c r="N14" s="109"/>
      <c r="O14" s="109"/>
      <c r="P14" s="109" t="s">
        <v>65</v>
      </c>
      <c r="Q14" s="139"/>
      <c r="R14" s="221"/>
      <c r="S14" s="218">
        <v>290000</v>
      </c>
      <c r="T14" s="221"/>
    </row>
    <row r="15" ht="20.1" customHeight="1" spans="1:20">
      <c r="A15" s="32">
        <v>4</v>
      </c>
      <c r="B15" s="210">
        <v>43749</v>
      </c>
      <c r="C15" s="32">
        <v>2000000</v>
      </c>
      <c r="D15" s="57"/>
      <c r="E15" s="211" t="s">
        <v>60</v>
      </c>
      <c r="F15" s="219">
        <v>175202745165</v>
      </c>
      <c r="G15" s="211"/>
      <c r="H15" s="48" t="s">
        <v>69</v>
      </c>
      <c r="I15" s="48"/>
      <c r="J15" s="48"/>
      <c r="K15" s="48"/>
      <c r="L15" s="48"/>
      <c r="M15" s="48"/>
      <c r="N15" s="48"/>
      <c r="O15" s="48"/>
      <c r="P15" s="245"/>
      <c r="Q15" s="137"/>
      <c r="R15" s="137"/>
      <c r="S15" s="137"/>
      <c r="T15" s="137"/>
    </row>
    <row r="16" ht="24" customHeight="1" spans="1:20">
      <c r="A16" s="39"/>
      <c r="B16" s="217">
        <v>43750</v>
      </c>
      <c r="C16" s="52"/>
      <c r="D16" s="52"/>
      <c r="E16" s="223" t="s">
        <v>66</v>
      </c>
      <c r="F16" s="55" t="s">
        <v>67</v>
      </c>
      <c r="G16" s="223"/>
      <c r="H16" s="43"/>
      <c r="I16" s="246"/>
      <c r="J16" s="246"/>
      <c r="K16" s="246"/>
      <c r="L16" s="246"/>
      <c r="M16" s="111"/>
      <c r="N16" s="107"/>
      <c r="O16" s="107"/>
      <c r="P16" s="109" t="s">
        <v>68</v>
      </c>
      <c r="Q16" s="139"/>
      <c r="R16" s="221"/>
      <c r="S16" s="218">
        <v>2000000</v>
      </c>
      <c r="T16" s="221"/>
    </row>
    <row r="17" ht="20.1" customHeight="1" spans="1:20">
      <c r="A17" s="32">
        <v>5</v>
      </c>
      <c r="B17" s="224">
        <v>43790</v>
      </c>
      <c r="C17" s="52"/>
      <c r="D17" s="52"/>
      <c r="E17" s="218"/>
      <c r="F17" s="225"/>
      <c r="G17" s="223"/>
      <c r="H17" s="48"/>
      <c r="I17" s="223"/>
      <c r="J17" s="223"/>
      <c r="K17" s="223"/>
      <c r="L17" s="223"/>
      <c r="M17" s="54"/>
      <c r="N17" s="109">
        <v>-197059</v>
      </c>
      <c r="O17" s="109" t="s">
        <v>70</v>
      </c>
      <c r="P17" s="109"/>
      <c r="Q17" s="139"/>
      <c r="R17" s="221"/>
      <c r="S17" s="221"/>
      <c r="T17" s="221"/>
    </row>
    <row r="18" ht="20.1" customHeight="1" spans="1:20">
      <c r="A18" s="39"/>
      <c r="B18" s="224">
        <v>43790</v>
      </c>
      <c r="C18" s="52"/>
      <c r="D18" s="52"/>
      <c r="E18" s="218" t="s">
        <v>64</v>
      </c>
      <c r="F18" s="53" t="s">
        <v>71</v>
      </c>
      <c r="G18" s="223"/>
      <c r="H18" s="223"/>
      <c r="I18" s="223"/>
      <c r="J18" s="223"/>
      <c r="K18" s="223"/>
      <c r="L18" s="223"/>
      <c r="M18" s="54"/>
      <c r="N18" s="109"/>
      <c r="O18" s="109"/>
      <c r="P18" s="109" t="s">
        <v>72</v>
      </c>
      <c r="Q18" s="139"/>
      <c r="R18" s="221"/>
      <c r="S18" s="218">
        <v>190000</v>
      </c>
      <c r="T18" s="221"/>
    </row>
    <row r="19" s="198" customFormat="1" ht="20.1" customHeight="1" spans="1:20">
      <c r="A19" s="32">
        <v>6</v>
      </c>
      <c r="B19" s="217">
        <v>43837</v>
      </c>
      <c r="C19" s="32">
        <v>680000</v>
      </c>
      <c r="D19" s="52"/>
      <c r="E19" s="218" t="s">
        <v>73</v>
      </c>
      <c r="F19" s="225">
        <v>1.30201071920014e+18</v>
      </c>
      <c r="G19" s="218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8"/>
      <c r="S19" s="218"/>
      <c r="T19" s="218"/>
    </row>
    <row r="20" s="198" customFormat="1" ht="21" customHeight="1" spans="1:20">
      <c r="A20" s="39"/>
      <c r="B20" s="217">
        <v>43837</v>
      </c>
      <c r="C20" s="52"/>
      <c r="D20" s="52"/>
      <c r="E20" s="218" t="s">
        <v>64</v>
      </c>
      <c r="F20" s="53" t="s">
        <v>71</v>
      </c>
      <c r="G20" s="218"/>
      <c r="H20" s="218"/>
      <c r="I20" s="218"/>
      <c r="J20" s="218"/>
      <c r="K20" s="218"/>
      <c r="L20" s="218">
        <v>100</v>
      </c>
      <c r="M20" s="46" t="s">
        <v>74</v>
      </c>
      <c r="N20" s="109"/>
      <c r="O20" s="109"/>
      <c r="P20" s="109" t="s">
        <v>72</v>
      </c>
      <c r="Q20" s="139"/>
      <c r="R20" s="218"/>
      <c r="S20" s="218">
        <v>322406.25</v>
      </c>
      <c r="T20" s="218"/>
    </row>
    <row r="21" s="199" customFormat="1" ht="21" customHeight="1" spans="1:20">
      <c r="A21" s="226">
        <v>7</v>
      </c>
      <c r="B21" s="217">
        <v>43840</v>
      </c>
      <c r="C21" s="32">
        <v>6666000</v>
      </c>
      <c r="D21" s="52"/>
      <c r="E21" s="218" t="s">
        <v>64</v>
      </c>
      <c r="F21" s="53" t="s">
        <v>75</v>
      </c>
      <c r="G21" s="218"/>
      <c r="H21" s="227" t="s">
        <v>76</v>
      </c>
      <c r="I21" s="247"/>
      <c r="J21" s="247"/>
      <c r="K21" s="247"/>
      <c r="L21" s="283"/>
      <c r="M21" s="46"/>
      <c r="N21" s="109"/>
      <c r="O21" s="109"/>
      <c r="P21" s="105"/>
      <c r="Q21" s="137"/>
      <c r="R21" s="211"/>
      <c r="S21" s="211"/>
      <c r="T21" s="211"/>
    </row>
    <row r="22" s="199" customFormat="1" ht="21" customHeight="1" spans="1:20">
      <c r="A22" s="39"/>
      <c r="B22" s="217">
        <v>43840</v>
      </c>
      <c r="C22" s="32">
        <v>-6666000</v>
      </c>
      <c r="D22" s="52"/>
      <c r="E22" s="218" t="s">
        <v>64</v>
      </c>
      <c r="F22" s="53" t="s">
        <v>77</v>
      </c>
      <c r="G22" s="218"/>
      <c r="H22" s="228"/>
      <c r="I22" s="248"/>
      <c r="J22" s="248"/>
      <c r="K22" s="248"/>
      <c r="L22" s="284"/>
      <c r="M22" s="46"/>
      <c r="N22" s="109"/>
      <c r="O22" s="109"/>
      <c r="P22" s="105" t="s">
        <v>78</v>
      </c>
      <c r="Q22" s="137"/>
      <c r="R22" s="211"/>
      <c r="S22" s="211"/>
      <c r="T22" s="211"/>
    </row>
    <row r="23" s="200" customFormat="1" ht="21" customHeight="1" spans="1:20">
      <c r="A23" s="229">
        <v>8</v>
      </c>
      <c r="B23" s="230">
        <v>43847</v>
      </c>
      <c r="C23" s="65">
        <v>880000</v>
      </c>
      <c r="D23" s="66"/>
      <c r="E23" s="231" t="s">
        <v>79</v>
      </c>
      <c r="F23" s="68" t="s">
        <v>77</v>
      </c>
      <c r="G23" s="231"/>
      <c r="H23" s="48" t="s">
        <v>80</v>
      </c>
      <c r="I23" s="48"/>
      <c r="J23" s="48"/>
      <c r="K23" s="48"/>
      <c r="L23" s="48"/>
      <c r="M23" s="48"/>
      <c r="N23" s="48"/>
      <c r="O23" s="48"/>
      <c r="P23" s="249"/>
      <c r="Q23" s="140"/>
      <c r="R23" s="258"/>
      <c r="S23" s="258"/>
      <c r="T23" s="258"/>
    </row>
    <row r="24" s="199" customFormat="1" ht="21" customHeight="1" spans="1:20">
      <c r="A24" s="226"/>
      <c r="B24" s="217">
        <v>43847</v>
      </c>
      <c r="C24" s="32">
        <v>20000</v>
      </c>
      <c r="D24" s="52"/>
      <c r="E24" s="211" t="s">
        <v>60</v>
      </c>
      <c r="F24" s="219">
        <v>175202745165</v>
      </c>
      <c r="G24" s="218"/>
      <c r="H24" s="218"/>
      <c r="I24" s="218"/>
      <c r="J24" s="218"/>
      <c r="K24" s="218"/>
      <c r="L24" s="209"/>
      <c r="M24" s="3"/>
      <c r="N24" s="109"/>
      <c r="O24" s="109"/>
      <c r="P24" s="105"/>
      <c r="Q24" s="137"/>
      <c r="R24" s="211"/>
      <c r="S24" s="211"/>
      <c r="T24" s="211"/>
    </row>
    <row r="25" s="199" customFormat="1" ht="21" customHeight="1" spans="1:20">
      <c r="A25" s="226"/>
      <c r="B25" s="217">
        <v>43847</v>
      </c>
      <c r="C25" s="52"/>
      <c r="D25" s="52"/>
      <c r="E25" s="218" t="s">
        <v>64</v>
      </c>
      <c r="F25" s="53" t="s">
        <v>81</v>
      </c>
      <c r="G25" s="218"/>
      <c r="H25" s="218"/>
      <c r="I25" s="218"/>
      <c r="J25" s="218"/>
      <c r="K25" s="218"/>
      <c r="L25" s="218">
        <v>100</v>
      </c>
      <c r="M25" s="46" t="s">
        <v>74</v>
      </c>
      <c r="N25" s="109"/>
      <c r="O25" s="109"/>
      <c r="P25" s="105" t="s">
        <v>82</v>
      </c>
      <c r="Q25" s="137"/>
      <c r="R25" s="211"/>
      <c r="S25" s="211">
        <v>201272.4</v>
      </c>
      <c r="T25" s="211"/>
    </row>
    <row r="26" s="199" customFormat="1" ht="21" customHeight="1" spans="1:20">
      <c r="A26" s="39"/>
      <c r="B26" s="217">
        <v>43847</v>
      </c>
      <c r="C26" s="52"/>
      <c r="D26" s="52"/>
      <c r="E26" s="218" t="s">
        <v>64</v>
      </c>
      <c r="F26" s="53" t="s">
        <v>81</v>
      </c>
      <c r="G26" s="218"/>
      <c r="H26" s="218"/>
      <c r="I26" s="218"/>
      <c r="J26" s="218"/>
      <c r="K26" s="218"/>
      <c r="L26" s="218">
        <v>50</v>
      </c>
      <c r="M26" s="46" t="s">
        <v>74</v>
      </c>
      <c r="N26" s="109"/>
      <c r="O26" s="109"/>
      <c r="P26" s="105" t="s">
        <v>82</v>
      </c>
      <c r="Q26" s="137"/>
      <c r="R26" s="211"/>
      <c r="S26" s="211">
        <v>20000</v>
      </c>
      <c r="T26" s="211"/>
    </row>
    <row r="27" s="199" customFormat="1" ht="21" customHeight="1" spans="1:20">
      <c r="A27" s="39">
        <v>9</v>
      </c>
      <c r="B27" s="217">
        <v>43849</v>
      </c>
      <c r="C27" s="52"/>
      <c r="D27" s="52"/>
      <c r="E27" s="218" t="s">
        <v>64</v>
      </c>
      <c r="F27" s="53" t="s">
        <v>81</v>
      </c>
      <c r="G27" s="218"/>
      <c r="H27" s="218"/>
      <c r="I27" s="218"/>
      <c r="J27" s="218"/>
      <c r="K27" s="218"/>
      <c r="L27" s="218">
        <v>100</v>
      </c>
      <c r="M27" s="46" t="s">
        <v>74</v>
      </c>
      <c r="N27" s="109"/>
      <c r="O27" s="109"/>
      <c r="P27" s="105" t="s">
        <v>82</v>
      </c>
      <c r="Q27" s="137"/>
      <c r="R27" s="211"/>
      <c r="S27" s="211">
        <v>350638</v>
      </c>
      <c r="T27" s="211"/>
    </row>
    <row r="28" s="200" customFormat="1" ht="21" customHeight="1" spans="1:20">
      <c r="A28" s="229">
        <v>10</v>
      </c>
      <c r="B28" s="230">
        <v>43849</v>
      </c>
      <c r="C28" s="65">
        <v>4400000</v>
      </c>
      <c r="D28" s="66"/>
      <c r="E28" s="231" t="s">
        <v>79</v>
      </c>
      <c r="F28" s="68" t="s">
        <v>77</v>
      </c>
      <c r="G28" s="231"/>
      <c r="H28" s="69">
        <v>0.012</v>
      </c>
      <c r="I28" s="231">
        <v>63600</v>
      </c>
      <c r="J28" s="231" t="s">
        <v>56</v>
      </c>
      <c r="K28" s="231"/>
      <c r="L28" s="231">
        <v>180000</v>
      </c>
      <c r="M28" s="67" t="s">
        <v>83</v>
      </c>
      <c r="N28" s="116">
        <v>330000</v>
      </c>
      <c r="O28" s="116" t="s">
        <v>84</v>
      </c>
      <c r="P28" s="249"/>
      <c r="Q28" s="140"/>
      <c r="R28" s="258"/>
      <c r="S28" s="258"/>
      <c r="T28" s="258"/>
    </row>
    <row r="29" s="200" customFormat="1" ht="21" customHeight="1" spans="1:20">
      <c r="A29" s="229"/>
      <c r="B29" s="230">
        <v>43852</v>
      </c>
      <c r="C29" s="65">
        <v>400000</v>
      </c>
      <c r="D29" s="66"/>
      <c r="E29" s="231" t="s">
        <v>79</v>
      </c>
      <c r="F29" s="68" t="s">
        <v>77</v>
      </c>
      <c r="G29" s="231"/>
      <c r="H29" s="69">
        <v>0.012</v>
      </c>
      <c r="I29" s="231">
        <v>4800</v>
      </c>
      <c r="J29" s="231" t="s">
        <v>56</v>
      </c>
      <c r="K29" s="231"/>
      <c r="L29" s="231"/>
      <c r="M29" s="67"/>
      <c r="N29" s="116"/>
      <c r="O29" s="116"/>
      <c r="P29" s="249"/>
      <c r="Q29" s="140"/>
      <c r="R29" s="258"/>
      <c r="S29" s="258"/>
      <c r="T29" s="258"/>
    </row>
    <row r="30" s="199" customFormat="1" ht="21" customHeight="1" spans="1:20">
      <c r="A30" s="226"/>
      <c r="B30" s="217">
        <v>43852</v>
      </c>
      <c r="C30" s="32"/>
      <c r="D30" s="52"/>
      <c r="E30" s="218" t="s">
        <v>64</v>
      </c>
      <c r="F30" s="53" t="s">
        <v>81</v>
      </c>
      <c r="G30" s="218"/>
      <c r="H30" s="48"/>
      <c r="I30" s="218"/>
      <c r="J30" s="218"/>
      <c r="K30" s="218"/>
      <c r="L30" s="218"/>
      <c r="M30" s="46"/>
      <c r="N30" s="109"/>
      <c r="O30" s="109"/>
      <c r="P30" s="105" t="s">
        <v>82</v>
      </c>
      <c r="Q30" s="137"/>
      <c r="R30" s="211"/>
      <c r="S30" s="211">
        <v>2962181.3</v>
      </c>
      <c r="T30" s="211"/>
    </row>
    <row r="31" s="199" customFormat="1" ht="21" customHeight="1" spans="1:20">
      <c r="A31" s="226"/>
      <c r="B31" s="217">
        <v>43852</v>
      </c>
      <c r="C31" s="32"/>
      <c r="D31" s="52"/>
      <c r="E31" s="218" t="s">
        <v>85</v>
      </c>
      <c r="F31" s="53" t="s">
        <v>86</v>
      </c>
      <c r="G31" s="218"/>
      <c r="H31" s="48"/>
      <c r="I31" s="218"/>
      <c r="J31" s="218"/>
      <c r="K31" s="218"/>
      <c r="L31" s="218"/>
      <c r="M31" s="46"/>
      <c r="N31" s="109"/>
      <c r="O31" s="109"/>
      <c r="P31" s="105" t="s">
        <v>87</v>
      </c>
      <c r="Q31" s="137"/>
      <c r="R31" s="211"/>
      <c r="S31" s="211">
        <v>50800</v>
      </c>
      <c r="T31" s="211"/>
    </row>
    <row r="32" s="199" customFormat="1" ht="21" customHeight="1" spans="1:20">
      <c r="A32" s="226"/>
      <c r="B32" s="217">
        <v>43852</v>
      </c>
      <c r="C32" s="32"/>
      <c r="D32" s="52"/>
      <c r="E32" s="218" t="s">
        <v>88</v>
      </c>
      <c r="F32" s="53" t="s">
        <v>89</v>
      </c>
      <c r="G32" s="218"/>
      <c r="H32" s="48"/>
      <c r="I32" s="218"/>
      <c r="J32" s="218"/>
      <c r="K32" s="218"/>
      <c r="L32" s="218"/>
      <c r="M32" s="46"/>
      <c r="N32" s="109"/>
      <c r="O32" s="109"/>
      <c r="P32" s="105" t="s">
        <v>90</v>
      </c>
      <c r="Q32" s="137"/>
      <c r="R32" s="211"/>
      <c r="S32" s="211">
        <v>190163</v>
      </c>
      <c r="T32" s="211"/>
    </row>
    <row r="33" s="199" customFormat="1" ht="21" customHeight="1" spans="1:20">
      <c r="A33" s="226"/>
      <c r="B33" s="217">
        <v>43852</v>
      </c>
      <c r="C33" s="32"/>
      <c r="D33" s="52"/>
      <c r="E33" s="218" t="s">
        <v>64</v>
      </c>
      <c r="F33" s="53" t="s">
        <v>91</v>
      </c>
      <c r="G33" s="218"/>
      <c r="H33" s="48"/>
      <c r="I33" s="218"/>
      <c r="J33" s="218"/>
      <c r="K33" s="218"/>
      <c r="L33" s="218"/>
      <c r="M33" s="46"/>
      <c r="N33" s="109"/>
      <c r="O33" s="109"/>
      <c r="P33" s="105" t="s">
        <v>92</v>
      </c>
      <c r="Q33" s="137"/>
      <c r="R33" s="211"/>
      <c r="S33" s="211">
        <v>606973</v>
      </c>
      <c r="T33" s="211"/>
    </row>
    <row r="34" s="199" customFormat="1" ht="21" customHeight="1" spans="1:20">
      <c r="A34" s="39"/>
      <c r="B34" s="217">
        <v>43852</v>
      </c>
      <c r="C34" s="52"/>
      <c r="D34" s="52"/>
      <c r="E34" s="218" t="s">
        <v>66</v>
      </c>
      <c r="F34" s="53" t="s">
        <v>67</v>
      </c>
      <c r="G34" s="218"/>
      <c r="H34" s="218"/>
      <c r="I34" s="218"/>
      <c r="J34" s="218"/>
      <c r="K34" s="218"/>
      <c r="L34" s="218"/>
      <c r="M34" s="46"/>
      <c r="N34" s="109"/>
      <c r="O34" s="109"/>
      <c r="P34" s="105" t="s">
        <v>68</v>
      </c>
      <c r="Q34" s="137"/>
      <c r="R34" s="211"/>
      <c r="S34" s="211">
        <v>400000</v>
      </c>
      <c r="T34" s="211"/>
    </row>
    <row r="35" s="199" customFormat="1" ht="21" customHeight="1" spans="1:20">
      <c r="A35" s="39">
        <v>11</v>
      </c>
      <c r="B35" s="217">
        <v>43852</v>
      </c>
      <c r="C35" s="52"/>
      <c r="D35" s="52"/>
      <c r="E35" s="218" t="s">
        <v>64</v>
      </c>
      <c r="F35" s="53" t="s">
        <v>81</v>
      </c>
      <c r="G35" s="218"/>
      <c r="H35" s="218"/>
      <c r="I35" s="218"/>
      <c r="J35" s="218"/>
      <c r="K35" s="218"/>
      <c r="L35" s="218"/>
      <c r="M35" s="46"/>
      <c r="N35" s="109"/>
      <c r="O35" s="109"/>
      <c r="P35" s="105" t="s">
        <v>82</v>
      </c>
      <c r="Q35" s="137"/>
      <c r="R35" s="211"/>
      <c r="S35" s="211">
        <v>189882.7</v>
      </c>
      <c r="T35" s="211"/>
    </row>
    <row r="36" s="199" customFormat="1" ht="21" customHeight="1" spans="1:20">
      <c r="A36" s="45">
        <v>12</v>
      </c>
      <c r="B36" s="217">
        <v>43885</v>
      </c>
      <c r="C36" s="52"/>
      <c r="D36" s="52"/>
      <c r="E36" s="218"/>
      <c r="F36" s="53"/>
      <c r="G36" s="218"/>
      <c r="H36" s="218"/>
      <c r="I36" s="218"/>
      <c r="J36" s="218"/>
      <c r="K36" s="218"/>
      <c r="L36" s="218"/>
      <c r="M36" s="46"/>
      <c r="N36" s="109">
        <v>-330000</v>
      </c>
      <c r="O36" s="109" t="s">
        <v>70</v>
      </c>
      <c r="P36" s="105"/>
      <c r="Q36" s="137"/>
      <c r="R36" s="211"/>
      <c r="S36" s="211"/>
      <c r="T36" s="211"/>
    </row>
    <row r="37" s="199" customFormat="1" ht="21" customHeight="1" spans="1:20">
      <c r="A37" s="45"/>
      <c r="B37" s="217">
        <v>43885</v>
      </c>
      <c r="C37" s="52"/>
      <c r="D37" s="52"/>
      <c r="E37" s="218" t="s">
        <v>64</v>
      </c>
      <c r="F37" s="53" t="s">
        <v>81</v>
      </c>
      <c r="G37" s="218"/>
      <c r="H37" s="48"/>
      <c r="I37" s="218"/>
      <c r="J37" s="218"/>
      <c r="K37" s="218"/>
      <c r="L37" s="218">
        <v>100</v>
      </c>
      <c r="M37" s="46" t="s">
        <v>100</v>
      </c>
      <c r="N37" s="109"/>
      <c r="O37" s="109"/>
      <c r="P37" s="105" t="s">
        <v>82</v>
      </c>
      <c r="Q37" s="137"/>
      <c r="R37" s="211"/>
      <c r="S37" s="211">
        <v>348711</v>
      </c>
      <c r="T37" s="211"/>
    </row>
    <row r="38" s="199" customFormat="1" ht="21" customHeight="1" spans="1:20">
      <c r="A38" s="32">
        <v>13</v>
      </c>
      <c r="B38" s="210">
        <v>43894</v>
      </c>
      <c r="C38" s="57"/>
      <c r="D38" s="57"/>
      <c r="E38" s="211" t="s">
        <v>64</v>
      </c>
      <c r="F38" s="70" t="s">
        <v>81</v>
      </c>
      <c r="G38" s="211"/>
      <c r="H38" s="36"/>
      <c r="I38" s="211"/>
      <c r="J38" s="211"/>
      <c r="K38" s="211"/>
      <c r="L38" s="211">
        <v>100</v>
      </c>
      <c r="M38" s="33" t="s">
        <v>100</v>
      </c>
      <c r="N38" s="105"/>
      <c r="O38" s="105"/>
      <c r="P38" s="250" t="s">
        <v>103</v>
      </c>
      <c r="Q38" s="137"/>
      <c r="R38" s="211"/>
      <c r="S38" s="211">
        <v>209925</v>
      </c>
      <c r="T38" s="211"/>
    </row>
    <row r="39" s="201" customFormat="1" ht="21" customHeight="1" spans="1:20">
      <c r="A39" s="5">
        <v>14.1</v>
      </c>
      <c r="B39" s="72">
        <v>43908</v>
      </c>
      <c r="C39" s="73"/>
      <c r="D39" s="73"/>
      <c r="E39" s="232" t="s">
        <v>64</v>
      </c>
      <c r="F39" s="75" t="s">
        <v>81</v>
      </c>
      <c r="G39" s="232"/>
      <c r="J39" s="232"/>
      <c r="K39" s="232"/>
      <c r="L39" s="232">
        <v>100</v>
      </c>
      <c r="M39" s="74" t="s">
        <v>100</v>
      </c>
      <c r="N39" s="118"/>
      <c r="O39" s="118"/>
      <c r="P39" s="250" t="s">
        <v>103</v>
      </c>
      <c r="Q39" s="142"/>
      <c r="R39" s="232"/>
      <c r="S39" s="232">
        <v>170000</v>
      </c>
      <c r="T39" s="232"/>
    </row>
    <row r="40" s="199" customFormat="1" ht="32" customHeight="1" spans="1:20">
      <c r="A40" s="39"/>
      <c r="B40" s="76">
        <v>43966</v>
      </c>
      <c r="C40" s="77"/>
      <c r="D40" s="77"/>
      <c r="E40" s="215" t="s">
        <v>64</v>
      </c>
      <c r="F40" s="78" t="s">
        <v>81</v>
      </c>
      <c r="G40" s="215"/>
      <c r="H40" s="48">
        <v>0.012</v>
      </c>
      <c r="I40" s="218">
        <v>4799.3</v>
      </c>
      <c r="J40" s="215"/>
      <c r="K40" s="215"/>
      <c r="L40" s="215">
        <v>12050</v>
      </c>
      <c r="M40" s="119" t="s">
        <v>101</v>
      </c>
      <c r="N40" s="107"/>
      <c r="O40" s="107"/>
      <c r="P40" s="250" t="s">
        <v>103</v>
      </c>
      <c r="Q40" s="143"/>
      <c r="R40" s="259"/>
      <c r="S40" s="218">
        <v>67700</v>
      </c>
      <c r="T40" s="218"/>
    </row>
    <row r="41" s="199" customFormat="1" ht="32" customHeight="1" spans="1:20">
      <c r="A41" s="39"/>
      <c r="B41" s="76"/>
      <c r="C41" s="77"/>
      <c r="D41" s="77"/>
      <c r="E41" s="215"/>
      <c r="F41" s="78"/>
      <c r="G41" s="215"/>
      <c r="H41" s="48"/>
      <c r="I41" s="218"/>
      <c r="J41" s="215"/>
      <c r="K41" s="215"/>
      <c r="L41" s="215"/>
      <c r="M41" s="119"/>
      <c r="N41" s="107"/>
      <c r="O41" s="107"/>
      <c r="P41" s="109"/>
      <c r="Q41" s="139"/>
      <c r="R41" s="218"/>
      <c r="S41" s="218">
        <v>1500</v>
      </c>
      <c r="T41" s="218" t="s">
        <v>102</v>
      </c>
    </row>
    <row r="42" s="199" customFormat="1" ht="32" customHeight="1" spans="1:20">
      <c r="A42" s="39">
        <v>15</v>
      </c>
      <c r="B42" s="76">
        <v>44098</v>
      </c>
      <c r="C42" s="77"/>
      <c r="D42" s="37">
        <v>3000000</v>
      </c>
      <c r="E42" s="215" t="s">
        <v>104</v>
      </c>
      <c r="F42" s="78" t="s">
        <v>105</v>
      </c>
      <c r="G42" s="215"/>
      <c r="H42" s="48"/>
      <c r="I42" s="218"/>
      <c r="J42" s="215"/>
      <c r="K42" s="215"/>
      <c r="L42" s="251"/>
      <c r="M42" s="251"/>
      <c r="N42" s="251"/>
      <c r="O42" s="251"/>
      <c r="P42" s="251"/>
      <c r="Q42" s="137"/>
      <c r="R42" s="211"/>
      <c r="T42" s="211"/>
    </row>
    <row r="43" s="199" customFormat="1" ht="32" customHeight="1" spans="1:20">
      <c r="A43" s="39"/>
      <c r="B43" s="76"/>
      <c r="C43" s="77"/>
      <c r="D43" s="77"/>
      <c r="E43" s="215" t="s">
        <v>64</v>
      </c>
      <c r="F43" s="78" t="s">
        <v>81</v>
      </c>
      <c r="G43" s="215"/>
      <c r="H43" s="48"/>
      <c r="I43" s="218"/>
      <c r="J43" s="215"/>
      <c r="K43" s="215"/>
      <c r="L43" s="215">
        <v>100</v>
      </c>
      <c r="M43" s="40" t="s">
        <v>100</v>
      </c>
      <c r="N43" s="107"/>
      <c r="O43" s="107"/>
      <c r="P43" s="250" t="s">
        <v>103</v>
      </c>
      <c r="Q43" s="137"/>
      <c r="R43" s="211"/>
      <c r="S43" s="211">
        <v>267360.6</v>
      </c>
      <c r="T43" s="211"/>
    </row>
    <row r="44" s="199" customFormat="1" ht="32" customHeight="1" spans="1:20">
      <c r="A44" s="39">
        <v>15.1</v>
      </c>
      <c r="B44" s="76"/>
      <c r="C44" s="77"/>
      <c r="D44" s="77"/>
      <c r="E44" s="215" t="s">
        <v>64</v>
      </c>
      <c r="F44" s="78" t="s">
        <v>81</v>
      </c>
      <c r="G44" s="215"/>
      <c r="H44" s="48"/>
      <c r="I44" s="218"/>
      <c r="J44" s="215"/>
      <c r="K44" s="215"/>
      <c r="L44" s="215">
        <v>100</v>
      </c>
      <c r="M44" s="40" t="s">
        <v>100</v>
      </c>
      <c r="N44" s="107"/>
      <c r="O44" s="107"/>
      <c r="P44" s="109" t="s">
        <v>103</v>
      </c>
      <c r="Q44" s="137"/>
      <c r="R44" s="211"/>
      <c r="S44" s="211">
        <v>217170</v>
      </c>
      <c r="T44" s="211"/>
    </row>
    <row r="45" s="199" customFormat="1" ht="32" customHeight="1" spans="1:20">
      <c r="A45" s="39">
        <v>15.2</v>
      </c>
      <c r="B45" s="76"/>
      <c r="C45" s="77"/>
      <c r="D45" s="77"/>
      <c r="E45" s="215" t="s">
        <v>64</v>
      </c>
      <c r="F45" s="78" t="s">
        <v>81</v>
      </c>
      <c r="G45" s="215"/>
      <c r="H45" s="48"/>
      <c r="I45" s="218"/>
      <c r="J45" s="215"/>
      <c r="K45" s="215"/>
      <c r="L45" s="215">
        <v>100</v>
      </c>
      <c r="M45" s="40" t="s">
        <v>100</v>
      </c>
      <c r="N45" s="107"/>
      <c r="O45" s="107"/>
      <c r="P45" s="109" t="s">
        <v>103</v>
      </c>
      <c r="Q45" s="137"/>
      <c r="R45" s="211"/>
      <c r="S45" s="211">
        <v>215900</v>
      </c>
      <c r="T45" s="211"/>
    </row>
    <row r="46" s="202" customFormat="1" ht="32" customHeight="1" spans="1:20">
      <c r="A46" s="233">
        <v>15.3</v>
      </c>
      <c r="B46" s="80"/>
      <c r="C46" s="81"/>
      <c r="D46" s="81"/>
      <c r="E46" s="234" t="s">
        <v>64</v>
      </c>
      <c r="F46" s="83" t="s">
        <v>81</v>
      </c>
      <c r="G46" s="234"/>
      <c r="H46" s="84"/>
      <c r="I46" s="252"/>
      <c r="J46" s="234"/>
      <c r="K46" s="234"/>
      <c r="L46" s="234">
        <v>100</v>
      </c>
      <c r="M46" s="82" t="s">
        <v>100</v>
      </c>
      <c r="N46" s="121"/>
      <c r="O46" s="121"/>
      <c r="P46" s="18" t="s">
        <v>103</v>
      </c>
      <c r="Q46" s="145"/>
      <c r="R46" s="260"/>
      <c r="S46" s="260">
        <v>230426</v>
      </c>
      <c r="T46" s="260"/>
    </row>
    <row r="47" s="202" customFormat="1" ht="32" customHeight="1" spans="1:20">
      <c r="A47" s="233">
        <v>15.4</v>
      </c>
      <c r="B47" s="80"/>
      <c r="C47" s="81"/>
      <c r="D47" s="81"/>
      <c r="E47" s="234" t="s">
        <v>64</v>
      </c>
      <c r="F47" s="83" t="s">
        <v>81</v>
      </c>
      <c r="G47" s="234"/>
      <c r="H47" s="84"/>
      <c r="I47" s="252"/>
      <c r="J47" s="234"/>
      <c r="K47" s="234"/>
      <c r="L47" s="234">
        <v>100</v>
      </c>
      <c r="M47" s="82" t="s">
        <v>100</v>
      </c>
      <c r="N47" s="121"/>
      <c r="O47" s="121"/>
      <c r="P47" s="18" t="s">
        <v>103</v>
      </c>
      <c r="Q47" s="145"/>
      <c r="R47" s="260"/>
      <c r="S47" s="260">
        <v>234850</v>
      </c>
      <c r="T47" s="260"/>
    </row>
    <row r="48" s="202" customFormat="1" ht="32" customHeight="1" spans="1:20">
      <c r="A48" s="233">
        <v>15.5</v>
      </c>
      <c r="B48" s="80"/>
      <c r="C48" s="81"/>
      <c r="D48" s="81"/>
      <c r="E48" s="234" t="s">
        <v>64</v>
      </c>
      <c r="F48" s="83" t="s">
        <v>81</v>
      </c>
      <c r="G48" s="234"/>
      <c r="H48" s="84"/>
      <c r="I48" s="252"/>
      <c r="J48" s="234"/>
      <c r="K48" s="234"/>
      <c r="L48" s="234">
        <v>100</v>
      </c>
      <c r="M48" s="82" t="s">
        <v>100</v>
      </c>
      <c r="N48" s="121"/>
      <c r="O48" s="121"/>
      <c r="P48" s="18" t="s">
        <v>103</v>
      </c>
      <c r="Q48" s="145"/>
      <c r="R48" s="260"/>
      <c r="S48" s="260">
        <v>219198</v>
      </c>
      <c r="T48" s="260"/>
    </row>
    <row r="49" s="202" customFormat="1" ht="32" customHeight="1" spans="1:20">
      <c r="A49" s="233">
        <v>15.6</v>
      </c>
      <c r="B49" s="80"/>
      <c r="C49" s="81"/>
      <c r="D49" s="81"/>
      <c r="E49" s="234" t="s">
        <v>64</v>
      </c>
      <c r="F49" s="83" t="s">
        <v>81</v>
      </c>
      <c r="G49" s="234"/>
      <c r="H49" s="84"/>
      <c r="I49" s="252"/>
      <c r="J49" s="234"/>
      <c r="K49" s="234"/>
      <c r="L49" s="234">
        <v>100</v>
      </c>
      <c r="M49" s="82" t="s">
        <v>100</v>
      </c>
      <c r="N49" s="121"/>
      <c r="O49" s="121"/>
      <c r="P49" s="18" t="s">
        <v>106</v>
      </c>
      <c r="Q49" s="145"/>
      <c r="R49" s="260"/>
      <c r="S49" s="260">
        <v>215900</v>
      </c>
      <c r="T49" s="260"/>
    </row>
    <row r="50" s="202" customFormat="1" ht="32" customHeight="1" spans="1:20">
      <c r="A50" s="233">
        <v>15.7</v>
      </c>
      <c r="B50" s="80"/>
      <c r="C50" s="81"/>
      <c r="D50" s="81"/>
      <c r="E50" s="234" t="s">
        <v>64</v>
      </c>
      <c r="F50" s="83" t="s">
        <v>81</v>
      </c>
      <c r="G50" s="234"/>
      <c r="H50" s="84"/>
      <c r="I50" s="252"/>
      <c r="J50" s="234"/>
      <c r="K50" s="234"/>
      <c r="L50" s="234">
        <v>100</v>
      </c>
      <c r="M50" s="82" t="s">
        <v>100</v>
      </c>
      <c r="N50" s="121"/>
      <c r="O50" s="121"/>
      <c r="P50" s="18" t="s">
        <v>106</v>
      </c>
      <c r="Q50" s="145"/>
      <c r="R50" s="260"/>
      <c r="S50" s="260">
        <v>209550</v>
      </c>
      <c r="T50" s="260"/>
    </row>
    <row r="51" s="202" customFormat="1" ht="32" customHeight="1" spans="1:20">
      <c r="A51" s="233">
        <v>15.8</v>
      </c>
      <c r="B51" s="80"/>
      <c r="C51" s="81"/>
      <c r="D51" s="81"/>
      <c r="E51" s="234" t="s">
        <v>64</v>
      </c>
      <c r="F51" s="83" t="s">
        <v>81</v>
      </c>
      <c r="G51" s="234"/>
      <c r="H51" s="84"/>
      <c r="I51" s="252"/>
      <c r="J51" s="234"/>
      <c r="K51" s="234"/>
      <c r="L51" s="234">
        <v>100</v>
      </c>
      <c r="M51" s="82" t="s">
        <v>100</v>
      </c>
      <c r="N51" s="121"/>
      <c r="O51" s="121"/>
      <c r="P51" s="18" t="s">
        <v>106</v>
      </c>
      <c r="Q51" s="145"/>
      <c r="R51" s="260"/>
      <c r="S51" s="260">
        <v>244597</v>
      </c>
      <c r="T51" s="260"/>
    </row>
    <row r="52" s="202" customFormat="1" ht="32" customHeight="1" spans="1:20">
      <c r="A52" s="233">
        <v>15.9</v>
      </c>
      <c r="B52" s="80"/>
      <c r="C52" s="81"/>
      <c r="D52" s="81"/>
      <c r="E52" s="234" t="s">
        <v>64</v>
      </c>
      <c r="F52" s="83" t="s">
        <v>81</v>
      </c>
      <c r="G52" s="234"/>
      <c r="H52" s="84"/>
      <c r="I52" s="252"/>
      <c r="J52" s="234"/>
      <c r="K52" s="234"/>
      <c r="L52" s="234">
        <v>100</v>
      </c>
      <c r="M52" s="82" t="s">
        <v>100</v>
      </c>
      <c r="N52" s="121"/>
      <c r="O52" s="121"/>
      <c r="P52" s="18" t="s">
        <v>106</v>
      </c>
      <c r="Q52" s="145"/>
      <c r="R52" s="260"/>
      <c r="S52" s="260">
        <v>220624</v>
      </c>
      <c r="T52" s="260"/>
    </row>
    <row r="53" s="202" customFormat="1" ht="32" customHeight="1" spans="1:20">
      <c r="A53" s="235">
        <v>15.1</v>
      </c>
      <c r="B53" s="80"/>
      <c r="C53" s="81"/>
      <c r="D53" s="81"/>
      <c r="E53" s="234" t="s">
        <v>64</v>
      </c>
      <c r="F53" s="83" t="s">
        <v>81</v>
      </c>
      <c r="G53" s="234"/>
      <c r="H53" s="84"/>
      <c r="I53" s="252"/>
      <c r="J53" s="234"/>
      <c r="K53" s="234"/>
      <c r="L53" s="234">
        <v>100</v>
      </c>
      <c r="M53" s="82" t="s">
        <v>100</v>
      </c>
      <c r="N53" s="121"/>
      <c r="O53" s="121"/>
      <c r="P53" s="18" t="s">
        <v>106</v>
      </c>
      <c r="Q53" s="145"/>
      <c r="R53" s="260"/>
      <c r="S53" s="260">
        <v>226590</v>
      </c>
      <c r="T53" s="260"/>
    </row>
    <row r="54" s="203" customFormat="1" ht="32" customHeight="1" spans="1:20">
      <c r="A54" s="263">
        <v>15.11</v>
      </c>
      <c r="B54" s="287"/>
      <c r="C54" s="160"/>
      <c r="D54" s="160"/>
      <c r="E54" s="264" t="s">
        <v>64</v>
      </c>
      <c r="F54" s="282" t="s">
        <v>81</v>
      </c>
      <c r="G54" s="264"/>
      <c r="H54" s="162"/>
      <c r="I54" s="271"/>
      <c r="J54" s="264"/>
      <c r="K54" s="264"/>
      <c r="L54" s="264">
        <v>100</v>
      </c>
      <c r="M54" s="161" t="s">
        <v>100</v>
      </c>
      <c r="N54" s="176"/>
      <c r="O54" s="176"/>
      <c r="P54" s="286" t="s">
        <v>106</v>
      </c>
      <c r="Q54" s="191"/>
      <c r="R54" s="262"/>
      <c r="S54" s="262">
        <v>244875</v>
      </c>
      <c r="T54" s="262"/>
    </row>
    <row r="55" s="203" customFormat="1" ht="32" customHeight="1" spans="1:20">
      <c r="A55" s="263"/>
      <c r="B55" s="287"/>
      <c r="C55" s="160"/>
      <c r="D55" s="160"/>
      <c r="E55" s="264"/>
      <c r="F55" s="282"/>
      <c r="G55" s="264"/>
      <c r="H55" s="162"/>
      <c r="I55" s="271"/>
      <c r="J55" s="264"/>
      <c r="K55" s="264"/>
      <c r="L55" s="264"/>
      <c r="M55" s="161"/>
      <c r="N55" s="176"/>
      <c r="O55" s="176"/>
      <c r="P55" s="272"/>
      <c r="Q55" s="191"/>
      <c r="R55" s="262"/>
      <c r="S55" s="262"/>
      <c r="T55" s="262"/>
    </row>
    <row r="56" s="203" customFormat="1" ht="32" customHeight="1" spans="1:20">
      <c r="A56" s="263"/>
      <c r="B56" s="287"/>
      <c r="C56" s="160"/>
      <c r="D56" s="160"/>
      <c r="E56" s="264"/>
      <c r="F56" s="282"/>
      <c r="G56" s="264"/>
      <c r="H56" s="162"/>
      <c r="I56" s="271"/>
      <c r="J56" s="264"/>
      <c r="K56" s="264"/>
      <c r="L56" s="264"/>
      <c r="M56" s="161"/>
      <c r="N56" s="176"/>
      <c r="O56" s="176"/>
      <c r="P56" s="272"/>
      <c r="Q56" s="191"/>
      <c r="R56" s="262"/>
      <c r="S56" s="262"/>
      <c r="T56" s="262"/>
    </row>
    <row r="57" s="203" customFormat="1" ht="32" customHeight="1" spans="1:20">
      <c r="A57" s="263"/>
      <c r="B57" s="287"/>
      <c r="C57" s="160"/>
      <c r="D57" s="160"/>
      <c r="E57" s="264"/>
      <c r="F57" s="282"/>
      <c r="G57" s="264"/>
      <c r="H57" s="162"/>
      <c r="I57" s="271"/>
      <c r="J57" s="264"/>
      <c r="K57" s="264"/>
      <c r="L57" s="264"/>
      <c r="M57" s="161"/>
      <c r="N57" s="176"/>
      <c r="O57" s="176"/>
      <c r="P57" s="272"/>
      <c r="Q57" s="191"/>
      <c r="R57" s="262"/>
      <c r="S57" s="262"/>
      <c r="T57" s="262"/>
    </row>
    <row r="58" ht="30" customHeight="1" spans="1:20">
      <c r="A58" s="164" t="s">
        <v>93</v>
      </c>
      <c r="B58" s="164"/>
      <c r="C58" s="165">
        <f>SUM(C8:C57)</f>
        <v>23554091.1</v>
      </c>
      <c r="D58" s="265">
        <f>SUM(D8:D57)</f>
        <v>3000000</v>
      </c>
      <c r="E58" s="266"/>
      <c r="F58" s="266"/>
      <c r="G58" s="266"/>
      <c r="H58" s="266"/>
      <c r="I58" s="273">
        <f>SUM(I8:I57)</f>
        <v>282649.09</v>
      </c>
      <c r="J58" s="274"/>
      <c r="K58" s="273">
        <f>SUM(K8:K57)</f>
        <v>13329</v>
      </c>
      <c r="L58" s="273">
        <f>SUM(L8:L57)</f>
        <v>441900</v>
      </c>
      <c r="M58" s="179"/>
      <c r="N58" s="180">
        <f>SUM(N8:N57)</f>
        <v>52640</v>
      </c>
      <c r="O58" s="109"/>
      <c r="P58" s="105"/>
      <c r="Q58" s="278"/>
      <c r="R58" s="279"/>
      <c r="S58" s="280">
        <f>SUM(S8:S57)</f>
        <v>25513243.56</v>
      </c>
      <c r="T58" s="281">
        <f>C58+D58-I58-K58-L58-N58-S58</f>
        <v>250329.449999999</v>
      </c>
    </row>
    <row r="59" ht="30" customHeight="1" spans="1:20">
      <c r="A59" s="164" t="s">
        <v>94</v>
      </c>
      <c r="B59" s="164"/>
      <c r="C59" s="164" t="s">
        <v>95</v>
      </c>
      <c r="D59" s="164"/>
      <c r="E59" s="164"/>
      <c r="F59" s="267">
        <f>P59</f>
        <v>244875</v>
      </c>
      <c r="G59" s="268"/>
      <c r="H59" s="268"/>
      <c r="I59" s="268"/>
      <c r="J59" s="268"/>
      <c r="K59" s="275"/>
      <c r="L59" s="182" t="s">
        <v>96</v>
      </c>
      <c r="M59" s="183"/>
      <c r="N59" s="183"/>
      <c r="O59" s="184" t="s">
        <v>97</v>
      </c>
      <c r="P59" s="276">
        <f>S54</f>
        <v>244875</v>
      </c>
      <c r="Q59" s="276"/>
      <c r="R59" s="276"/>
      <c r="S59" s="276"/>
      <c r="T59" s="276"/>
    </row>
    <row r="60" ht="30" customHeight="1" spans="1:20">
      <c r="A60" s="164"/>
      <c r="B60" s="164"/>
      <c r="C60" s="164" t="s">
        <v>98</v>
      </c>
      <c r="D60" s="164"/>
      <c r="E60" s="164"/>
      <c r="F60" s="267">
        <v>0</v>
      </c>
      <c r="G60" s="268"/>
      <c r="H60" s="268"/>
      <c r="I60" s="268"/>
      <c r="J60" s="268"/>
      <c r="K60" s="275"/>
      <c r="L60" s="186"/>
      <c r="M60" s="187"/>
      <c r="N60" s="187"/>
      <c r="O60" s="184" t="s">
        <v>99</v>
      </c>
      <c r="P60" s="277" t="str">
        <f>SUBSTITUTE(SUBSTITUTE(TEXT(INT(P59),"[DBNum2][$-804]G/通用格式元"&amp;IF(INT(F67)=F67,"整",""))&amp;TEXT(MID(F67,FIND(".",F67&amp;".0")+1,1),"[DBNum2][$-804]G/通用格式角")&amp;TEXT(MID(F67,FIND(".",F67&amp;".0")+2,1),"[DBNum2][$-804]G/通用格式分"),"零角","零"),"零分","")</f>
        <v>贰拾肆万肆仟捌佰柒拾伍元整</v>
      </c>
      <c r="Q60" s="277"/>
      <c r="R60" s="277"/>
      <c r="S60" s="277"/>
      <c r="T60" s="277"/>
    </row>
    <row r="65" ht="13.5" spans="2:2">
      <c r="B65" s="269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58:B58"/>
    <mergeCell ref="C59:E59"/>
    <mergeCell ref="F59:K59"/>
    <mergeCell ref="P59:T59"/>
    <mergeCell ref="C60:E60"/>
    <mergeCell ref="F60:K60"/>
    <mergeCell ref="P60:T60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59:B60"/>
    <mergeCell ref="L59:N60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65"/>
  <sheetViews>
    <sheetView zoomScale="85" zoomScaleNormal="85" topLeftCell="B1" workbookViewId="0">
      <pane ySplit="7" topLeftCell="A53" activePane="bottomLeft" state="frozen"/>
      <selection/>
      <selection pane="bottomLeft" activeCell="Q57" sqref="Q57"/>
    </sheetView>
  </sheetViews>
  <sheetFormatPr defaultColWidth="9" defaultRowHeight="11.25"/>
  <cols>
    <col min="1" max="1" width="5.88333333333333" style="198" customWidth="1"/>
    <col min="2" max="2" width="7.88333333333333" style="204" customWidth="1"/>
    <col min="3" max="3" width="14.5083333333333" style="198" customWidth="1"/>
    <col min="4" max="4" width="7.65" style="198" customWidth="1"/>
    <col min="5" max="5" width="16.0833333333333" style="205" customWidth="1"/>
    <col min="6" max="6" width="27.8416666666667" style="205" customWidth="1"/>
    <col min="7" max="7" width="12.7916666666667" style="205" customWidth="1"/>
    <col min="8" max="8" width="8.61666666666667" style="205" customWidth="1"/>
    <col min="9" max="9" width="9.5" style="205" customWidth="1"/>
    <col min="10" max="10" width="9.25833333333333" style="205" customWidth="1"/>
    <col min="11" max="12" width="9.5" style="205" customWidth="1"/>
    <col min="13" max="13" width="20.3" style="11" customWidth="1"/>
    <col min="14" max="14" width="11.175" style="205" customWidth="1"/>
    <col min="15" max="15" width="10.2916666666667" style="204" customWidth="1"/>
    <col min="16" max="16" width="27.0583333333333" style="205" customWidth="1"/>
    <col min="17" max="17" width="15.025" style="198" customWidth="1"/>
    <col min="18" max="18" width="11" style="205" customWidth="1"/>
    <col min="19" max="19" width="16.0666666666667" style="205" customWidth="1"/>
    <col min="20" max="20" width="15.8166666666667" style="198" customWidth="1"/>
    <col min="21" max="16384" width="9" style="198"/>
  </cols>
  <sheetData>
    <row r="1" s="197" customFormat="1" ht="24.9" customHeight="1" spans="1:19">
      <c r="A1" s="206" t="s">
        <v>0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13"/>
      <c r="N1" s="206"/>
      <c r="O1" s="206"/>
      <c r="P1" s="206"/>
      <c r="Q1" s="206"/>
      <c r="R1" s="206"/>
      <c r="S1" s="206"/>
    </row>
    <row r="2" s="197" customFormat="1" ht="27.9" customHeight="1" spans="1:20">
      <c r="A2" s="15" t="s">
        <v>1</v>
      </c>
      <c r="B2" s="15"/>
      <c r="C2" s="207" t="s">
        <v>2</v>
      </c>
      <c r="D2" s="207"/>
      <c r="E2" s="207"/>
      <c r="F2" s="207"/>
      <c r="G2" s="207"/>
      <c r="H2" s="208" t="s">
        <v>3</v>
      </c>
      <c r="I2" s="239"/>
      <c r="J2" s="239" t="s">
        <v>4</v>
      </c>
      <c r="K2" s="239"/>
      <c r="L2" s="239"/>
      <c r="M2" s="98"/>
      <c r="N2" s="240" t="s">
        <v>5</v>
      </c>
      <c r="O2" s="240"/>
      <c r="P2" s="241">
        <v>2579</v>
      </c>
      <c r="Q2" s="244" t="s">
        <v>6</v>
      </c>
      <c r="R2" s="244"/>
      <c r="S2" s="256" t="s">
        <v>7</v>
      </c>
      <c r="T2" s="256"/>
    </row>
    <row r="3" s="197" customFormat="1" ht="27.9" customHeight="1" spans="1:24">
      <c r="A3" s="15" t="s">
        <v>8</v>
      </c>
      <c r="B3" s="15"/>
      <c r="C3" s="18">
        <v>33330642.25</v>
      </c>
      <c r="D3" s="18"/>
      <c r="E3" s="18"/>
      <c r="F3" s="18" t="s">
        <v>9</v>
      </c>
      <c r="G3" s="19" t="s">
        <v>10</v>
      </c>
      <c r="H3" s="15" t="s">
        <v>11</v>
      </c>
      <c r="I3" s="15"/>
      <c r="J3" s="100" t="s">
        <v>12</v>
      </c>
      <c r="K3" s="100"/>
      <c r="L3" s="100"/>
      <c r="M3" s="100"/>
      <c r="N3" s="15" t="s">
        <v>13</v>
      </c>
      <c r="O3" s="15"/>
      <c r="P3" s="100" t="s">
        <v>14</v>
      </c>
      <c r="Q3" s="127" t="s">
        <v>15</v>
      </c>
      <c r="R3" s="128"/>
      <c r="S3" s="129" t="s">
        <v>16</v>
      </c>
      <c r="T3" s="130"/>
      <c r="X3"/>
    </row>
    <row r="4" s="197" customFormat="1" ht="27.9" customHeight="1" spans="1:20">
      <c r="A4" s="15" t="s">
        <v>17</v>
      </c>
      <c r="B4" s="15"/>
      <c r="C4" s="20"/>
      <c r="D4" s="20"/>
      <c r="E4" s="20"/>
      <c r="F4" s="18" t="s">
        <v>18</v>
      </c>
      <c r="G4" s="21"/>
      <c r="H4" s="15" t="s">
        <v>19</v>
      </c>
      <c r="I4" s="15"/>
      <c r="J4" s="100" t="s">
        <v>20</v>
      </c>
      <c r="K4" s="100"/>
      <c r="L4" s="100"/>
      <c r="M4" s="100"/>
      <c r="N4" s="15" t="s">
        <v>21</v>
      </c>
      <c r="O4" s="15"/>
      <c r="P4" s="101" t="s">
        <v>22</v>
      </c>
      <c r="Q4" s="18" t="s">
        <v>23</v>
      </c>
      <c r="R4" s="101" t="s">
        <v>24</v>
      </c>
      <c r="S4" s="132" t="s">
        <v>25</v>
      </c>
      <c r="T4" s="133" t="s">
        <v>26</v>
      </c>
    </row>
    <row r="5" s="197" customFormat="1" ht="27.9" customHeight="1" spans="1:22">
      <c r="A5" s="15" t="s">
        <v>27</v>
      </c>
      <c r="B5" s="22" t="s">
        <v>28</v>
      </c>
      <c r="C5" s="23"/>
      <c r="D5" s="23"/>
      <c r="E5" s="23"/>
      <c r="F5" s="24"/>
      <c r="G5" s="25" t="s">
        <v>29</v>
      </c>
      <c r="H5" s="22" t="s">
        <v>28</v>
      </c>
      <c r="I5" s="23"/>
      <c r="J5" s="24"/>
      <c r="K5" s="25" t="s">
        <v>30</v>
      </c>
      <c r="L5" s="22" t="s">
        <v>31</v>
      </c>
      <c r="M5" s="24"/>
      <c r="N5" s="22" t="s">
        <v>32</v>
      </c>
      <c r="O5" s="24"/>
      <c r="P5" s="242" t="s">
        <v>33</v>
      </c>
      <c r="Q5" s="134"/>
      <c r="R5" s="134"/>
      <c r="S5" s="132" t="s">
        <v>34</v>
      </c>
      <c r="T5" s="257" t="s">
        <v>35</v>
      </c>
      <c r="V5"/>
    </row>
    <row r="6" s="197" customFormat="1" ht="27.9" customHeight="1" spans="1:20">
      <c r="A6" s="15"/>
      <c r="B6" s="26" t="s">
        <v>36</v>
      </c>
      <c r="C6" s="27"/>
      <c r="D6" s="27"/>
      <c r="E6" s="27"/>
      <c r="F6" s="28"/>
      <c r="G6" s="15"/>
      <c r="H6" s="26" t="s">
        <v>37</v>
      </c>
      <c r="I6" s="27"/>
      <c r="J6" s="28"/>
      <c r="K6" s="15" t="s">
        <v>38</v>
      </c>
      <c r="L6" s="26" t="s">
        <v>39</v>
      </c>
      <c r="M6" s="28"/>
      <c r="N6" s="26" t="s">
        <v>40</v>
      </c>
      <c r="O6" s="28"/>
      <c r="P6" s="243" t="s">
        <v>41</v>
      </c>
      <c r="Q6" s="136"/>
      <c r="R6" s="136"/>
      <c r="S6" s="132"/>
      <c r="T6" s="257"/>
    </row>
    <row r="7" s="197" customFormat="1" ht="27.9" customHeight="1" spans="1:20">
      <c r="A7" s="15"/>
      <c r="B7" s="29" t="s">
        <v>42</v>
      </c>
      <c r="C7" s="15" t="s">
        <v>43</v>
      </c>
      <c r="D7" s="15" t="s">
        <v>44</v>
      </c>
      <c r="E7" s="18" t="s">
        <v>45</v>
      </c>
      <c r="F7" s="18" t="s">
        <v>46</v>
      </c>
      <c r="G7" s="29" t="s">
        <v>47</v>
      </c>
      <c r="H7" s="15" t="s">
        <v>48</v>
      </c>
      <c r="I7" s="18" t="s">
        <v>49</v>
      </c>
      <c r="J7" s="18" t="s">
        <v>50</v>
      </c>
      <c r="K7" s="244" t="s">
        <v>49</v>
      </c>
      <c r="L7" s="18" t="s">
        <v>49</v>
      </c>
      <c r="M7" s="15" t="s">
        <v>50</v>
      </c>
      <c r="N7" s="15" t="s">
        <v>49</v>
      </c>
      <c r="O7" s="15" t="s">
        <v>50</v>
      </c>
      <c r="P7" s="18" t="s">
        <v>51</v>
      </c>
      <c r="Q7" s="18" t="s">
        <v>52</v>
      </c>
      <c r="R7" s="18" t="s">
        <v>53</v>
      </c>
      <c r="S7" s="132"/>
      <c r="T7" s="257"/>
    </row>
    <row r="8" s="198" customFormat="1" ht="31" customHeight="1" spans="1:20">
      <c r="A8" s="209">
        <v>1</v>
      </c>
      <c r="B8" s="210" t="s">
        <v>54</v>
      </c>
      <c r="C8" s="32">
        <v>11974091.1</v>
      </c>
      <c r="D8" s="211"/>
      <c r="E8" s="34" t="s">
        <v>55</v>
      </c>
      <c r="F8" s="35">
        <v>4.305017278369e+18</v>
      </c>
      <c r="G8" s="211"/>
      <c r="H8" s="212">
        <v>0.012</v>
      </c>
      <c r="I8" s="211">
        <v>83689.79</v>
      </c>
      <c r="J8" s="33" t="s">
        <v>56</v>
      </c>
      <c r="K8" s="211">
        <v>5711</v>
      </c>
      <c r="L8" s="211">
        <v>68000</v>
      </c>
      <c r="M8" s="33" t="s">
        <v>57</v>
      </c>
      <c r="N8" s="105">
        <v>22640</v>
      </c>
      <c r="O8" s="105" t="s">
        <v>58</v>
      </c>
      <c r="P8" s="105" t="s">
        <v>59</v>
      </c>
      <c r="Q8" s="137"/>
      <c r="R8" s="211"/>
      <c r="S8" s="211">
        <f>C8-I8-K8-L8-N8</f>
        <v>11794050.31</v>
      </c>
      <c r="T8" s="221"/>
    </row>
    <row r="9" s="198" customFormat="1" ht="38" customHeight="1" spans="1:20">
      <c r="A9" s="213"/>
      <c r="B9" s="214"/>
      <c r="C9" s="39"/>
      <c r="D9" s="215"/>
      <c r="E9" s="41"/>
      <c r="F9" s="42"/>
      <c r="G9" s="215"/>
      <c r="H9" s="216"/>
      <c r="I9" s="215"/>
      <c r="J9" s="40"/>
      <c r="K9" s="215"/>
      <c r="L9" s="215"/>
      <c r="M9" s="40"/>
      <c r="N9" s="107"/>
      <c r="O9" s="107"/>
      <c r="P9" s="107"/>
      <c r="Q9" s="138"/>
      <c r="R9" s="215"/>
      <c r="S9" s="215"/>
      <c r="T9" s="221"/>
    </row>
    <row r="10" s="198" customFormat="1" ht="28" customHeight="1" spans="1:20">
      <c r="A10" s="209">
        <v>2</v>
      </c>
      <c r="B10" s="217">
        <v>43712</v>
      </c>
      <c r="C10" s="45">
        <v>400000</v>
      </c>
      <c r="D10" s="218"/>
      <c r="E10" s="211" t="s">
        <v>60</v>
      </c>
      <c r="F10" s="219">
        <v>175202745165</v>
      </c>
      <c r="G10" s="211"/>
      <c r="H10" s="48">
        <v>0.012</v>
      </c>
      <c r="I10" s="218">
        <v>60000</v>
      </c>
      <c r="J10" s="218" t="s">
        <v>61</v>
      </c>
      <c r="K10" s="211">
        <v>1081</v>
      </c>
      <c r="L10" s="211">
        <v>180000</v>
      </c>
      <c r="M10" s="33" t="s">
        <v>62</v>
      </c>
      <c r="N10" s="105">
        <v>227059</v>
      </c>
      <c r="O10" s="105" t="s">
        <v>63</v>
      </c>
      <c r="P10" s="105"/>
      <c r="Q10" s="105"/>
      <c r="R10" s="105"/>
      <c r="S10" s="105"/>
      <c r="T10" s="221"/>
    </row>
    <row r="11" s="198" customFormat="1" ht="31" customHeight="1" spans="1:20">
      <c r="A11" s="220"/>
      <c r="B11" s="217">
        <v>43714</v>
      </c>
      <c r="C11" s="45">
        <v>2800000</v>
      </c>
      <c r="D11" s="221"/>
      <c r="E11" s="215"/>
      <c r="F11" s="222"/>
      <c r="G11" s="215"/>
      <c r="H11" s="48"/>
      <c r="I11" s="218">
        <v>33600</v>
      </c>
      <c r="J11" s="218" t="s">
        <v>56</v>
      </c>
      <c r="K11" s="215"/>
      <c r="L11" s="215"/>
      <c r="M11" s="40"/>
      <c r="N11" s="107"/>
      <c r="O11" s="107"/>
      <c r="P11" s="107"/>
      <c r="Q11" s="107"/>
      <c r="R11" s="107"/>
      <c r="S11" s="107"/>
      <c r="T11" s="221"/>
    </row>
    <row r="12" ht="20.1" customHeight="1" spans="1:20">
      <c r="A12" s="220"/>
      <c r="B12" s="217">
        <v>43717</v>
      </c>
      <c r="C12" s="52"/>
      <c r="D12" s="52"/>
      <c r="E12" s="218" t="s">
        <v>64</v>
      </c>
      <c r="F12" s="53">
        <v>4.3050172783609e+19</v>
      </c>
      <c r="G12" s="223"/>
      <c r="H12" s="223"/>
      <c r="I12" s="223"/>
      <c r="J12" s="223"/>
      <c r="K12" s="223"/>
      <c r="L12" s="223"/>
      <c r="M12" s="54"/>
      <c r="N12" s="109"/>
      <c r="O12" s="109"/>
      <c r="P12" s="109" t="s">
        <v>65</v>
      </c>
      <c r="Q12" s="139"/>
      <c r="R12" s="221"/>
      <c r="S12" s="218">
        <v>400000</v>
      </c>
      <c r="T12" s="221"/>
    </row>
    <row r="13" ht="20.1" customHeight="1" spans="1:20">
      <c r="A13" s="213"/>
      <c r="B13" s="217">
        <v>43717</v>
      </c>
      <c r="C13" s="52"/>
      <c r="D13" s="52"/>
      <c r="E13" s="223" t="s">
        <v>66</v>
      </c>
      <c r="F13" s="55" t="s">
        <v>67</v>
      </c>
      <c r="G13" s="223"/>
      <c r="H13" s="223"/>
      <c r="I13" s="223"/>
      <c r="J13" s="223"/>
      <c r="K13" s="223"/>
      <c r="L13" s="223"/>
      <c r="M13" s="54"/>
      <c r="N13" s="109"/>
      <c r="O13" s="109"/>
      <c r="P13" s="109" t="s">
        <v>68</v>
      </c>
      <c r="Q13" s="139"/>
      <c r="R13" s="221"/>
      <c r="S13" s="218">
        <v>2000000</v>
      </c>
      <c r="T13" s="221"/>
    </row>
    <row r="14" ht="20.1" customHeight="1" spans="1:20">
      <c r="A14" s="45">
        <v>3</v>
      </c>
      <c r="B14" s="217">
        <v>43720</v>
      </c>
      <c r="C14" s="52"/>
      <c r="D14" s="52"/>
      <c r="E14" s="218" t="s">
        <v>64</v>
      </c>
      <c r="F14" s="53">
        <v>4.3050172783609e+19</v>
      </c>
      <c r="G14" s="223"/>
      <c r="H14" s="223"/>
      <c r="I14" s="223"/>
      <c r="J14" s="223"/>
      <c r="K14" s="223"/>
      <c r="L14" s="223"/>
      <c r="M14" s="54"/>
      <c r="N14" s="109"/>
      <c r="O14" s="109"/>
      <c r="P14" s="109" t="s">
        <v>65</v>
      </c>
      <c r="Q14" s="139"/>
      <c r="R14" s="221"/>
      <c r="S14" s="218">
        <v>290000</v>
      </c>
      <c r="T14" s="221"/>
    </row>
    <row r="15" ht="20.1" customHeight="1" spans="1:20">
      <c r="A15" s="32">
        <v>4</v>
      </c>
      <c r="B15" s="210">
        <v>43749</v>
      </c>
      <c r="C15" s="32">
        <v>2000000</v>
      </c>
      <c r="D15" s="57"/>
      <c r="E15" s="211" t="s">
        <v>60</v>
      </c>
      <c r="F15" s="219">
        <v>175202745165</v>
      </c>
      <c r="G15" s="211"/>
      <c r="H15" s="48" t="s">
        <v>69</v>
      </c>
      <c r="I15" s="48"/>
      <c r="J15" s="48"/>
      <c r="K15" s="48"/>
      <c r="L15" s="48"/>
      <c r="M15" s="48"/>
      <c r="N15" s="48"/>
      <c r="O15" s="48"/>
      <c r="P15" s="245"/>
      <c r="Q15" s="137"/>
      <c r="R15" s="137"/>
      <c r="S15" s="137"/>
      <c r="T15" s="137"/>
    </row>
    <row r="16" ht="24" customHeight="1" spans="1:20">
      <c r="A16" s="39"/>
      <c r="B16" s="217">
        <v>43750</v>
      </c>
      <c r="C16" s="52"/>
      <c r="D16" s="52"/>
      <c r="E16" s="223" t="s">
        <v>66</v>
      </c>
      <c r="F16" s="55" t="s">
        <v>67</v>
      </c>
      <c r="G16" s="223"/>
      <c r="H16" s="43"/>
      <c r="I16" s="246"/>
      <c r="J16" s="246"/>
      <c r="K16" s="246"/>
      <c r="L16" s="246"/>
      <c r="M16" s="111"/>
      <c r="N16" s="107"/>
      <c r="O16" s="107"/>
      <c r="P16" s="109" t="s">
        <v>68</v>
      </c>
      <c r="Q16" s="139"/>
      <c r="R16" s="221"/>
      <c r="S16" s="218">
        <v>2000000</v>
      </c>
      <c r="T16" s="221"/>
    </row>
    <row r="17" ht="20.1" customHeight="1" spans="1:20">
      <c r="A17" s="32">
        <v>5</v>
      </c>
      <c r="B17" s="224">
        <v>43790</v>
      </c>
      <c r="C17" s="52"/>
      <c r="D17" s="52"/>
      <c r="E17" s="218"/>
      <c r="F17" s="225"/>
      <c r="G17" s="223"/>
      <c r="H17" s="48"/>
      <c r="I17" s="223"/>
      <c r="J17" s="223"/>
      <c r="K17" s="223"/>
      <c r="L17" s="223"/>
      <c r="M17" s="54"/>
      <c r="N17" s="109">
        <v>-197059</v>
      </c>
      <c r="O17" s="109" t="s">
        <v>70</v>
      </c>
      <c r="P17" s="109"/>
      <c r="Q17" s="139"/>
      <c r="R17" s="221"/>
      <c r="S17" s="221"/>
      <c r="T17" s="221"/>
    </row>
    <row r="18" ht="20.1" customHeight="1" spans="1:20">
      <c r="A18" s="39"/>
      <c r="B18" s="224">
        <v>43790</v>
      </c>
      <c r="C18" s="52"/>
      <c r="D18" s="52"/>
      <c r="E18" s="218" t="s">
        <v>64</v>
      </c>
      <c r="F18" s="53" t="s">
        <v>71</v>
      </c>
      <c r="G18" s="223"/>
      <c r="H18" s="223"/>
      <c r="I18" s="223"/>
      <c r="J18" s="223"/>
      <c r="K18" s="223"/>
      <c r="L18" s="223"/>
      <c r="M18" s="54"/>
      <c r="N18" s="109"/>
      <c r="O18" s="109"/>
      <c r="P18" s="109" t="s">
        <v>72</v>
      </c>
      <c r="Q18" s="139"/>
      <c r="R18" s="221"/>
      <c r="S18" s="218">
        <v>190000</v>
      </c>
      <c r="T18" s="221"/>
    </row>
    <row r="19" s="198" customFormat="1" ht="20.1" customHeight="1" spans="1:20">
      <c r="A19" s="32">
        <v>6</v>
      </c>
      <c r="B19" s="217">
        <v>43837</v>
      </c>
      <c r="C19" s="32">
        <v>680000</v>
      </c>
      <c r="D19" s="52"/>
      <c r="E19" s="218" t="s">
        <v>73</v>
      </c>
      <c r="F19" s="225">
        <v>1.30201071920014e+18</v>
      </c>
      <c r="G19" s="218"/>
      <c r="H19" s="48">
        <v>0.012</v>
      </c>
      <c r="I19" s="112">
        <v>32160</v>
      </c>
      <c r="J19" s="58"/>
      <c r="K19" s="112">
        <v>6537</v>
      </c>
      <c r="L19" s="58"/>
      <c r="M19" s="58"/>
      <c r="N19" s="109"/>
      <c r="O19" s="109"/>
      <c r="P19" s="109"/>
      <c r="Q19" s="139"/>
      <c r="R19" s="218"/>
      <c r="S19" s="218"/>
      <c r="T19" s="218"/>
    </row>
    <row r="20" s="198" customFormat="1" ht="21" customHeight="1" spans="1:20">
      <c r="A20" s="39"/>
      <c r="B20" s="217">
        <v>43837</v>
      </c>
      <c r="C20" s="52"/>
      <c r="D20" s="52"/>
      <c r="E20" s="218" t="s">
        <v>64</v>
      </c>
      <c r="F20" s="53" t="s">
        <v>71</v>
      </c>
      <c r="G20" s="218"/>
      <c r="H20" s="218"/>
      <c r="I20" s="218"/>
      <c r="J20" s="218"/>
      <c r="K20" s="218"/>
      <c r="L20" s="218">
        <v>100</v>
      </c>
      <c r="M20" s="46" t="s">
        <v>74</v>
      </c>
      <c r="N20" s="109"/>
      <c r="O20" s="109"/>
      <c r="P20" s="109" t="s">
        <v>72</v>
      </c>
      <c r="Q20" s="139"/>
      <c r="R20" s="218"/>
      <c r="S20" s="218">
        <v>322406.25</v>
      </c>
      <c r="T20" s="218"/>
    </row>
    <row r="21" s="199" customFormat="1" ht="21" customHeight="1" spans="1:20">
      <c r="A21" s="226">
        <v>7</v>
      </c>
      <c r="B21" s="217">
        <v>43840</v>
      </c>
      <c r="C21" s="32">
        <v>6666000</v>
      </c>
      <c r="D21" s="52"/>
      <c r="E21" s="218" t="s">
        <v>64</v>
      </c>
      <c r="F21" s="53" t="s">
        <v>75</v>
      </c>
      <c r="G21" s="218"/>
      <c r="H21" s="227" t="s">
        <v>76</v>
      </c>
      <c r="I21" s="247"/>
      <c r="J21" s="247"/>
      <c r="K21" s="247"/>
      <c r="L21" s="283"/>
      <c r="M21" s="46"/>
      <c r="N21" s="109"/>
      <c r="O21" s="109"/>
      <c r="P21" s="105"/>
      <c r="Q21" s="137"/>
      <c r="R21" s="211"/>
      <c r="S21" s="211"/>
      <c r="T21" s="211"/>
    </row>
    <row r="22" s="199" customFormat="1" ht="21" customHeight="1" spans="1:20">
      <c r="A22" s="39"/>
      <c r="B22" s="217">
        <v>43840</v>
      </c>
      <c r="C22" s="32">
        <v>-6666000</v>
      </c>
      <c r="D22" s="52"/>
      <c r="E22" s="218" t="s">
        <v>64</v>
      </c>
      <c r="F22" s="53" t="s">
        <v>77</v>
      </c>
      <c r="G22" s="218"/>
      <c r="H22" s="228"/>
      <c r="I22" s="248"/>
      <c r="J22" s="248"/>
      <c r="K22" s="248"/>
      <c r="L22" s="284"/>
      <c r="M22" s="46"/>
      <c r="N22" s="109"/>
      <c r="O22" s="109"/>
      <c r="P22" s="105" t="s">
        <v>78</v>
      </c>
      <c r="Q22" s="137"/>
      <c r="R22" s="211"/>
      <c r="S22" s="211"/>
      <c r="T22" s="211"/>
    </row>
    <row r="23" s="200" customFormat="1" ht="21" customHeight="1" spans="1:20">
      <c r="A23" s="229">
        <v>8</v>
      </c>
      <c r="B23" s="230">
        <v>43847</v>
      </c>
      <c r="C23" s="65">
        <v>880000</v>
      </c>
      <c r="D23" s="66"/>
      <c r="E23" s="231" t="s">
        <v>79</v>
      </c>
      <c r="F23" s="68" t="s">
        <v>77</v>
      </c>
      <c r="G23" s="231"/>
      <c r="H23" s="48" t="s">
        <v>80</v>
      </c>
      <c r="I23" s="48"/>
      <c r="J23" s="48"/>
      <c r="K23" s="48"/>
      <c r="L23" s="48"/>
      <c r="M23" s="48"/>
      <c r="N23" s="48"/>
      <c r="O23" s="48"/>
      <c r="P23" s="249"/>
      <c r="Q23" s="140"/>
      <c r="R23" s="258"/>
      <c r="S23" s="258"/>
      <c r="T23" s="258"/>
    </row>
    <row r="24" s="199" customFormat="1" ht="21" customHeight="1" spans="1:20">
      <c r="A24" s="226"/>
      <c r="B24" s="217">
        <v>43847</v>
      </c>
      <c r="C24" s="32">
        <v>20000</v>
      </c>
      <c r="D24" s="52"/>
      <c r="E24" s="211" t="s">
        <v>60</v>
      </c>
      <c r="F24" s="219">
        <v>175202745165</v>
      </c>
      <c r="G24" s="218"/>
      <c r="H24" s="218"/>
      <c r="I24" s="218"/>
      <c r="J24" s="218"/>
      <c r="K24" s="218"/>
      <c r="L24" s="209"/>
      <c r="M24" s="3"/>
      <c r="N24" s="109"/>
      <c r="O24" s="109"/>
      <c r="P24" s="105"/>
      <c r="Q24" s="137"/>
      <c r="R24" s="211"/>
      <c r="S24" s="211"/>
      <c r="T24" s="211"/>
    </row>
    <row r="25" s="199" customFormat="1" ht="21" customHeight="1" spans="1:20">
      <c r="A25" s="226"/>
      <c r="B25" s="217">
        <v>43847</v>
      </c>
      <c r="C25" s="52"/>
      <c r="D25" s="52"/>
      <c r="E25" s="218" t="s">
        <v>64</v>
      </c>
      <c r="F25" s="53" t="s">
        <v>81</v>
      </c>
      <c r="G25" s="218"/>
      <c r="H25" s="218"/>
      <c r="I25" s="218"/>
      <c r="J25" s="218"/>
      <c r="K25" s="218"/>
      <c r="L25" s="218">
        <v>100</v>
      </c>
      <c r="M25" s="46" t="s">
        <v>74</v>
      </c>
      <c r="N25" s="109"/>
      <c r="O25" s="109"/>
      <c r="P25" s="105" t="s">
        <v>82</v>
      </c>
      <c r="Q25" s="137"/>
      <c r="R25" s="211"/>
      <c r="S25" s="211">
        <v>201272.4</v>
      </c>
      <c r="T25" s="211"/>
    </row>
    <row r="26" s="199" customFormat="1" ht="21" customHeight="1" spans="1:20">
      <c r="A26" s="39"/>
      <c r="B26" s="217">
        <v>43847</v>
      </c>
      <c r="C26" s="52"/>
      <c r="D26" s="52"/>
      <c r="E26" s="218" t="s">
        <v>64</v>
      </c>
      <c r="F26" s="53" t="s">
        <v>81</v>
      </c>
      <c r="G26" s="218"/>
      <c r="H26" s="218"/>
      <c r="I26" s="218"/>
      <c r="J26" s="218"/>
      <c r="K26" s="218"/>
      <c r="L26" s="218">
        <v>50</v>
      </c>
      <c r="M26" s="46" t="s">
        <v>74</v>
      </c>
      <c r="N26" s="109"/>
      <c r="O26" s="109"/>
      <c r="P26" s="105" t="s">
        <v>82</v>
      </c>
      <c r="Q26" s="137"/>
      <c r="R26" s="211"/>
      <c r="S26" s="211">
        <v>20000</v>
      </c>
      <c r="T26" s="211"/>
    </row>
    <row r="27" s="199" customFormat="1" ht="21" customHeight="1" spans="1:20">
      <c r="A27" s="39">
        <v>9</v>
      </c>
      <c r="B27" s="217">
        <v>43849</v>
      </c>
      <c r="C27" s="52"/>
      <c r="D27" s="52"/>
      <c r="E27" s="218" t="s">
        <v>64</v>
      </c>
      <c r="F27" s="53" t="s">
        <v>81</v>
      </c>
      <c r="G27" s="218"/>
      <c r="H27" s="218"/>
      <c r="I27" s="218"/>
      <c r="J27" s="218"/>
      <c r="K27" s="218"/>
      <c r="L27" s="218">
        <v>100</v>
      </c>
      <c r="M27" s="46" t="s">
        <v>74</v>
      </c>
      <c r="N27" s="109"/>
      <c r="O27" s="109"/>
      <c r="P27" s="105" t="s">
        <v>82</v>
      </c>
      <c r="Q27" s="137"/>
      <c r="R27" s="211"/>
      <c r="S27" s="211">
        <v>350638</v>
      </c>
      <c r="T27" s="211"/>
    </row>
    <row r="28" s="200" customFormat="1" ht="21" customHeight="1" spans="1:20">
      <c r="A28" s="229">
        <v>10</v>
      </c>
      <c r="B28" s="230">
        <v>43849</v>
      </c>
      <c r="C28" s="65">
        <v>4400000</v>
      </c>
      <c r="D28" s="66"/>
      <c r="E28" s="231" t="s">
        <v>79</v>
      </c>
      <c r="F28" s="68" t="s">
        <v>77</v>
      </c>
      <c r="G28" s="231"/>
      <c r="H28" s="69">
        <v>0.012</v>
      </c>
      <c r="I28" s="231">
        <v>63600</v>
      </c>
      <c r="J28" s="231" t="s">
        <v>56</v>
      </c>
      <c r="K28" s="231"/>
      <c r="L28" s="231">
        <v>180000</v>
      </c>
      <c r="M28" s="67" t="s">
        <v>83</v>
      </c>
      <c r="N28" s="116">
        <v>330000</v>
      </c>
      <c r="O28" s="116" t="s">
        <v>84</v>
      </c>
      <c r="P28" s="249"/>
      <c r="Q28" s="140"/>
      <c r="R28" s="258"/>
      <c r="S28" s="258"/>
      <c r="T28" s="258"/>
    </row>
    <row r="29" s="200" customFormat="1" ht="21" customHeight="1" spans="1:20">
      <c r="A29" s="229"/>
      <c r="B29" s="230">
        <v>43852</v>
      </c>
      <c r="C29" s="65">
        <v>400000</v>
      </c>
      <c r="D29" s="66"/>
      <c r="E29" s="231" t="s">
        <v>79</v>
      </c>
      <c r="F29" s="68" t="s">
        <v>77</v>
      </c>
      <c r="G29" s="231"/>
      <c r="H29" s="69">
        <v>0.012</v>
      </c>
      <c r="I29" s="231">
        <v>4800</v>
      </c>
      <c r="J29" s="231" t="s">
        <v>56</v>
      </c>
      <c r="K29" s="231"/>
      <c r="L29" s="231"/>
      <c r="M29" s="67"/>
      <c r="N29" s="116"/>
      <c r="O29" s="116"/>
      <c r="P29" s="249"/>
      <c r="Q29" s="140"/>
      <c r="R29" s="258"/>
      <c r="S29" s="258"/>
      <c r="T29" s="258"/>
    </row>
    <row r="30" s="199" customFormat="1" ht="21" customHeight="1" spans="1:20">
      <c r="A30" s="226"/>
      <c r="B30" s="217">
        <v>43852</v>
      </c>
      <c r="C30" s="32"/>
      <c r="D30" s="52"/>
      <c r="E30" s="218" t="s">
        <v>64</v>
      </c>
      <c r="F30" s="53" t="s">
        <v>81</v>
      </c>
      <c r="G30" s="218"/>
      <c r="H30" s="48"/>
      <c r="I30" s="218"/>
      <c r="J30" s="218"/>
      <c r="K30" s="218"/>
      <c r="L30" s="218"/>
      <c r="M30" s="46"/>
      <c r="N30" s="109"/>
      <c r="O30" s="109"/>
      <c r="P30" s="105" t="s">
        <v>82</v>
      </c>
      <c r="Q30" s="137"/>
      <c r="R30" s="211"/>
      <c r="S30" s="211">
        <v>2962181.3</v>
      </c>
      <c r="T30" s="211"/>
    </row>
    <row r="31" s="199" customFormat="1" ht="21" customHeight="1" spans="1:20">
      <c r="A31" s="226"/>
      <c r="B31" s="217">
        <v>43852</v>
      </c>
      <c r="C31" s="32"/>
      <c r="D31" s="52"/>
      <c r="E31" s="218" t="s">
        <v>85</v>
      </c>
      <c r="F31" s="53" t="s">
        <v>86</v>
      </c>
      <c r="G31" s="218"/>
      <c r="H31" s="48"/>
      <c r="I31" s="218"/>
      <c r="J31" s="218"/>
      <c r="K31" s="218"/>
      <c r="L31" s="218"/>
      <c r="M31" s="46"/>
      <c r="N31" s="109"/>
      <c r="O31" s="109"/>
      <c r="P31" s="105" t="s">
        <v>87</v>
      </c>
      <c r="Q31" s="137"/>
      <c r="R31" s="211"/>
      <c r="S31" s="211">
        <v>50800</v>
      </c>
      <c r="T31" s="211"/>
    </row>
    <row r="32" s="199" customFormat="1" ht="21" customHeight="1" spans="1:20">
      <c r="A32" s="226"/>
      <c r="B32" s="217">
        <v>43852</v>
      </c>
      <c r="C32" s="32"/>
      <c r="D32" s="52"/>
      <c r="E32" s="218" t="s">
        <v>88</v>
      </c>
      <c r="F32" s="53" t="s">
        <v>89</v>
      </c>
      <c r="G32" s="218"/>
      <c r="H32" s="48"/>
      <c r="I32" s="218"/>
      <c r="J32" s="218"/>
      <c r="K32" s="218"/>
      <c r="L32" s="218"/>
      <c r="M32" s="46"/>
      <c r="N32" s="109"/>
      <c r="O32" s="109"/>
      <c r="P32" s="105" t="s">
        <v>90</v>
      </c>
      <c r="Q32" s="137"/>
      <c r="R32" s="211"/>
      <c r="S32" s="211">
        <v>190163</v>
      </c>
      <c r="T32" s="211"/>
    </row>
    <row r="33" s="199" customFormat="1" ht="21" customHeight="1" spans="1:20">
      <c r="A33" s="226"/>
      <c r="B33" s="217">
        <v>43852</v>
      </c>
      <c r="C33" s="32"/>
      <c r="D33" s="52"/>
      <c r="E33" s="218" t="s">
        <v>64</v>
      </c>
      <c r="F33" s="53" t="s">
        <v>91</v>
      </c>
      <c r="G33" s="218"/>
      <c r="H33" s="48"/>
      <c r="I33" s="218"/>
      <c r="J33" s="218"/>
      <c r="K33" s="218"/>
      <c r="L33" s="218"/>
      <c r="M33" s="46"/>
      <c r="N33" s="109"/>
      <c r="O33" s="109"/>
      <c r="P33" s="105" t="s">
        <v>92</v>
      </c>
      <c r="Q33" s="137"/>
      <c r="R33" s="211"/>
      <c r="S33" s="211">
        <v>606973</v>
      </c>
      <c r="T33" s="211"/>
    </row>
    <row r="34" s="199" customFormat="1" ht="21" customHeight="1" spans="1:20">
      <c r="A34" s="39"/>
      <c r="B34" s="217">
        <v>43852</v>
      </c>
      <c r="C34" s="52"/>
      <c r="D34" s="52"/>
      <c r="E34" s="218" t="s">
        <v>66</v>
      </c>
      <c r="F34" s="53" t="s">
        <v>67</v>
      </c>
      <c r="G34" s="218"/>
      <c r="H34" s="218"/>
      <c r="I34" s="218"/>
      <c r="J34" s="218"/>
      <c r="K34" s="218"/>
      <c r="L34" s="218"/>
      <c r="M34" s="46"/>
      <c r="N34" s="109"/>
      <c r="O34" s="109"/>
      <c r="P34" s="105" t="s">
        <v>68</v>
      </c>
      <c r="Q34" s="137"/>
      <c r="R34" s="211"/>
      <c r="S34" s="211">
        <v>400000</v>
      </c>
      <c r="T34" s="211"/>
    </row>
    <row r="35" s="199" customFormat="1" ht="21" customHeight="1" spans="1:20">
      <c r="A35" s="39">
        <v>11</v>
      </c>
      <c r="B35" s="217">
        <v>43852</v>
      </c>
      <c r="C35" s="52"/>
      <c r="D35" s="52"/>
      <c r="E35" s="218" t="s">
        <v>64</v>
      </c>
      <c r="F35" s="53" t="s">
        <v>81</v>
      </c>
      <c r="G35" s="218"/>
      <c r="H35" s="218"/>
      <c r="I35" s="218"/>
      <c r="J35" s="218"/>
      <c r="K35" s="218"/>
      <c r="L35" s="218"/>
      <c r="M35" s="46"/>
      <c r="N35" s="109"/>
      <c r="O35" s="109"/>
      <c r="P35" s="105" t="s">
        <v>82</v>
      </c>
      <c r="Q35" s="137"/>
      <c r="R35" s="211"/>
      <c r="S35" s="211">
        <v>189882.7</v>
      </c>
      <c r="T35" s="211"/>
    </row>
    <row r="36" s="199" customFormat="1" ht="21" customHeight="1" spans="1:20">
      <c r="A36" s="45">
        <v>12</v>
      </c>
      <c r="B36" s="217">
        <v>43885</v>
      </c>
      <c r="C36" s="52"/>
      <c r="D36" s="52"/>
      <c r="E36" s="218"/>
      <c r="F36" s="53"/>
      <c r="G36" s="218"/>
      <c r="H36" s="218"/>
      <c r="I36" s="218"/>
      <c r="J36" s="218"/>
      <c r="K36" s="218"/>
      <c r="L36" s="218"/>
      <c r="M36" s="46"/>
      <c r="N36" s="109">
        <v>-330000</v>
      </c>
      <c r="O36" s="109" t="s">
        <v>70</v>
      </c>
      <c r="P36" s="105"/>
      <c r="Q36" s="137"/>
      <c r="R36" s="211"/>
      <c r="S36" s="211"/>
      <c r="T36" s="211"/>
    </row>
    <row r="37" s="199" customFormat="1" ht="21" customHeight="1" spans="1:20">
      <c r="A37" s="45"/>
      <c r="B37" s="217">
        <v>43885</v>
      </c>
      <c r="C37" s="52"/>
      <c r="D37" s="52"/>
      <c r="E37" s="218" t="s">
        <v>64</v>
      </c>
      <c r="F37" s="53" t="s">
        <v>81</v>
      </c>
      <c r="G37" s="218"/>
      <c r="H37" s="48"/>
      <c r="I37" s="218"/>
      <c r="J37" s="218"/>
      <c r="K37" s="218"/>
      <c r="L37" s="218">
        <v>100</v>
      </c>
      <c r="M37" s="46" t="s">
        <v>100</v>
      </c>
      <c r="N37" s="109"/>
      <c r="O37" s="109"/>
      <c r="P37" s="105" t="s">
        <v>82</v>
      </c>
      <c r="Q37" s="137"/>
      <c r="R37" s="211"/>
      <c r="S37" s="211">
        <v>348711</v>
      </c>
      <c r="T37" s="211"/>
    </row>
    <row r="38" s="199" customFormat="1" ht="21" customHeight="1" spans="1:20">
      <c r="A38" s="32">
        <v>13</v>
      </c>
      <c r="B38" s="210">
        <v>43894</v>
      </c>
      <c r="C38" s="57"/>
      <c r="D38" s="57"/>
      <c r="E38" s="211" t="s">
        <v>64</v>
      </c>
      <c r="F38" s="70" t="s">
        <v>81</v>
      </c>
      <c r="G38" s="211"/>
      <c r="H38" s="36"/>
      <c r="I38" s="211"/>
      <c r="J38" s="211"/>
      <c r="K38" s="211"/>
      <c r="L38" s="211">
        <v>100</v>
      </c>
      <c r="M38" s="33" t="s">
        <v>100</v>
      </c>
      <c r="N38" s="105"/>
      <c r="O38" s="105"/>
      <c r="P38" s="250" t="s">
        <v>103</v>
      </c>
      <c r="Q38" s="137"/>
      <c r="R38" s="211"/>
      <c r="S38" s="211">
        <v>209925</v>
      </c>
      <c r="T38" s="211"/>
    </row>
    <row r="39" s="201" customFormat="1" ht="21" customHeight="1" spans="1:20">
      <c r="A39" s="5">
        <v>14.1</v>
      </c>
      <c r="B39" s="72">
        <v>43908</v>
      </c>
      <c r="C39" s="73"/>
      <c r="D39" s="73"/>
      <c r="E39" s="232" t="s">
        <v>64</v>
      </c>
      <c r="F39" s="75" t="s">
        <v>81</v>
      </c>
      <c r="G39" s="232"/>
      <c r="J39" s="232"/>
      <c r="K39" s="232"/>
      <c r="L39" s="232">
        <v>100</v>
      </c>
      <c r="M39" s="74" t="s">
        <v>100</v>
      </c>
      <c r="N39" s="118"/>
      <c r="O39" s="118"/>
      <c r="P39" s="250" t="s">
        <v>103</v>
      </c>
      <c r="Q39" s="142"/>
      <c r="R39" s="232"/>
      <c r="S39" s="232">
        <v>170000</v>
      </c>
      <c r="T39" s="232"/>
    </row>
    <row r="40" s="199" customFormat="1" ht="32" customHeight="1" spans="1:20">
      <c r="A40" s="39"/>
      <c r="B40" s="76">
        <v>43966</v>
      </c>
      <c r="C40" s="77"/>
      <c r="D40" s="77"/>
      <c r="E40" s="215" t="s">
        <v>64</v>
      </c>
      <c r="F40" s="78" t="s">
        <v>81</v>
      </c>
      <c r="G40" s="215"/>
      <c r="H40" s="48">
        <v>0.012</v>
      </c>
      <c r="I40" s="218">
        <v>4799.3</v>
      </c>
      <c r="J40" s="215"/>
      <c r="K40" s="215"/>
      <c r="L40" s="215">
        <v>12050</v>
      </c>
      <c r="M40" s="119" t="s">
        <v>101</v>
      </c>
      <c r="N40" s="107"/>
      <c r="O40" s="107"/>
      <c r="P40" s="250" t="s">
        <v>103</v>
      </c>
      <c r="Q40" s="143"/>
      <c r="R40" s="259"/>
      <c r="S40" s="218">
        <v>67700</v>
      </c>
      <c r="T40" s="218"/>
    </row>
    <row r="41" s="199" customFormat="1" ht="32" customHeight="1" spans="1:20">
      <c r="A41" s="39"/>
      <c r="B41" s="76"/>
      <c r="C41" s="77"/>
      <c r="D41" s="77"/>
      <c r="E41" s="215"/>
      <c r="F41" s="78"/>
      <c r="G41" s="215"/>
      <c r="H41" s="48"/>
      <c r="I41" s="218"/>
      <c r="J41" s="215"/>
      <c r="K41" s="215"/>
      <c r="L41" s="215"/>
      <c r="M41" s="119"/>
      <c r="N41" s="107"/>
      <c r="O41" s="107"/>
      <c r="P41" s="109"/>
      <c r="Q41" s="139"/>
      <c r="R41" s="218"/>
      <c r="S41" s="218">
        <v>1500</v>
      </c>
      <c r="T41" s="218" t="s">
        <v>102</v>
      </c>
    </row>
    <row r="42" s="199" customFormat="1" ht="32" customHeight="1" spans="1:20">
      <c r="A42" s="39">
        <v>15</v>
      </c>
      <c r="B42" s="76">
        <v>44098</v>
      </c>
      <c r="C42" s="77"/>
      <c r="D42" s="37">
        <v>3000000</v>
      </c>
      <c r="E42" s="215" t="s">
        <v>104</v>
      </c>
      <c r="F42" s="78" t="s">
        <v>105</v>
      </c>
      <c r="G42" s="215"/>
      <c r="H42" s="48"/>
      <c r="I42" s="218"/>
      <c r="J42" s="215"/>
      <c r="K42" s="215"/>
      <c r="L42" s="251"/>
      <c r="M42" s="251"/>
      <c r="N42" s="251"/>
      <c r="O42" s="251"/>
      <c r="P42" s="251"/>
      <c r="Q42" s="137"/>
      <c r="R42" s="211"/>
      <c r="T42" s="211"/>
    </row>
    <row r="43" s="199" customFormat="1" ht="32" customHeight="1" spans="1:20">
      <c r="A43" s="39"/>
      <c r="B43" s="76"/>
      <c r="C43" s="77"/>
      <c r="D43" s="77"/>
      <c r="E43" s="215" t="s">
        <v>64</v>
      </c>
      <c r="F43" s="78" t="s">
        <v>81</v>
      </c>
      <c r="G43" s="215"/>
      <c r="H43" s="48"/>
      <c r="I43" s="218"/>
      <c r="J43" s="215"/>
      <c r="K43" s="215"/>
      <c r="L43" s="215">
        <v>100</v>
      </c>
      <c r="M43" s="40" t="s">
        <v>100</v>
      </c>
      <c r="N43" s="107"/>
      <c r="O43" s="107"/>
      <c r="P43" s="250" t="s">
        <v>103</v>
      </c>
      <c r="Q43" s="137"/>
      <c r="R43" s="211"/>
      <c r="S43" s="211">
        <v>267360.6</v>
      </c>
      <c r="T43" s="211"/>
    </row>
    <row r="44" s="199" customFormat="1" ht="32" customHeight="1" spans="1:20">
      <c r="A44" s="39">
        <v>15.1</v>
      </c>
      <c r="B44" s="76"/>
      <c r="C44" s="77"/>
      <c r="D44" s="77"/>
      <c r="E44" s="215" t="s">
        <v>64</v>
      </c>
      <c r="F44" s="78" t="s">
        <v>81</v>
      </c>
      <c r="G44" s="215"/>
      <c r="H44" s="48"/>
      <c r="I44" s="218"/>
      <c r="J44" s="215"/>
      <c r="K44" s="215"/>
      <c r="L44" s="215">
        <v>100</v>
      </c>
      <c r="M44" s="40" t="s">
        <v>100</v>
      </c>
      <c r="N44" s="107"/>
      <c r="O44" s="107"/>
      <c r="P44" s="109" t="s">
        <v>103</v>
      </c>
      <c r="Q44" s="137"/>
      <c r="R44" s="211"/>
      <c r="S44" s="211">
        <v>217170</v>
      </c>
      <c r="T44" s="211"/>
    </row>
    <row r="45" s="199" customFormat="1" ht="32" customHeight="1" spans="1:20">
      <c r="A45" s="39">
        <v>15.2</v>
      </c>
      <c r="B45" s="76"/>
      <c r="C45" s="77"/>
      <c r="D45" s="77"/>
      <c r="E45" s="215" t="s">
        <v>64</v>
      </c>
      <c r="F45" s="78" t="s">
        <v>81</v>
      </c>
      <c r="G45" s="215"/>
      <c r="H45" s="48"/>
      <c r="I45" s="218"/>
      <c r="J45" s="215"/>
      <c r="K45" s="215"/>
      <c r="L45" s="215">
        <v>100</v>
      </c>
      <c r="M45" s="40" t="s">
        <v>100</v>
      </c>
      <c r="N45" s="107"/>
      <c r="O45" s="107"/>
      <c r="P45" s="109" t="s">
        <v>103</v>
      </c>
      <c r="Q45" s="137"/>
      <c r="R45" s="211"/>
      <c r="S45" s="211">
        <v>215900</v>
      </c>
      <c r="T45" s="211"/>
    </row>
    <row r="46" s="202" customFormat="1" ht="32" customHeight="1" spans="1:20">
      <c r="A46" s="233">
        <v>15.3</v>
      </c>
      <c r="B46" s="80"/>
      <c r="C46" s="81"/>
      <c r="D46" s="81"/>
      <c r="E46" s="234" t="s">
        <v>64</v>
      </c>
      <c r="F46" s="83" t="s">
        <v>81</v>
      </c>
      <c r="G46" s="234"/>
      <c r="H46" s="84"/>
      <c r="I46" s="252"/>
      <c r="J46" s="234"/>
      <c r="K46" s="234"/>
      <c r="L46" s="234">
        <v>100</v>
      </c>
      <c r="M46" s="82" t="s">
        <v>100</v>
      </c>
      <c r="N46" s="121"/>
      <c r="O46" s="121"/>
      <c r="P46" s="18" t="s">
        <v>103</v>
      </c>
      <c r="Q46" s="145"/>
      <c r="R46" s="260"/>
      <c r="S46" s="260">
        <v>230426</v>
      </c>
      <c r="T46" s="260"/>
    </row>
    <row r="47" s="202" customFormat="1" ht="32" customHeight="1" spans="1:20">
      <c r="A47" s="233">
        <v>15.4</v>
      </c>
      <c r="B47" s="80"/>
      <c r="C47" s="81"/>
      <c r="D47" s="81"/>
      <c r="E47" s="234" t="s">
        <v>64</v>
      </c>
      <c r="F47" s="83" t="s">
        <v>81</v>
      </c>
      <c r="G47" s="234"/>
      <c r="H47" s="84"/>
      <c r="I47" s="252"/>
      <c r="J47" s="234"/>
      <c r="K47" s="234"/>
      <c r="L47" s="234">
        <v>100</v>
      </c>
      <c r="M47" s="82" t="s">
        <v>100</v>
      </c>
      <c r="N47" s="121"/>
      <c r="O47" s="121"/>
      <c r="P47" s="18" t="s">
        <v>103</v>
      </c>
      <c r="Q47" s="145"/>
      <c r="R47" s="260"/>
      <c r="S47" s="260">
        <v>234850</v>
      </c>
      <c r="T47" s="260"/>
    </row>
    <row r="48" s="202" customFormat="1" ht="32" customHeight="1" spans="1:20">
      <c r="A48" s="233">
        <v>15.5</v>
      </c>
      <c r="B48" s="80"/>
      <c r="C48" s="81"/>
      <c r="D48" s="81"/>
      <c r="E48" s="234" t="s">
        <v>64</v>
      </c>
      <c r="F48" s="83" t="s">
        <v>81</v>
      </c>
      <c r="G48" s="234"/>
      <c r="H48" s="84"/>
      <c r="I48" s="252"/>
      <c r="J48" s="234"/>
      <c r="K48" s="234"/>
      <c r="L48" s="234">
        <v>100</v>
      </c>
      <c r="M48" s="82" t="s">
        <v>100</v>
      </c>
      <c r="N48" s="121"/>
      <c r="O48" s="121"/>
      <c r="P48" s="18" t="s">
        <v>103</v>
      </c>
      <c r="Q48" s="145"/>
      <c r="R48" s="260"/>
      <c r="S48" s="260">
        <v>219198</v>
      </c>
      <c r="T48" s="260"/>
    </row>
    <row r="49" s="202" customFormat="1" ht="32" customHeight="1" spans="1:20">
      <c r="A49" s="233">
        <v>15.6</v>
      </c>
      <c r="B49" s="80"/>
      <c r="C49" s="81"/>
      <c r="D49" s="81"/>
      <c r="E49" s="234" t="s">
        <v>64</v>
      </c>
      <c r="F49" s="83" t="s">
        <v>81</v>
      </c>
      <c r="G49" s="234"/>
      <c r="H49" s="84"/>
      <c r="I49" s="252"/>
      <c r="J49" s="234"/>
      <c r="K49" s="234"/>
      <c r="L49" s="234">
        <v>100</v>
      </c>
      <c r="M49" s="82" t="s">
        <v>100</v>
      </c>
      <c r="N49" s="121"/>
      <c r="O49" s="121"/>
      <c r="P49" s="18" t="s">
        <v>106</v>
      </c>
      <c r="Q49" s="145"/>
      <c r="R49" s="260"/>
      <c r="S49" s="260">
        <v>215900</v>
      </c>
      <c r="T49" s="260"/>
    </row>
    <row r="50" s="202" customFormat="1" ht="32" customHeight="1" spans="1:20">
      <c r="A50" s="233">
        <v>15.7</v>
      </c>
      <c r="B50" s="80"/>
      <c r="C50" s="81"/>
      <c r="D50" s="81"/>
      <c r="E50" s="234" t="s">
        <v>64</v>
      </c>
      <c r="F50" s="83" t="s">
        <v>81</v>
      </c>
      <c r="G50" s="234"/>
      <c r="H50" s="84"/>
      <c r="I50" s="252"/>
      <c r="J50" s="234"/>
      <c r="K50" s="234"/>
      <c r="L50" s="234">
        <v>100</v>
      </c>
      <c r="M50" s="82" t="s">
        <v>100</v>
      </c>
      <c r="N50" s="121"/>
      <c r="O50" s="121"/>
      <c r="P50" s="18" t="s">
        <v>106</v>
      </c>
      <c r="Q50" s="145"/>
      <c r="R50" s="260"/>
      <c r="S50" s="260">
        <v>209550</v>
      </c>
      <c r="T50" s="260"/>
    </row>
    <row r="51" s="202" customFormat="1" ht="32" customHeight="1" spans="1:20">
      <c r="A51" s="233">
        <v>15.8</v>
      </c>
      <c r="B51" s="80"/>
      <c r="C51" s="81"/>
      <c r="D51" s="81"/>
      <c r="E51" s="234" t="s">
        <v>64</v>
      </c>
      <c r="F51" s="83" t="s">
        <v>81</v>
      </c>
      <c r="G51" s="234"/>
      <c r="H51" s="84"/>
      <c r="I51" s="252"/>
      <c r="J51" s="234"/>
      <c r="K51" s="234"/>
      <c r="L51" s="234">
        <v>100</v>
      </c>
      <c r="M51" s="82" t="s">
        <v>100</v>
      </c>
      <c r="N51" s="121"/>
      <c r="O51" s="121"/>
      <c r="P51" s="18" t="s">
        <v>106</v>
      </c>
      <c r="Q51" s="145"/>
      <c r="R51" s="260"/>
      <c r="S51" s="260">
        <v>244597</v>
      </c>
      <c r="T51" s="260"/>
    </row>
    <row r="52" s="202" customFormat="1" ht="32" customHeight="1" spans="1:20">
      <c r="A52" s="233">
        <v>15.9</v>
      </c>
      <c r="B52" s="80"/>
      <c r="C52" s="81"/>
      <c r="D52" s="81"/>
      <c r="E52" s="234" t="s">
        <v>64</v>
      </c>
      <c r="F52" s="83" t="s">
        <v>81</v>
      </c>
      <c r="G52" s="234"/>
      <c r="H52" s="84"/>
      <c r="I52" s="252"/>
      <c r="J52" s="234"/>
      <c r="K52" s="234"/>
      <c r="L52" s="234">
        <v>100</v>
      </c>
      <c r="M52" s="82" t="s">
        <v>100</v>
      </c>
      <c r="N52" s="121"/>
      <c r="O52" s="121"/>
      <c r="P52" s="18" t="s">
        <v>106</v>
      </c>
      <c r="Q52" s="145"/>
      <c r="R52" s="260"/>
      <c r="S52" s="260">
        <v>220624</v>
      </c>
      <c r="T52" s="260"/>
    </row>
    <row r="53" s="202" customFormat="1" ht="32" customHeight="1" spans="1:20">
      <c r="A53" s="235">
        <v>15.1</v>
      </c>
      <c r="B53" s="80"/>
      <c r="C53" s="81"/>
      <c r="D53" s="81"/>
      <c r="E53" s="234" t="s">
        <v>64</v>
      </c>
      <c r="F53" s="83" t="s">
        <v>81</v>
      </c>
      <c r="G53" s="234"/>
      <c r="H53" s="84"/>
      <c r="I53" s="252"/>
      <c r="J53" s="234"/>
      <c r="K53" s="234"/>
      <c r="L53" s="234">
        <v>100</v>
      </c>
      <c r="M53" s="82" t="s">
        <v>100</v>
      </c>
      <c r="N53" s="121"/>
      <c r="O53" s="121"/>
      <c r="P53" s="18" t="s">
        <v>106</v>
      </c>
      <c r="Q53" s="145"/>
      <c r="R53" s="260"/>
      <c r="S53" s="260">
        <v>226590</v>
      </c>
      <c r="T53" s="260"/>
    </row>
    <row r="54" s="202" customFormat="1" ht="32" customHeight="1" spans="1:20">
      <c r="A54" s="235">
        <v>15.11</v>
      </c>
      <c r="B54" s="80">
        <v>44152</v>
      </c>
      <c r="C54" s="81"/>
      <c r="D54" s="81"/>
      <c r="E54" s="234" t="s">
        <v>64</v>
      </c>
      <c r="F54" s="83" t="s">
        <v>81</v>
      </c>
      <c r="G54" s="234"/>
      <c r="H54" s="84"/>
      <c r="I54" s="252"/>
      <c r="J54" s="234"/>
      <c r="K54" s="234"/>
      <c r="L54" s="234">
        <v>100</v>
      </c>
      <c r="M54" s="82" t="s">
        <v>100</v>
      </c>
      <c r="N54" s="121"/>
      <c r="O54" s="121"/>
      <c r="P54" s="18" t="s">
        <v>106</v>
      </c>
      <c r="Q54" s="145"/>
      <c r="R54" s="260"/>
      <c r="S54" s="260">
        <v>244875</v>
      </c>
      <c r="T54" s="260"/>
    </row>
    <row r="55" s="203" customFormat="1" ht="32" customHeight="1" spans="1:20">
      <c r="A55" s="263"/>
      <c r="B55" s="287"/>
      <c r="C55" s="160"/>
      <c r="D55" s="160"/>
      <c r="E55" s="264" t="s">
        <v>64</v>
      </c>
      <c r="F55" s="282" t="s">
        <v>81</v>
      </c>
      <c r="G55" s="264"/>
      <c r="H55" s="162"/>
      <c r="I55" s="271"/>
      <c r="J55" s="264"/>
      <c r="K55" s="264"/>
      <c r="L55" s="264">
        <v>100</v>
      </c>
      <c r="M55" s="161" t="s">
        <v>100</v>
      </c>
      <c r="N55" s="176"/>
      <c r="O55" s="176"/>
      <c r="P55" s="286" t="s">
        <v>106</v>
      </c>
      <c r="Q55" s="191"/>
      <c r="R55" s="262"/>
      <c r="S55" s="262">
        <v>247698</v>
      </c>
      <c r="T55" s="262"/>
    </row>
    <row r="56" s="203" customFormat="1" ht="32" customHeight="1" spans="1:20">
      <c r="A56" s="263"/>
      <c r="B56" s="287"/>
      <c r="C56" s="160"/>
      <c r="D56" s="160"/>
      <c r="E56" s="264"/>
      <c r="F56" s="282"/>
      <c r="G56" s="264"/>
      <c r="H56" s="162"/>
      <c r="I56" s="271"/>
      <c r="J56" s="264"/>
      <c r="K56" s="264"/>
      <c r="L56" s="264"/>
      <c r="M56" s="161"/>
      <c r="N56" s="176"/>
      <c r="O56" s="176"/>
      <c r="P56" s="272"/>
      <c r="Q56" s="191"/>
      <c r="R56" s="262"/>
      <c r="S56" s="262"/>
      <c r="T56" s="262"/>
    </row>
    <row r="57" s="203" customFormat="1" ht="32" customHeight="1" spans="1:20">
      <c r="A57" s="263"/>
      <c r="B57" s="287"/>
      <c r="C57" s="160"/>
      <c r="D57" s="160"/>
      <c r="E57" s="264"/>
      <c r="F57" s="282"/>
      <c r="G57" s="264"/>
      <c r="H57" s="162"/>
      <c r="I57" s="271"/>
      <c r="J57" s="264"/>
      <c r="K57" s="264"/>
      <c r="L57" s="264"/>
      <c r="M57" s="161"/>
      <c r="N57" s="176"/>
      <c r="O57" s="176"/>
      <c r="P57" s="272"/>
      <c r="Q57" s="191"/>
      <c r="R57" s="262"/>
      <c r="S57" s="262"/>
      <c r="T57" s="262"/>
    </row>
    <row r="58" ht="30" customHeight="1" spans="1:20">
      <c r="A58" s="164" t="s">
        <v>93</v>
      </c>
      <c r="B58" s="164"/>
      <c r="C58" s="165">
        <f>SUM(C8:C57)</f>
        <v>23554091.1</v>
      </c>
      <c r="D58" s="265">
        <f>SUM(D8:D57)</f>
        <v>3000000</v>
      </c>
      <c r="E58" s="266"/>
      <c r="F58" s="266"/>
      <c r="G58" s="266"/>
      <c r="H58" s="266"/>
      <c r="I58" s="273">
        <f t="shared" ref="I58:L58" si="0">SUM(I8:I57)</f>
        <v>282649.09</v>
      </c>
      <c r="J58" s="274"/>
      <c r="K58" s="273">
        <f t="shared" si="0"/>
        <v>13329</v>
      </c>
      <c r="L58" s="273">
        <f t="shared" si="0"/>
        <v>442000</v>
      </c>
      <c r="M58" s="179"/>
      <c r="N58" s="180">
        <f>SUM(N8:N57)</f>
        <v>52640</v>
      </c>
      <c r="O58" s="109"/>
      <c r="P58" s="105"/>
      <c r="Q58" s="278"/>
      <c r="R58" s="279"/>
      <c r="S58" s="280">
        <f>SUM(S8:S57)</f>
        <v>25760941.56</v>
      </c>
      <c r="T58" s="281">
        <f>C58+D58-I58-K58-L58-N58-S58</f>
        <v>2531.44999999925</v>
      </c>
    </row>
    <row r="59" ht="30" customHeight="1" spans="1:20">
      <c r="A59" s="164" t="s">
        <v>94</v>
      </c>
      <c r="B59" s="164"/>
      <c r="C59" s="164" t="s">
        <v>95</v>
      </c>
      <c r="D59" s="164"/>
      <c r="E59" s="164"/>
      <c r="F59" s="267">
        <f>P59</f>
        <v>247698</v>
      </c>
      <c r="G59" s="268"/>
      <c r="H59" s="268"/>
      <c r="I59" s="268"/>
      <c r="J59" s="268"/>
      <c r="K59" s="275"/>
      <c r="L59" s="182" t="s">
        <v>96</v>
      </c>
      <c r="M59" s="183"/>
      <c r="N59" s="183"/>
      <c r="O59" s="184" t="s">
        <v>97</v>
      </c>
      <c r="P59" s="276">
        <f>S55</f>
        <v>247698</v>
      </c>
      <c r="Q59" s="276"/>
      <c r="R59" s="276"/>
      <c r="S59" s="276"/>
      <c r="T59" s="276"/>
    </row>
    <row r="60" ht="30" customHeight="1" spans="1:20">
      <c r="A60" s="164"/>
      <c r="B60" s="164"/>
      <c r="C60" s="164" t="s">
        <v>98</v>
      </c>
      <c r="D60" s="164"/>
      <c r="E60" s="164"/>
      <c r="F60" s="267">
        <v>0</v>
      </c>
      <c r="G60" s="268"/>
      <c r="H60" s="268"/>
      <c r="I60" s="268"/>
      <c r="J60" s="268"/>
      <c r="K60" s="275"/>
      <c r="L60" s="186"/>
      <c r="M60" s="187"/>
      <c r="N60" s="187"/>
      <c r="O60" s="184" t="s">
        <v>99</v>
      </c>
      <c r="P60" s="277" t="str">
        <f>SUBSTITUTE(SUBSTITUTE(TEXT(INT(P59),"[DBNum2][$-804]G/通用格式元"&amp;IF(INT(F67)=F67,"整",""))&amp;TEXT(MID(F67,FIND(".",F67&amp;".0")+1,1),"[DBNum2][$-804]G/通用格式角")&amp;TEXT(MID(F67,FIND(".",F67&amp;".0")+2,1),"[DBNum2][$-804]G/通用格式分"),"零角","零"),"零分","")</f>
        <v>贰拾肆万柒仟陆佰玖拾捌元整</v>
      </c>
      <c r="Q60" s="277"/>
      <c r="R60" s="277"/>
      <c r="S60" s="277"/>
      <c r="T60" s="277"/>
    </row>
    <row r="65" ht="13.5" spans="2:2">
      <c r="B65" s="269"/>
    </row>
  </sheetData>
  <mergeCells count="86">
    <mergeCell ref="A1:S1"/>
    <mergeCell ref="A2:B2"/>
    <mergeCell ref="C2:G2"/>
    <mergeCell ref="H2:I2"/>
    <mergeCell ref="J2:M2"/>
    <mergeCell ref="N2:O2"/>
    <mergeCell ref="Q2:R2"/>
    <mergeCell ref="S2:T2"/>
    <mergeCell ref="A3:B3"/>
    <mergeCell ref="C3:E3"/>
    <mergeCell ref="H3:I3"/>
    <mergeCell ref="J3:M3"/>
    <mergeCell ref="N3:O3"/>
    <mergeCell ref="Q3:R3"/>
    <mergeCell ref="S3:T3"/>
    <mergeCell ref="A4:B4"/>
    <mergeCell ref="C4:E4"/>
    <mergeCell ref="H4:I4"/>
    <mergeCell ref="J4:M4"/>
    <mergeCell ref="N4:O4"/>
    <mergeCell ref="B5:F5"/>
    <mergeCell ref="H5:J5"/>
    <mergeCell ref="L5:M5"/>
    <mergeCell ref="N5:O5"/>
    <mergeCell ref="P5:R5"/>
    <mergeCell ref="B6:F6"/>
    <mergeCell ref="H6:J6"/>
    <mergeCell ref="L6:M6"/>
    <mergeCell ref="N6:O6"/>
    <mergeCell ref="P6:R6"/>
    <mergeCell ref="H15:O15"/>
    <mergeCell ref="H23:O23"/>
    <mergeCell ref="A58:B58"/>
    <mergeCell ref="C59:E59"/>
    <mergeCell ref="F59:K59"/>
    <mergeCell ref="P59:T59"/>
    <mergeCell ref="C60:E60"/>
    <mergeCell ref="F60:K60"/>
    <mergeCell ref="P60:T60"/>
    <mergeCell ref="A5:A7"/>
    <mergeCell ref="A8:A9"/>
    <mergeCell ref="A10:A13"/>
    <mergeCell ref="A15:A16"/>
    <mergeCell ref="A17:A18"/>
    <mergeCell ref="A19:A20"/>
    <mergeCell ref="A21:A22"/>
    <mergeCell ref="A23:A26"/>
    <mergeCell ref="A28:A34"/>
    <mergeCell ref="A36:A37"/>
    <mergeCell ref="A39:A40"/>
    <mergeCell ref="B8:B9"/>
    <mergeCell ref="C8:C9"/>
    <mergeCell ref="D8:D9"/>
    <mergeCell ref="E8:E9"/>
    <mergeCell ref="E10:E11"/>
    <mergeCell ref="F8:F9"/>
    <mergeCell ref="F10:F11"/>
    <mergeCell ref="G8:G9"/>
    <mergeCell ref="G10:G11"/>
    <mergeCell ref="H8:H9"/>
    <mergeCell ref="H10:H11"/>
    <mergeCell ref="I8:I9"/>
    <mergeCell ref="J8:J9"/>
    <mergeCell ref="K8:K9"/>
    <mergeCell ref="K10:K11"/>
    <mergeCell ref="L8:L9"/>
    <mergeCell ref="L10:L11"/>
    <mergeCell ref="M8:M9"/>
    <mergeCell ref="M10:M11"/>
    <mergeCell ref="N8:N9"/>
    <mergeCell ref="N10:N11"/>
    <mergeCell ref="O8:O9"/>
    <mergeCell ref="O10:O11"/>
    <mergeCell ref="P8:P9"/>
    <mergeCell ref="P10:P11"/>
    <mergeCell ref="Q8:Q9"/>
    <mergeCell ref="Q10:Q11"/>
    <mergeCell ref="R8:R9"/>
    <mergeCell ref="R10:R11"/>
    <mergeCell ref="S5:S7"/>
    <mergeCell ref="S8:S9"/>
    <mergeCell ref="S10:S11"/>
    <mergeCell ref="T5:T7"/>
    <mergeCell ref="H21:L22"/>
    <mergeCell ref="A59:B60"/>
    <mergeCell ref="L59:N60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7 " > < c o m m e n t   s : r e f = " K 8 6 "   r g b C l r = " 3 3 C B 6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第1次</vt:lpstr>
      <vt:lpstr>14</vt:lpstr>
      <vt:lpstr>15</vt:lpstr>
      <vt:lpstr>15.1</vt:lpstr>
      <vt:lpstr>15.2</vt:lpstr>
      <vt:lpstr>15.3</vt:lpstr>
      <vt:lpstr>15.5</vt:lpstr>
      <vt:lpstr>15.8</vt:lpstr>
      <vt:lpstr>15.11</vt:lpstr>
      <vt:lpstr>15.12</vt:lpstr>
      <vt:lpstr>16</vt:lpstr>
      <vt:lpstr>16.2</vt:lpstr>
      <vt:lpstr>16.3</vt:lpstr>
      <vt:lpstr>17</vt:lpstr>
      <vt:lpstr>18</vt:lpstr>
      <vt:lpstr>18.2</vt:lpstr>
      <vt:lpstr>18.3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--霞歌</cp:lastModifiedBy>
  <dcterms:created xsi:type="dcterms:W3CDTF">2017-01-14T12:48:00Z</dcterms:created>
  <dcterms:modified xsi:type="dcterms:W3CDTF">2024-12-09T01:19:43Z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2052-12.1.0.18912</vt:lpwstr>
  </property>
  <property fmtid="{D5CDD505-2E9C-101B-9397-08002B2CF9AE}" pid="3" name="ICV">
    <vt:lpwstr>30B23C85D55941D88E569F6AA19EAD14</vt:lpwstr>
  </property>
  <property fmtid="{D5CDD505-2E9C-101B-9397-08002B2CF9AE}" pid="4" name="commondata">
    <vt:lpwstr>eyJoZGlkIjoiZDM1YjdjMzIwOWNmMzU0MjE4NjY1YTFhZTAyYzk0NTUifQ==</vt:lpwstr>
  </property>
  <property fmtid="{D5CDD505-2E9C-101B-9397-08002B2CF9AE}" pid="5" name="KSOReadingLayout">
    <vt:bool>true</vt:bool>
  </property>
</Properties>
</file>