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0000000" sheetId="1" r:id="rId1"/>
    <sheet name="2521-1" sheetId="4" r:id="rId2"/>
    <sheet name="Sheet1" sheetId="5" r:id="rId3"/>
  </sheets>
  <calcPr calcId="144525"/>
</workbook>
</file>

<file path=xl/sharedStrings.xml><?xml version="1.0" encoding="utf-8"?>
<sst xmlns="http://schemas.openxmlformats.org/spreadsheetml/2006/main" count="220" uniqueCount="73">
  <si>
    <t xml:space="preserve"> 工程款支付证书  </t>
  </si>
  <si>
    <t>本次</t>
  </si>
  <si>
    <t>工程名称</t>
  </si>
  <si>
    <t>安徽省白湖监狱管理分局土地开发复垦项目五标段</t>
  </si>
  <si>
    <t>档案编号</t>
  </si>
  <si>
    <t>CD2016-059</t>
  </si>
  <si>
    <t>合同金额</t>
  </si>
  <si>
    <t>中标日期</t>
  </si>
  <si>
    <t>2016.6.15</t>
  </si>
  <si>
    <t>合作单位</t>
  </si>
  <si>
    <t>周新科15956556000</t>
  </si>
  <si>
    <t>吕林军</t>
  </si>
  <si>
    <t>120日历天</t>
  </si>
  <si>
    <t>安徽省
白湖监狱</t>
  </si>
  <si>
    <t>刘广胜
13865231233</t>
  </si>
  <si>
    <t>中标项目，中标通知书及施工合同原件在庐江</t>
  </si>
  <si>
    <t>在孙健那里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</si>
  <si>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</si>
  <si>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</si>
  <si>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</si>
  <si>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</si>
  <si>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</si>
  <si>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</si>
  <si>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</si>
  <si>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</si>
  <si>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</si>
  <si>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</si>
  <si>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</si>
  <si>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</si>
  <si>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</si>
  <si>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</si>
  <si>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</si>
  <si>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</si>
  <si>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</si>
  <si>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</si>
  <si>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</si>
  <si>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？</t>
  </si>
  <si>
    <t>增值税及附加</t>
  </si>
  <si>
    <t>全部全1.9%</t>
  </si>
  <si>
    <t>2004办理外经证费用 +协议管理费(朱总)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</si>
  <si>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</si>
  <si>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</si>
  <si>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</si>
  <si>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</si>
  <si>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</si>
  <si>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</si>
  <si>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</si>
  <si>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</si>
  <si>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完工证明？</t>
  </si>
  <si>
    <t>大写</t>
  </si>
  <si>
    <t>申请部门
意见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</si>
  <si>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</si>
  <si>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</si>
  <si>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</si>
  <si>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</si>
  <si>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</si>
  <si>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</si>
  <si>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庐江县城东公园西入口工程施工</t>
  </si>
  <si>
    <t>CD201558(无盒）</t>
  </si>
  <si>
    <t>2015.11.12</t>
  </si>
  <si>
    <t>张文兵13856539669</t>
  </si>
  <si>
    <t>合同额2%</t>
  </si>
  <si>
    <t>成本票不够；暂扣</t>
  </si>
  <si>
    <t>管理费按合同额2%扣42803.15；成本票不够；暂扣1.3万；</t>
  </si>
  <si>
    <t>成本票不够  暂扣1万3</t>
  </si>
  <si>
    <t>2016.2.23检查朱大金出差费300孙容出差费300车费100  +2016.3.1协助办理风险保证金手续安文志出差费300  +2017.3.2大建办检查朱大金出差费300孙容出差费300（李家胜代）施迎东出差费300张海峰出差费300张存出差费300车费100+2016.3.4办理合同工本费1000+2016.4.11检查施迎东出差费300+2016.10.11验收江山（李家胜代）出差费300</t>
  </si>
  <si>
    <t>张文兵  中国建设银行庐江支行</t>
  </si>
  <si>
    <t>6236  6816  3000 2158  123</t>
  </si>
  <si>
    <t>中标通知书、施工合同及竣工验收证书原件均在庐江</t>
  </si>
  <si>
    <t xml:space="preserve"> 2、此次借条已提供 。</t>
  </si>
  <si>
    <t>转账费</t>
  </si>
  <si>
    <t>张涛</t>
  </si>
  <si>
    <t>中标通知书、施工合同及竣工验收证书原件、审计</t>
  </si>
</sst>
</file>

<file path=xl/styles.xml><?xml version="1.0" encoding="utf-8"?>
<styleSheet xmlns="http://schemas.openxmlformats.org/spreadsheetml/2006/main">
  <numFmts count="10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41" formatCode="_ * #,##0_ ;_ * \-#,##0_ ;_ * &quot;-&quot;_ ;_ @_ "/>
    <numFmt numFmtId="43" formatCode="_ * #,##0.00_ ;_ * \-#,##0.00_ ;_ * &quot;-&quot;??_ ;_ @_ "/>
    <numFmt numFmtId="178" formatCode="m/d;@"/>
    <numFmt numFmtId="179" formatCode="[DBNum2][$-804]General"/>
    <numFmt numFmtId="180" formatCode="#,##0.00_);[Red]\(#,##0.00\)"/>
    <numFmt numFmtId="181" formatCode="0.00_ "/>
  </numFmts>
  <fonts count="52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rgb="FF00B050"/>
      <name val="宋体"/>
      <charset val="134"/>
    </font>
    <font>
      <sz val="9"/>
      <color rgb="FFFFC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FFC00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C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9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7" borderId="15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17" borderId="12" applyNumberFormat="0" applyAlignment="0" applyProtection="0">
      <alignment vertical="center"/>
    </xf>
    <xf numFmtId="0" fontId="47" fillId="17" borderId="13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9" fillId="0" borderId="0"/>
    <xf numFmtId="0" fontId="31" fillId="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2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shrinkToFit="1"/>
    </xf>
    <xf numFmtId="0" fontId="7" fillId="0" borderId="3" xfId="55" applyFont="1" applyFill="1" applyBorder="1" applyAlignment="1">
      <alignment horizontal="center" vertical="center" shrinkToFit="1"/>
    </xf>
    <xf numFmtId="176" fontId="8" fillId="0" borderId="2" xfId="55" applyNumberFormat="1" applyFont="1" applyFill="1" applyBorder="1" applyAlignment="1">
      <alignment horizontal="center" vertical="center" wrapText="1"/>
    </xf>
    <xf numFmtId="176" fontId="8" fillId="0" borderId="3" xfId="55" applyNumberFormat="1" applyFont="1" applyFill="1" applyBorder="1" applyAlignment="1">
      <alignment horizontal="center" vertical="center" wrapText="1"/>
    </xf>
    <xf numFmtId="176" fontId="8" fillId="0" borderId="4" xfId="55" applyNumberFormat="1" applyFont="1" applyFill="1" applyBorder="1" applyAlignment="1">
      <alignment horizontal="center" vertical="center" wrapText="1"/>
    </xf>
    <xf numFmtId="176" fontId="6" fillId="0" borderId="1" xfId="55" applyNumberFormat="1" applyFont="1" applyFill="1" applyBorder="1" applyAlignment="1">
      <alignment horizontal="center" vertical="center" shrinkToFit="1"/>
    </xf>
    <xf numFmtId="0" fontId="9" fillId="0" borderId="2" xfId="55" applyFont="1" applyFill="1" applyBorder="1" applyAlignment="1">
      <alignment horizontal="center" vertical="center"/>
    </xf>
    <xf numFmtId="176" fontId="6" fillId="0" borderId="1" xfId="55" applyNumberFormat="1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6" fillId="2" borderId="1" xfId="55" applyNumberFormat="1" applyFont="1" applyFill="1" applyBorder="1" applyAlignment="1">
      <alignment horizontal="center" vertical="center" wrapText="1"/>
    </xf>
    <xf numFmtId="176" fontId="6" fillId="2" borderId="1" xfId="55" applyNumberFormat="1" applyFont="1" applyFill="1" applyBorder="1" applyAlignment="1">
      <alignment horizontal="right" vertical="center" shrinkToFit="1"/>
    </xf>
    <xf numFmtId="178" fontId="6" fillId="2" borderId="1" xfId="55" applyNumberFormat="1" applyFont="1" applyFill="1" applyBorder="1" applyAlignment="1">
      <alignment horizontal="center" vertical="center" wrapText="1"/>
    </xf>
    <xf numFmtId="9" fontId="6" fillId="0" borderId="1" xfId="21" applyFont="1" applyFill="1" applyBorder="1" applyAlignment="1">
      <alignment horizontal="center" vertical="center" wrapText="1"/>
    </xf>
    <xf numFmtId="177" fontId="10" fillId="0" borderId="1" xfId="55" applyNumberFormat="1" applyFont="1" applyFill="1" applyBorder="1" applyAlignment="1">
      <alignment horizontal="center" vertical="center" shrinkToFit="1"/>
    </xf>
    <xf numFmtId="14" fontId="6" fillId="0" borderId="1" xfId="55" applyNumberFormat="1" applyFont="1" applyFill="1" applyBorder="1" applyAlignment="1">
      <alignment horizontal="center" vertical="center" wrapText="1"/>
    </xf>
    <xf numFmtId="176" fontId="6" fillId="0" borderId="1" xfId="55" applyNumberFormat="1" applyFont="1" applyFill="1" applyBorder="1" applyAlignment="1">
      <alignment horizontal="right" vertical="center" shrinkToFit="1"/>
    </xf>
    <xf numFmtId="178" fontId="6" fillId="0" borderId="1" xfId="55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6" fontId="6" fillId="0" borderId="2" xfId="55" applyNumberFormat="1" applyFont="1" applyFill="1" applyBorder="1" applyAlignment="1">
      <alignment horizontal="left" vertical="center" wrapText="1"/>
    </xf>
    <xf numFmtId="176" fontId="6" fillId="0" borderId="3" xfId="55" applyNumberFormat="1" applyFont="1" applyFill="1" applyBorder="1" applyAlignment="1">
      <alignment horizontal="left" vertical="center" wrapText="1"/>
    </xf>
    <xf numFmtId="0" fontId="1" fillId="2" borderId="1" xfId="55" applyFont="1" applyFill="1" applyBorder="1" applyAlignment="1">
      <alignment horizontal="center" vertical="center" wrapText="1"/>
    </xf>
    <xf numFmtId="177" fontId="12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7" fontId="12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3" borderId="1" xfId="55" applyFont="1" applyFill="1" applyBorder="1" applyAlignment="1">
      <alignment horizontal="center" vertical="center" shrinkToFit="1"/>
    </xf>
    <xf numFmtId="176" fontId="13" fillId="3" borderId="1" xfId="55" applyNumberFormat="1" applyFont="1" applyFill="1" applyBorder="1" applyAlignment="1">
      <alignment horizontal="right" vertical="center" shrinkToFit="1"/>
    </xf>
    <xf numFmtId="0" fontId="14" fillId="0" borderId="1" xfId="55" applyFont="1" applyFill="1" applyBorder="1" applyAlignment="1">
      <alignment horizontal="center" vertical="center" wrapText="1"/>
    </xf>
    <xf numFmtId="176" fontId="14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179" fontId="14" fillId="2" borderId="5" xfId="55" applyNumberFormat="1" applyFont="1" applyFill="1" applyBorder="1" applyAlignment="1">
      <alignment horizontal="center" vertical="center" wrapText="1"/>
    </xf>
    <xf numFmtId="176" fontId="1" fillId="2" borderId="5" xfId="55" applyNumberFormat="1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/>
    </xf>
    <xf numFmtId="0" fontId="3" fillId="2" borderId="2" xfId="55" applyFont="1" applyFill="1" applyBorder="1" applyAlignment="1">
      <alignment horizontal="center" vertical="center" wrapText="1"/>
    </xf>
    <xf numFmtId="0" fontId="3" fillId="2" borderId="2" xfId="55" applyFont="1" applyFill="1" applyBorder="1" applyAlignment="1">
      <alignment vertical="center" wrapText="1"/>
    </xf>
    <xf numFmtId="0" fontId="3" fillId="2" borderId="3" xfId="55" applyFont="1" applyFill="1" applyBorder="1" applyAlignment="1">
      <alignment horizontal="left" vertical="center" wrapText="1"/>
    </xf>
    <xf numFmtId="0" fontId="15" fillId="0" borderId="6" xfId="55" applyFont="1" applyFill="1" applyBorder="1" applyAlignment="1">
      <alignment horizontal="left" vertical="center" wrapText="1"/>
    </xf>
    <xf numFmtId="0" fontId="15" fillId="0" borderId="7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6" fillId="0" borderId="0" xfId="55" applyFont="1" applyBorder="1" applyAlignment="1">
      <alignment vertical="center"/>
    </xf>
    <xf numFmtId="0" fontId="7" fillId="0" borderId="4" xfId="55" applyFont="1" applyFill="1" applyBorder="1" applyAlignment="1">
      <alignment horizontal="center" vertical="center" shrinkToFit="1"/>
    </xf>
    <xf numFmtId="0" fontId="6" fillId="0" borderId="2" xfId="55" applyFont="1" applyFill="1" applyBorder="1" applyAlignment="1">
      <alignment horizontal="center" vertical="center" wrapText="1"/>
    </xf>
    <xf numFmtId="0" fontId="6" fillId="0" borderId="4" xfId="55" applyFont="1" applyFill="1" applyBorder="1" applyAlignment="1">
      <alignment horizontal="center" vertical="center" wrapText="1"/>
    </xf>
    <xf numFmtId="176" fontId="7" fillId="0" borderId="2" xfId="55" applyNumberFormat="1" applyFont="1" applyFill="1" applyBorder="1" applyAlignment="1">
      <alignment horizontal="center" vertical="center" shrinkToFit="1"/>
    </xf>
    <xf numFmtId="176" fontId="7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9" fillId="0" borderId="3" xfId="55" applyFont="1" applyFill="1" applyBorder="1" applyAlignment="1">
      <alignment horizontal="center" vertical="center"/>
    </xf>
    <xf numFmtId="0" fontId="9" fillId="0" borderId="4" xfId="55" applyFont="1" applyFill="1" applyBorder="1" applyAlignment="1">
      <alignment horizontal="center" vertical="center"/>
    </xf>
    <xf numFmtId="176" fontId="17" fillId="0" borderId="2" xfId="55" applyNumberFormat="1" applyFont="1" applyFill="1" applyBorder="1" applyAlignment="1">
      <alignment horizontal="center" vertical="center" wrapText="1"/>
    </xf>
    <xf numFmtId="176" fontId="17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0" fontId="7" fillId="0" borderId="4" xfId="55" applyFont="1" applyBorder="1" applyAlignment="1">
      <alignment horizontal="center" vertical="center" wrapText="1"/>
    </xf>
    <xf numFmtId="176" fontId="18" fillId="0" borderId="1" xfId="55" applyNumberFormat="1" applyFont="1" applyFill="1" applyBorder="1" applyAlignment="1">
      <alignment horizontal="center" vertical="center" wrapText="1"/>
    </xf>
    <xf numFmtId="176" fontId="6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6" fillId="0" borderId="1" xfId="55" applyNumberFormat="1" applyFont="1" applyFill="1" applyBorder="1" applyAlignment="1">
      <alignment vertical="center" wrapText="1"/>
    </xf>
    <xf numFmtId="176" fontId="1" fillId="3" borderId="5" xfId="55" applyNumberFormat="1" applyFont="1" applyFill="1" applyBorder="1" applyAlignment="1">
      <alignment horizontal="right" vertical="center" shrinkToFit="1"/>
    </xf>
    <xf numFmtId="176" fontId="6" fillId="0" borderId="1" xfId="55" applyNumberFormat="1" applyFont="1" applyFill="1" applyBorder="1" applyAlignment="1">
      <alignment horizontal="right" vertical="center"/>
    </xf>
    <xf numFmtId="176" fontId="6" fillId="0" borderId="1" xfId="55" applyNumberFormat="1" applyFont="1" applyFill="1" applyBorder="1" applyAlignment="1">
      <alignment horizontal="left" vertical="center"/>
    </xf>
    <xf numFmtId="176" fontId="1" fillId="3" borderId="8" xfId="55" applyNumberFormat="1" applyFont="1" applyFill="1" applyBorder="1" applyAlignment="1">
      <alignment horizontal="right" vertical="center" shrinkToFit="1"/>
    </xf>
    <xf numFmtId="176" fontId="6" fillId="0" borderId="4" xfId="55" applyNumberFormat="1" applyFont="1" applyFill="1" applyBorder="1" applyAlignment="1">
      <alignment horizontal="left" vertical="center" wrapText="1"/>
    </xf>
    <xf numFmtId="176" fontId="1" fillId="3" borderId="1" xfId="55" applyNumberFormat="1" applyFont="1" applyFill="1" applyBorder="1" applyAlignment="1">
      <alignment horizontal="center" vertical="center" shrinkToFit="1"/>
    </xf>
    <xf numFmtId="176" fontId="1" fillId="3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3" fillId="0" borderId="0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/>
    </xf>
    <xf numFmtId="0" fontId="1" fillId="2" borderId="2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left" vertical="center" wrapText="1"/>
    </xf>
    <xf numFmtId="0" fontId="15" fillId="0" borderId="3" xfId="55" applyFont="1" applyFill="1" applyBorder="1" applyAlignment="1">
      <alignment horizontal="left" vertical="center" wrapText="1"/>
    </xf>
    <xf numFmtId="0" fontId="15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14" fontId="14" fillId="0" borderId="1" xfId="55" applyNumberFormat="1" applyFont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19" fillId="4" borderId="1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4" fontId="19" fillId="5" borderId="1" xfId="0" applyNumberFormat="1" applyFont="1" applyFill="1" applyBorder="1" applyAlignment="1">
      <alignment horizontal="left" vertical="center"/>
    </xf>
    <xf numFmtId="180" fontId="19" fillId="0" borderId="1" xfId="0" applyNumberFormat="1" applyFont="1" applyBorder="1" applyAlignment="1">
      <alignment horizontal="right" vertical="center"/>
    </xf>
    <xf numFmtId="0" fontId="1" fillId="2" borderId="2" xfId="55" applyFont="1" applyFill="1" applyBorder="1" applyAlignment="1">
      <alignment vertical="center" wrapText="1"/>
    </xf>
    <xf numFmtId="0" fontId="1" fillId="4" borderId="3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179" fontId="1" fillId="0" borderId="0" xfId="55" applyNumberFormat="1" applyFont="1" applyFill="1" applyBorder="1" applyAlignment="1">
      <alignment horizontal="center" vertical="center"/>
    </xf>
    <xf numFmtId="10" fontId="4" fillId="6" borderId="0" xfId="55" applyNumberFormat="1" applyFont="1" applyFill="1">
      <alignment vertical="center"/>
    </xf>
    <xf numFmtId="179" fontId="1" fillId="6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20" fillId="2" borderId="0" xfId="55" applyFont="1" applyFill="1">
      <alignment vertical="center"/>
    </xf>
    <xf numFmtId="14" fontId="19" fillId="7" borderId="1" xfId="0" applyNumberFormat="1" applyFont="1" applyFill="1" applyBorder="1" applyAlignment="1">
      <alignment horizontal="left" vertical="center"/>
    </xf>
    <xf numFmtId="0" fontId="21" fillId="0" borderId="0" xfId="55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" fillId="2" borderId="4" xfId="55" applyFont="1" applyFill="1" applyBorder="1" applyAlignment="1">
      <alignment horizontal="left" vertical="center" wrapText="1"/>
    </xf>
    <xf numFmtId="176" fontId="1" fillId="0" borderId="2" xfId="55" applyNumberFormat="1" applyFont="1" applyFill="1" applyBorder="1" applyAlignment="1">
      <alignment horizontal="left" vertical="center" wrapText="1"/>
    </xf>
    <xf numFmtId="176" fontId="1" fillId="0" borderId="3" xfId="55" applyNumberFormat="1" applyFont="1" applyFill="1" applyBorder="1" applyAlignment="1">
      <alignment horizontal="left" vertical="center" wrapText="1"/>
    </xf>
    <xf numFmtId="9" fontId="12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vertical="center" wrapText="1"/>
    </xf>
    <xf numFmtId="176" fontId="1" fillId="0" borderId="1" xfId="55" applyNumberFormat="1" applyFont="1" applyFill="1" applyBorder="1" applyAlignment="1">
      <alignment horizontal="left" vertical="center"/>
    </xf>
    <xf numFmtId="176" fontId="1" fillId="0" borderId="4" xfId="55" applyNumberFormat="1" applyFont="1" applyFill="1" applyBorder="1" applyAlignment="1">
      <alignment horizontal="left" vertical="center" wrapText="1"/>
    </xf>
    <xf numFmtId="0" fontId="22" fillId="0" borderId="2" xfId="55" applyFont="1" applyFill="1" applyBorder="1" applyAlignment="1">
      <alignment horizontal="center" vertical="center" shrinkToFit="1"/>
    </xf>
    <xf numFmtId="0" fontId="22" fillId="0" borderId="3" xfId="55" applyFont="1" applyFill="1" applyBorder="1" applyAlignment="1">
      <alignment horizontal="center" vertical="center" shrinkToFit="1"/>
    </xf>
    <xf numFmtId="176" fontId="5" fillId="0" borderId="2" xfId="55" applyNumberFormat="1" applyFont="1" applyFill="1" applyBorder="1" applyAlignment="1">
      <alignment horizontal="center" vertical="center" wrapText="1"/>
    </xf>
    <xf numFmtId="176" fontId="5" fillId="0" borderId="3" xfId="55" applyNumberFormat="1" applyFont="1" applyFill="1" applyBorder="1" applyAlignment="1">
      <alignment horizontal="center" vertical="center" wrapText="1"/>
    </xf>
    <xf numFmtId="176" fontId="5" fillId="0" borderId="4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shrinkToFit="1"/>
    </xf>
    <xf numFmtId="0" fontId="23" fillId="0" borderId="2" xfId="55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21" fillId="2" borderId="1" xfId="55" applyFont="1" applyFill="1" applyBorder="1" applyAlignment="1">
      <alignment horizontal="center" vertical="center" wrapText="1"/>
    </xf>
    <xf numFmtId="177" fontId="24" fillId="2" borderId="1" xfId="55" applyNumberFormat="1" applyFont="1" applyFill="1" applyBorder="1" applyAlignment="1">
      <alignment horizontal="center" vertical="center" shrinkToFit="1"/>
    </xf>
    <xf numFmtId="14" fontId="21" fillId="2" borderId="1" xfId="55" applyNumberFormat="1" applyFont="1" applyFill="1" applyBorder="1" applyAlignment="1">
      <alignment horizontal="center" vertical="center" wrapText="1"/>
    </xf>
    <xf numFmtId="176" fontId="21" fillId="2" borderId="1" xfId="55" applyNumberFormat="1" applyFont="1" applyFill="1" applyBorder="1" applyAlignment="1">
      <alignment horizontal="right" vertical="center" shrinkToFit="1"/>
    </xf>
    <xf numFmtId="178" fontId="21" fillId="2" borderId="1" xfId="55" applyNumberFormat="1" applyFont="1" applyFill="1" applyBorder="1" applyAlignment="1">
      <alignment horizontal="center" vertical="center" wrapText="1"/>
    </xf>
    <xf numFmtId="9" fontId="21" fillId="0" borderId="1" xfId="21" applyFont="1" applyFill="1" applyBorder="1" applyAlignment="1">
      <alignment horizontal="center" vertical="center" wrapText="1"/>
    </xf>
    <xf numFmtId="176" fontId="14" fillId="4" borderId="1" xfId="55" applyNumberFormat="1" applyFont="1" applyFill="1" applyBorder="1" applyAlignment="1">
      <alignment horizontal="center" vertical="center" wrapText="1"/>
    </xf>
    <xf numFmtId="179" fontId="14" fillId="4" borderId="5" xfId="55" applyNumberFormat="1" applyFont="1" applyFill="1" applyBorder="1" applyAlignment="1">
      <alignment horizontal="center" vertical="center" wrapText="1"/>
    </xf>
    <xf numFmtId="0" fontId="22" fillId="0" borderId="4" xfId="55" applyFont="1" applyFill="1" applyBorder="1" applyAlignment="1">
      <alignment horizontal="center" vertical="center" shrinkToFit="1"/>
    </xf>
    <xf numFmtId="176" fontId="22" fillId="0" borderId="2" xfId="55" applyNumberFormat="1" applyFont="1" applyFill="1" applyBorder="1" applyAlignment="1">
      <alignment horizontal="center" vertical="center" shrinkToFit="1"/>
    </xf>
    <xf numFmtId="176" fontId="22" fillId="0" borderId="4" xfId="55" applyNumberFormat="1" applyFont="1" applyFill="1" applyBorder="1" applyAlignment="1">
      <alignment horizontal="center" vertical="center" shrinkToFit="1"/>
    </xf>
    <xf numFmtId="0" fontId="23" fillId="0" borderId="3" xfId="55" applyFont="1" applyFill="1" applyBorder="1" applyAlignment="1">
      <alignment horizontal="center" vertical="center"/>
    </xf>
    <xf numFmtId="0" fontId="23" fillId="0" borderId="4" xfId="55" applyFont="1" applyFill="1" applyBorder="1" applyAlignment="1">
      <alignment horizontal="center" vertical="center"/>
    </xf>
    <xf numFmtId="176" fontId="25" fillId="0" borderId="2" xfId="55" applyNumberFormat="1" applyFont="1" applyFill="1" applyBorder="1" applyAlignment="1">
      <alignment horizontal="center" vertical="center" wrapText="1"/>
    </xf>
    <xf numFmtId="176" fontId="25" fillId="0" borderId="4" xfId="55" applyNumberFormat="1" applyFont="1" applyFill="1" applyBorder="1" applyAlignment="1">
      <alignment horizontal="center" vertical="center" wrapText="1"/>
    </xf>
    <xf numFmtId="0" fontId="22" fillId="0" borderId="2" xfId="55" applyFont="1" applyBorder="1" applyAlignment="1">
      <alignment horizontal="center" vertical="center" wrapText="1"/>
    </xf>
    <xf numFmtId="0" fontId="22" fillId="0" borderId="4" xfId="55" applyFont="1" applyBorder="1" applyAlignment="1">
      <alignment horizontal="center" vertical="center" wrapText="1"/>
    </xf>
    <xf numFmtId="176" fontId="15" fillId="0" borderId="1" xfId="55" applyNumberFormat="1" applyFont="1" applyFill="1" applyBorder="1" applyAlignment="1">
      <alignment horizontal="center" vertical="center" wrapText="1"/>
    </xf>
    <xf numFmtId="176" fontId="21" fillId="3" borderId="1" xfId="55" applyNumberFormat="1" applyFont="1" applyFill="1" applyBorder="1" applyAlignment="1">
      <alignment horizontal="right" vertical="center" shrinkToFit="1"/>
    </xf>
    <xf numFmtId="176" fontId="21" fillId="0" borderId="1" xfId="55" applyNumberFormat="1" applyFont="1" applyFill="1" applyBorder="1" applyAlignment="1">
      <alignment horizontal="right" vertical="center" shrinkToFit="1"/>
    </xf>
    <xf numFmtId="176" fontId="21" fillId="0" borderId="1" xfId="55" applyNumberFormat="1" applyFont="1" applyFill="1" applyBorder="1" applyAlignment="1">
      <alignment horizontal="center" vertical="center" wrapText="1"/>
    </xf>
    <xf numFmtId="176" fontId="21" fillId="3" borderId="1" xfId="55" applyNumberFormat="1" applyFont="1" applyFill="1" applyBorder="1" applyAlignment="1">
      <alignment horizontal="center" vertical="center" shrinkToFit="1"/>
    </xf>
    <xf numFmtId="0" fontId="21" fillId="0" borderId="0" xfId="55" applyFont="1" applyFill="1" applyBorder="1" applyAlignment="1">
      <alignment horizontal="center" vertical="center" wrapText="1"/>
    </xf>
    <xf numFmtId="0" fontId="6" fillId="4" borderId="1" xfId="55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left" vertical="center" wrapText="1"/>
    </xf>
    <xf numFmtId="0" fontId="26" fillId="2" borderId="1" xfId="14" applyFont="1" applyFill="1" applyBorder="1" applyAlignment="1">
      <alignment horizontal="left" vertical="center"/>
    </xf>
    <xf numFmtId="0" fontId="27" fillId="0" borderId="1" xfId="14" applyFont="1" applyBorder="1" applyAlignment="1">
      <alignment horizontal="center" vertical="center"/>
    </xf>
    <xf numFmtId="0" fontId="27" fillId="0" borderId="1" xfId="14" applyFont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181" fontId="29" fillId="2" borderId="1" xfId="14" applyNumberFormat="1" applyFont="1" applyFill="1" applyBorder="1" applyAlignment="1">
      <alignment horizontal="center" vertical="center"/>
    </xf>
    <xf numFmtId="181" fontId="28" fillId="2" borderId="1" xfId="14" applyNumberFormat="1" applyFont="1" applyFill="1" applyBorder="1" applyAlignment="1">
      <alignment horizontal="center" vertical="center"/>
    </xf>
    <xf numFmtId="0" fontId="19" fillId="6" borderId="1" xfId="55" applyFont="1" applyFill="1" applyBorder="1" applyAlignment="1">
      <alignment horizontal="left" vertical="center"/>
    </xf>
    <xf numFmtId="0" fontId="30" fillId="0" borderId="0" xfId="55" applyFont="1">
      <alignment vertical="center"/>
    </xf>
    <xf numFmtId="0" fontId="28" fillId="0" borderId="1" xfId="14" applyFont="1" applyBorder="1" applyAlignment="1">
      <alignment horizontal="center" vertical="center" wrapText="1"/>
    </xf>
    <xf numFmtId="0" fontId="28" fillId="2" borderId="1" xfId="14" applyFont="1" applyFill="1" applyBorder="1" applyAlignment="1">
      <alignment horizontal="center" vertical="center" wrapText="1"/>
    </xf>
    <xf numFmtId="0" fontId="29" fillId="0" borderId="1" xfId="14" applyFont="1" applyFill="1" applyBorder="1" applyAlignment="1">
      <alignment horizontal="left" vertical="center" wrapText="1"/>
    </xf>
    <xf numFmtId="0" fontId="28" fillId="0" borderId="0" xfId="14" applyFont="1" applyAlignment="1">
      <alignment horizontal="center" vertical="center"/>
    </xf>
    <xf numFmtId="0" fontId="28" fillId="0" borderId="1" xfId="14" applyFont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60806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76200</xdr:colOff>
      <xdr:row>8</xdr:row>
      <xdr:rowOff>123825</xdr:rowOff>
    </xdr:from>
    <xdr:to>
      <xdr:col>20</xdr:col>
      <xdr:colOff>123825</xdr:colOff>
      <xdr:row>10</xdr:row>
      <xdr:rowOff>209550</xdr:rowOff>
    </xdr:to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2770505"/>
          <a:ext cx="3790950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20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659003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695325</xdr:colOff>
      <xdr:row>4</xdr:row>
      <xdr:rowOff>38100</xdr:rowOff>
    </xdr:from>
    <xdr:to>
      <xdr:col>26</xdr:col>
      <xdr:colOff>952500</xdr:colOff>
      <xdr:row>6</xdr:row>
      <xdr:rowOff>66675</xdr:rowOff>
    </xdr:to>
    <xdr:pic>
      <xdr:nvPicPr>
        <xdr:cNvPr id="6" name="图片 5" descr="C:\Users\Administrator\AppData\Roaming\Tencent\Users\501232853\QQ\WinTemp\RichOle\Y){7YBVFCG1TX4L8SZZ{LTV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1600" y="1305560"/>
          <a:ext cx="9629775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422275</xdr:colOff>
      <xdr:row>3</xdr:row>
      <xdr:rowOff>266700</xdr:rowOff>
    </xdr:from>
    <xdr:to>
      <xdr:col>23</xdr:col>
      <xdr:colOff>428091</xdr:colOff>
      <xdr:row>14</xdr:row>
      <xdr:rowOff>76200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66275" y="1217295"/>
          <a:ext cx="6139815" cy="3688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619717</xdr:colOff>
      <xdr:row>13</xdr:row>
      <xdr:rowOff>219075</xdr:rowOff>
    </xdr:from>
    <xdr:to>
      <xdr:col>21</xdr:col>
      <xdr:colOff>237232</xdr:colOff>
      <xdr:row>38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63125" y="4793615"/>
          <a:ext cx="4161155" cy="7494905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23</xdr:row>
      <xdr:rowOff>276225</xdr:rowOff>
    </xdr:from>
    <xdr:to>
      <xdr:col>19</xdr:col>
      <xdr:colOff>1409700</xdr:colOff>
      <xdr:row>26</xdr:row>
      <xdr:rowOff>419100</xdr:rowOff>
    </xdr:to>
    <xdr:pic>
      <xdr:nvPicPr>
        <xdr:cNvPr id="7" name="图片 6" descr="C:\Users\Administrator\AppData\Roaming\Tencent\Users\501232853\QQ\WinTemp\RichOle\M9H8%0Q0C6RDOVSKDXV{81T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7403465"/>
          <a:ext cx="3629025" cy="112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733425</xdr:colOff>
      <xdr:row>8</xdr:row>
      <xdr:rowOff>314325</xdr:rowOff>
    </xdr:from>
    <xdr:to>
      <xdr:col>21</xdr:col>
      <xdr:colOff>400050</xdr:colOff>
      <xdr:row>16</xdr:row>
      <xdr:rowOff>66675</xdr:rowOff>
    </xdr:to>
    <xdr:pic>
      <xdr:nvPicPr>
        <xdr:cNvPr id="10" name="图片 9" descr="C:\Users\Administrator\AppData\Roaming\Tencent\Users\501232853\QQ\WinTemp\RichOle\[KH@14KZ$4V%N%O(4C3A1_U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3253740"/>
          <a:ext cx="4210050" cy="215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14</xdr:col>
      <xdr:colOff>504825</xdr:colOff>
      <xdr:row>76</xdr:row>
      <xdr:rowOff>123825</xdr:rowOff>
    </xdr:to>
    <xdr:pic>
      <xdr:nvPicPr>
        <xdr:cNvPr id="11" name="图片 10" descr="C:\Users\Administrator\AppData\Roaming\Tencent\Users\501232853\QQ\WinTemp\RichOle\1L[W(5_0T~US`M]JVY5Y9NU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11955145"/>
          <a:ext cx="7315200" cy="681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20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659003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695325</xdr:colOff>
      <xdr:row>4</xdr:row>
      <xdr:rowOff>38100</xdr:rowOff>
    </xdr:from>
    <xdr:to>
      <xdr:col>26</xdr:col>
      <xdr:colOff>952500</xdr:colOff>
      <xdr:row>6</xdr:row>
      <xdr:rowOff>66675</xdr:rowOff>
    </xdr:to>
    <xdr:pic>
      <xdr:nvPicPr>
        <xdr:cNvPr id="3" name="图片 2" descr="C:\Users\Administrator\AppData\Roaming\Tencent\Users\501232853\QQ\WinTemp\RichOle\Y){7YBVFCG1TX4L8SZZ{LTV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1600" y="1305560"/>
          <a:ext cx="9629775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165634</xdr:colOff>
      <xdr:row>7</xdr:row>
      <xdr:rowOff>352425</xdr:rowOff>
    </xdr:from>
    <xdr:to>
      <xdr:col>24</xdr:col>
      <xdr:colOff>286284</xdr:colOff>
      <xdr:row>20</xdr:row>
      <xdr:rowOff>219075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09200" y="2891790"/>
          <a:ext cx="6140450" cy="3688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619717</xdr:colOff>
      <xdr:row>13</xdr:row>
      <xdr:rowOff>219075</xdr:rowOff>
    </xdr:from>
    <xdr:to>
      <xdr:col>21</xdr:col>
      <xdr:colOff>237447</xdr:colOff>
      <xdr:row>38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63125" y="4793615"/>
          <a:ext cx="4161155" cy="7494905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23</xdr:row>
      <xdr:rowOff>276225</xdr:rowOff>
    </xdr:from>
    <xdr:to>
      <xdr:col>19</xdr:col>
      <xdr:colOff>1409700</xdr:colOff>
      <xdr:row>26</xdr:row>
      <xdr:rowOff>419100</xdr:rowOff>
    </xdr:to>
    <xdr:pic>
      <xdr:nvPicPr>
        <xdr:cNvPr id="6" name="图片 5" descr="C:\Users\Administrator\AppData\Roaming\Tencent\Users\501232853\QQ\WinTemp\RichOle\M9H8%0Q0C6RDOVSKDXV{81T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7403465"/>
          <a:ext cx="3629025" cy="112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733425</xdr:colOff>
      <xdr:row>8</xdr:row>
      <xdr:rowOff>314325</xdr:rowOff>
    </xdr:from>
    <xdr:to>
      <xdr:col>21</xdr:col>
      <xdr:colOff>400050</xdr:colOff>
      <xdr:row>16</xdr:row>
      <xdr:rowOff>66675</xdr:rowOff>
    </xdr:to>
    <xdr:pic>
      <xdr:nvPicPr>
        <xdr:cNvPr id="7" name="图片 6" descr="C:\Users\Administrator\AppData\Roaming\Tencent\Users\501232853\QQ\WinTemp\RichOle\[KH@14KZ$4V%N%O(4C3A1_U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3253740"/>
          <a:ext cx="4210050" cy="215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14</xdr:col>
      <xdr:colOff>504825</xdr:colOff>
      <xdr:row>76</xdr:row>
      <xdr:rowOff>123825</xdr:rowOff>
    </xdr:to>
    <xdr:pic>
      <xdr:nvPicPr>
        <xdr:cNvPr id="8" name="图片 7" descr="C:\Users\Administrator\AppData\Roaming\Tencent\Users\501232853\QQ\WinTemp\RichOle\1L[W(5_0T~US`M]JVY5Y9NU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11955145"/>
          <a:ext cx="7315200" cy="681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209550</xdr:colOff>
      <xdr:row>0</xdr:row>
      <xdr:rowOff>304800</xdr:rowOff>
    </xdr:from>
    <xdr:to>
      <xdr:col>24</xdr:col>
      <xdr:colOff>752475</xdr:colOff>
      <xdr:row>17</xdr:row>
      <xdr:rowOff>30480</xdr:rowOff>
    </xdr:to>
    <xdr:pic>
      <xdr:nvPicPr>
        <xdr:cNvPr id="9" name="图片 8" descr="到账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05825" y="304800"/>
          <a:ext cx="8210550" cy="532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Q21" sqref="Q21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1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2"/>
      <c r="Q1" s="98" t="s">
        <v>1</v>
      </c>
    </row>
    <row r="2" ht="24.95" customHeight="1" spans="1:36">
      <c r="A2" s="43" t="s">
        <v>2</v>
      </c>
      <c r="B2" s="43"/>
      <c r="C2" s="126" t="s">
        <v>3</v>
      </c>
      <c r="D2" s="127"/>
      <c r="E2" s="127"/>
      <c r="F2" s="127"/>
      <c r="G2" s="127"/>
      <c r="H2" s="127"/>
      <c r="I2" s="127"/>
      <c r="J2" s="127"/>
      <c r="K2" s="146"/>
      <c r="L2" s="133" t="s">
        <v>4</v>
      </c>
      <c r="M2" s="135"/>
      <c r="N2" s="147" t="s">
        <v>5</v>
      </c>
      <c r="O2" s="148"/>
      <c r="P2" s="68"/>
      <c r="Q2" s="68"/>
      <c r="R2" s="99"/>
      <c r="S2" s="99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ht="24.95" customHeight="1" spans="1:36">
      <c r="A3" s="43" t="s">
        <v>6</v>
      </c>
      <c r="B3" s="43"/>
      <c r="C3" s="128">
        <v>1445624.74</v>
      </c>
      <c r="D3" s="129"/>
      <c r="E3" s="129"/>
      <c r="F3" s="130"/>
      <c r="G3" s="131" t="s">
        <v>7</v>
      </c>
      <c r="H3" s="132" t="s">
        <v>8</v>
      </c>
      <c r="I3" s="149"/>
      <c r="J3" s="149"/>
      <c r="K3" s="150"/>
      <c r="L3" s="43" t="s">
        <v>9</v>
      </c>
      <c r="M3" s="43"/>
      <c r="N3" s="151" t="s">
        <v>10</v>
      </c>
      <c r="O3" s="152"/>
      <c r="P3" s="73"/>
      <c r="Q3" s="163" t="s">
        <v>5</v>
      </c>
      <c r="R3" s="164">
        <v>65</v>
      </c>
      <c r="S3" s="164">
        <v>3930</v>
      </c>
      <c r="T3" s="165" t="s">
        <v>3</v>
      </c>
      <c r="U3" s="166" t="s">
        <v>8</v>
      </c>
      <c r="V3" s="167">
        <v>1445624.74</v>
      </c>
      <c r="W3" s="168" t="s">
        <v>11</v>
      </c>
      <c r="X3" s="168" t="s">
        <v>12</v>
      </c>
      <c r="Y3" s="171" t="s">
        <v>13</v>
      </c>
      <c r="Z3" s="172" t="s">
        <v>14</v>
      </c>
      <c r="AA3" s="172" t="s">
        <v>10</v>
      </c>
      <c r="AB3" s="173" t="s">
        <v>15</v>
      </c>
      <c r="AC3" s="174" t="s">
        <v>16</v>
      </c>
      <c r="AD3" s="175"/>
      <c r="AE3" s="73"/>
      <c r="AF3" s="73"/>
      <c r="AG3" s="73"/>
      <c r="AH3" s="73"/>
      <c r="AI3" s="73"/>
      <c r="AJ3" s="73"/>
    </row>
    <row r="4" ht="24.95" customHeight="1" spans="1:20">
      <c r="A4" s="43" t="s">
        <v>17</v>
      </c>
      <c r="B4" s="43"/>
      <c r="C4" s="133"/>
      <c r="D4" s="134"/>
      <c r="E4" s="134"/>
      <c r="F4" s="135"/>
      <c r="G4" s="131" t="s">
        <v>18</v>
      </c>
      <c r="H4" s="128"/>
      <c r="I4" s="129"/>
      <c r="J4" s="129"/>
      <c r="K4" s="130"/>
      <c r="L4" s="43" t="s">
        <v>19</v>
      </c>
      <c r="M4" s="43"/>
      <c r="N4" s="153">
        <v>3930</v>
      </c>
      <c r="O4" s="154"/>
      <c r="P4" s="73"/>
      <c r="Q4" s="169"/>
      <c r="R4" s="1"/>
      <c r="S4" s="1"/>
      <c r="T4" s="1"/>
    </row>
    <row r="5" ht="24.95" customHeight="1" spans="1:16">
      <c r="A5" s="43" t="s">
        <v>20</v>
      </c>
      <c r="B5" s="43" t="s">
        <v>21</v>
      </c>
      <c r="C5" s="43"/>
      <c r="D5" s="43"/>
      <c r="E5" s="43" t="s">
        <v>22</v>
      </c>
      <c r="F5" s="43"/>
      <c r="G5" s="136" t="s">
        <v>23</v>
      </c>
      <c r="H5" s="43" t="s">
        <v>24</v>
      </c>
      <c r="I5" s="43"/>
      <c r="J5" s="43" t="s">
        <v>25</v>
      </c>
      <c r="K5" s="43"/>
      <c r="L5" s="43" t="s">
        <v>26</v>
      </c>
      <c r="M5" s="43"/>
      <c r="N5" s="155" t="s">
        <v>27</v>
      </c>
      <c r="O5" s="155"/>
      <c r="P5" s="73"/>
    </row>
    <row r="6" ht="24.95" customHeight="1" spans="1:18">
      <c r="A6" s="43"/>
      <c r="B6" s="137" t="s">
        <v>28</v>
      </c>
      <c r="C6" s="43" t="s">
        <v>29</v>
      </c>
      <c r="D6" s="136" t="s">
        <v>30</v>
      </c>
      <c r="E6" s="137" t="s">
        <v>28</v>
      </c>
      <c r="F6" s="136" t="s">
        <v>30</v>
      </c>
      <c r="G6" s="136" t="s">
        <v>30</v>
      </c>
      <c r="H6" s="43" t="s">
        <v>31</v>
      </c>
      <c r="I6" s="136" t="s">
        <v>30</v>
      </c>
      <c r="J6" s="43" t="s">
        <v>32</v>
      </c>
      <c r="K6" s="131" t="s">
        <v>30</v>
      </c>
      <c r="L6" s="136" t="s">
        <v>30</v>
      </c>
      <c r="M6" s="43" t="s">
        <v>33</v>
      </c>
      <c r="N6" s="155" t="s">
        <v>34</v>
      </c>
      <c r="O6" s="155" t="s">
        <v>30</v>
      </c>
      <c r="P6" s="73"/>
      <c r="R6" s="1"/>
    </row>
    <row r="7" s="117" customFormat="1" ht="33.75" customHeight="1" spans="1:20">
      <c r="A7" s="138">
        <v>1</v>
      </c>
      <c r="B7" s="139">
        <v>42736</v>
      </c>
      <c r="C7" s="140" t="s">
        <v>35</v>
      </c>
      <c r="D7" s="141">
        <v>0</v>
      </c>
      <c r="E7" s="142"/>
      <c r="F7" s="141"/>
      <c r="G7" s="141"/>
      <c r="H7" s="143"/>
      <c r="I7" s="156" t="s">
        <v>36</v>
      </c>
      <c r="J7" s="122" t="s">
        <v>37</v>
      </c>
      <c r="K7" s="156" t="s">
        <v>36</v>
      </c>
      <c r="L7" s="157" t="s">
        <v>36</v>
      </c>
      <c r="M7" s="158"/>
      <c r="N7" s="158"/>
      <c r="O7" s="159" t="e">
        <f>ROUNDUP(D7-I7-K7-L7,2)</f>
        <v>#VALUE!</v>
      </c>
      <c r="P7" s="160"/>
      <c r="S7" s="170"/>
      <c r="T7" s="170"/>
    </row>
    <row r="8" ht="24.95" customHeight="1" spans="1:18">
      <c r="A8" s="37"/>
      <c r="B8" s="38"/>
      <c r="C8" s="39"/>
      <c r="D8" s="40"/>
      <c r="E8" s="41"/>
      <c r="F8" s="40"/>
      <c r="G8" s="40"/>
      <c r="H8" s="36"/>
      <c r="I8" s="86"/>
      <c r="J8" s="37"/>
      <c r="K8" s="86"/>
      <c r="L8" s="40"/>
      <c r="M8" s="89"/>
      <c r="N8" s="123"/>
      <c r="O8" s="85"/>
      <c r="P8" s="73"/>
      <c r="R8" s="1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6"/>
      <c r="J9" s="87"/>
      <c r="K9" s="86"/>
      <c r="L9" s="40"/>
      <c r="M9" s="42"/>
      <c r="N9" s="42"/>
      <c r="O9" s="85"/>
      <c r="P9" s="73"/>
      <c r="R9" s="1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 s="40"/>
      <c r="M10" s="42"/>
      <c r="N10" s="42"/>
      <c r="O10" s="85"/>
      <c r="P10" s="73"/>
      <c r="R10" s="1"/>
    </row>
    <row r="11" ht="24.95" customHeight="1" spans="1:18">
      <c r="A11" s="31">
        <v>3</v>
      </c>
      <c r="B11" s="32"/>
      <c r="C11" s="33"/>
      <c r="D11" s="34"/>
      <c r="E11" s="35">
        <v>42720</v>
      </c>
      <c r="F11" s="34"/>
      <c r="G11" s="34"/>
      <c r="H11" s="36" t="s">
        <v>38</v>
      </c>
      <c r="I11" s="86"/>
      <c r="J11" s="87"/>
      <c r="K11" s="86"/>
      <c r="L11" s="40"/>
      <c r="M11" s="42"/>
      <c r="N11" s="42"/>
      <c r="O11" s="85"/>
      <c r="P11" s="73"/>
      <c r="R11" s="1"/>
    </row>
    <row r="12" ht="24.95" customHeight="1" spans="1:18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0"/>
      <c r="M12" s="42" t="s">
        <v>39</v>
      </c>
      <c r="N12" s="42"/>
      <c r="O12" s="85"/>
      <c r="P12" s="73"/>
      <c r="R12" s="1"/>
    </row>
    <row r="13" ht="24.95" customHeight="1" spans="1:18">
      <c r="A13" s="31">
        <v>4</v>
      </c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0"/>
      <c r="M13" s="42"/>
      <c r="N13" s="42"/>
      <c r="O13" s="85"/>
      <c r="P13" s="73"/>
      <c r="R13" s="1"/>
    </row>
    <row r="14" ht="24.95" customHeight="1" spans="1:18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 s="40"/>
      <c r="M14" s="42"/>
      <c r="N14" s="42"/>
      <c r="O14" s="85"/>
      <c r="P14" s="73"/>
      <c r="R14" s="1"/>
    </row>
    <row r="15" ht="24.95" customHeight="1" spans="1:18">
      <c r="A15" s="31"/>
      <c r="B15" s="32"/>
      <c r="C15" s="33"/>
      <c r="D15" s="34"/>
      <c r="E15" s="35"/>
      <c r="F15" s="34"/>
      <c r="G15" s="34"/>
      <c r="H15" s="36"/>
      <c r="I15" s="86"/>
      <c r="J15" s="87"/>
      <c r="K15" s="86"/>
      <c r="L15" s="40"/>
      <c r="M15" s="42"/>
      <c r="N15" s="42"/>
      <c r="O15" s="85"/>
      <c r="P15" s="73"/>
      <c r="R15" s="1"/>
    </row>
    <row r="16" ht="24.95" customHeight="1" spans="1:18">
      <c r="A16" s="31"/>
      <c r="B16" s="32"/>
      <c r="C16" s="33"/>
      <c r="D16" s="34"/>
      <c r="E16" s="35"/>
      <c r="F16" s="34"/>
      <c r="G16" s="34"/>
      <c r="H16" s="36"/>
      <c r="I16" s="86"/>
      <c r="J16" s="87"/>
      <c r="K16" s="86"/>
      <c r="L16" s="40"/>
      <c r="M16" s="42"/>
      <c r="N16" s="42"/>
      <c r="O16" s="85"/>
      <c r="P16" s="73"/>
      <c r="R16" s="1"/>
    </row>
    <row r="17" ht="24.95" customHeight="1" spans="1:18">
      <c r="A17" s="31"/>
      <c r="B17" s="32"/>
      <c r="C17" s="33"/>
      <c r="D17" s="34"/>
      <c r="E17" s="35"/>
      <c r="F17" s="34"/>
      <c r="G17" s="34"/>
      <c r="H17" s="36"/>
      <c r="I17" s="86"/>
      <c r="J17" s="87"/>
      <c r="K17" s="86"/>
      <c r="L17" s="40"/>
      <c r="M17" s="42"/>
      <c r="N17" s="42"/>
      <c r="O17" s="85"/>
      <c r="P17" s="73"/>
      <c r="R17" s="1"/>
    </row>
    <row r="18" ht="24.95" customHeight="1" spans="1:18">
      <c r="A18" s="31"/>
      <c r="B18" s="32"/>
      <c r="C18" s="33"/>
      <c r="D18" s="34"/>
      <c r="E18" s="35"/>
      <c r="F18" s="34"/>
      <c r="G18" s="34"/>
      <c r="H18" s="36"/>
      <c r="I18" s="86"/>
      <c r="J18" s="87"/>
      <c r="K18" s="86"/>
      <c r="L18" s="40"/>
      <c r="M18" s="42"/>
      <c r="N18" s="42"/>
      <c r="O18" s="85"/>
      <c r="P18" s="73"/>
      <c r="R18" s="1"/>
    </row>
    <row r="19" ht="24.95" customHeight="1" spans="1:29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0"/>
      <c r="M19" s="42"/>
      <c r="N19" s="42"/>
      <c r="O19" s="85"/>
      <c r="P19" s="73"/>
      <c r="Q19" s="107" t="s">
        <v>40</v>
      </c>
      <c r="R19" s="108" t="s">
        <v>41</v>
      </c>
      <c r="S19" s="108"/>
      <c r="T19" s="108"/>
      <c r="U19" s="108"/>
      <c r="V19" s="108"/>
      <c r="W19" s="108"/>
      <c r="X19" s="109" t="s">
        <v>42</v>
      </c>
      <c r="Y19" s="109"/>
      <c r="Z19" s="109"/>
      <c r="AA19" s="109"/>
      <c r="AB19" s="109"/>
      <c r="AC19" s="119"/>
    </row>
    <row r="20" ht="24.95" customHeight="1" spans="1:16">
      <c r="A20" s="37"/>
      <c r="B20" s="38"/>
      <c r="C20" s="39"/>
      <c r="D20" s="40"/>
      <c r="E20" s="41"/>
      <c r="F20" s="40"/>
      <c r="G20" s="40"/>
      <c r="H20" s="42"/>
      <c r="I20" s="86"/>
      <c r="J20" s="37"/>
      <c r="K20" s="86"/>
      <c r="L20" s="40"/>
      <c r="M20" s="89"/>
      <c r="N20" s="89"/>
      <c r="O20" s="86"/>
      <c r="P20" s="73"/>
    </row>
    <row r="21" ht="24.95" customHeight="1" spans="1:18">
      <c r="A21" s="37"/>
      <c r="B21" s="38"/>
      <c r="C21" s="39"/>
      <c r="D21" s="40"/>
      <c r="E21" s="41"/>
      <c r="F21" s="40"/>
      <c r="G21" s="40"/>
      <c r="H21" s="42"/>
      <c r="I21" s="86"/>
      <c r="J21" s="37"/>
      <c r="K21" s="86"/>
      <c r="L21" s="40"/>
      <c r="M21" s="42"/>
      <c r="N21" s="42"/>
      <c r="O21" s="86"/>
      <c r="P21" s="73"/>
      <c r="Q21" s="110"/>
      <c r="R21" s="110"/>
    </row>
    <row r="22" ht="24.95" customHeight="1" spans="1:16">
      <c r="A22" s="37"/>
      <c r="B22" s="38"/>
      <c r="C22" s="39"/>
      <c r="D22" s="40"/>
      <c r="E22" s="41"/>
      <c r="F22" s="40"/>
      <c r="G22" s="40"/>
      <c r="H22" s="42"/>
      <c r="I22" s="86"/>
      <c r="J22" s="37"/>
      <c r="K22" s="86"/>
      <c r="L22" s="40"/>
      <c r="M22" s="42"/>
      <c r="N22" s="42"/>
      <c r="O22" s="86"/>
      <c r="P22" s="73"/>
    </row>
    <row r="23" ht="24.95" customHeight="1" spans="1:16">
      <c r="A23" s="37"/>
      <c r="B23" s="38"/>
      <c r="C23" s="39"/>
      <c r="D23" s="40"/>
      <c r="E23" s="41"/>
      <c r="F23" s="40"/>
      <c r="G23" s="40"/>
      <c r="H23" s="42"/>
      <c r="I23" s="86"/>
      <c r="J23" s="37"/>
      <c r="K23" s="86"/>
      <c r="L23" s="40"/>
      <c r="M23" s="42"/>
      <c r="N23" s="42"/>
      <c r="O23" s="86"/>
      <c r="P23" s="73"/>
    </row>
    <row r="24" s="2" customFormat="1" ht="24.95" customHeight="1" spans="1:22">
      <c r="A24" s="43" t="s">
        <v>43</v>
      </c>
      <c r="B24" s="43"/>
      <c r="C24" s="44" t="s">
        <v>44</v>
      </c>
      <c r="D24" s="45">
        <f>SUM(D7:D23)</f>
        <v>0</v>
      </c>
      <c r="E24" s="44" t="s">
        <v>44</v>
      </c>
      <c r="F24" s="45">
        <f>SUM(F7:F23)</f>
        <v>0</v>
      </c>
      <c r="G24" s="45">
        <f>SUM(G7:G23)</f>
        <v>0</v>
      </c>
      <c r="H24" s="44" t="s">
        <v>44</v>
      </c>
      <c r="I24" s="45">
        <f>SUM(I7:I23)</f>
        <v>0</v>
      </c>
      <c r="J24" s="44" t="s">
        <v>44</v>
      </c>
      <c r="K24" s="45">
        <f>SUM(K7:K23)</f>
        <v>0</v>
      </c>
      <c r="L24" s="45"/>
      <c r="M24" s="44" t="s">
        <v>44</v>
      </c>
      <c r="N24" s="44"/>
      <c r="O24" s="45" t="e">
        <f>SUM(O7:O23)</f>
        <v>#VALUE!</v>
      </c>
      <c r="P24" s="88"/>
      <c r="Q24" s="111">
        <f>D25/C3</f>
        <v>0</v>
      </c>
      <c r="R24" s="4"/>
      <c r="S24" s="4"/>
      <c r="T24" s="4"/>
      <c r="U24" s="1"/>
      <c r="V24" s="1"/>
    </row>
    <row r="25" ht="26.1" customHeight="1" spans="1:17">
      <c r="A25" s="46" t="s">
        <v>45</v>
      </c>
      <c r="B25" s="46"/>
      <c r="C25" s="37" t="s">
        <v>46</v>
      </c>
      <c r="D25" s="144">
        <v>0</v>
      </c>
      <c r="E25" s="144"/>
      <c r="F25" s="144"/>
      <c r="G25" s="144"/>
      <c r="H25" s="48" t="s">
        <v>47</v>
      </c>
      <c r="I25" s="48"/>
      <c r="J25" s="161"/>
      <c r="K25" s="161"/>
      <c r="L25" s="161"/>
      <c r="M25" s="161"/>
      <c r="N25" s="161"/>
      <c r="O25" s="161"/>
      <c r="P25" s="73"/>
      <c r="Q25" s="112" t="s">
        <v>48</v>
      </c>
    </row>
    <row r="26" ht="26.1" customHeight="1" spans="1:18">
      <c r="A26" s="46"/>
      <c r="B26" s="46"/>
      <c r="C26" s="49" t="s">
        <v>49</v>
      </c>
      <c r="D26" s="145">
        <f>D25</f>
        <v>0</v>
      </c>
      <c r="E26" s="145"/>
      <c r="F26" s="145"/>
      <c r="G26" s="145"/>
      <c r="H26" s="51"/>
      <c r="I26" s="51"/>
      <c r="J26" s="162"/>
      <c r="K26" s="162"/>
      <c r="L26" s="162"/>
      <c r="M26" s="162"/>
      <c r="N26" s="162"/>
      <c r="O26" s="162"/>
      <c r="P26" s="73"/>
      <c r="R26" s="1"/>
    </row>
    <row r="27" ht="45" customHeight="1" spans="1:20">
      <c r="A27" s="8" t="s">
        <v>50</v>
      </c>
      <c r="B27" s="64"/>
      <c r="C27" s="107" t="s">
        <v>40</v>
      </c>
      <c r="D27" s="109" t="s">
        <v>15</v>
      </c>
      <c r="E27" s="109"/>
      <c r="F27" s="109"/>
      <c r="G27" s="109"/>
      <c r="H27" s="109"/>
      <c r="I27" s="119"/>
      <c r="J27" s="162" t="s">
        <v>42</v>
      </c>
      <c r="K27" s="162"/>
      <c r="L27" s="162"/>
      <c r="M27" s="162"/>
      <c r="N27" s="162"/>
      <c r="O27" s="162"/>
      <c r="P27" s="73"/>
      <c r="R27" s="113"/>
      <c r="S27" s="114"/>
      <c r="T27" s="114"/>
    </row>
    <row r="28" ht="45" customHeight="1" spans="1:16">
      <c r="A28" s="43" t="s">
        <v>51</v>
      </c>
      <c r="B28" s="43"/>
      <c r="C28" s="56" t="s">
        <v>52</v>
      </c>
      <c r="D28" s="57"/>
      <c r="E28" s="57"/>
      <c r="F28" s="57"/>
      <c r="G28" s="57"/>
      <c r="H28" s="57"/>
      <c r="I28" s="57"/>
      <c r="J28" s="94"/>
      <c r="K28" s="94"/>
      <c r="L28" s="94"/>
      <c r="M28" s="94"/>
      <c r="N28" s="94"/>
      <c r="O28" s="95"/>
      <c r="P28" s="73"/>
    </row>
    <row r="29" ht="45" customHeight="1" spans="1:16">
      <c r="A29" s="43" t="s">
        <v>53</v>
      </c>
      <c r="B29" s="43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P29" s="73"/>
    </row>
    <row r="30" ht="45" customHeight="1" spans="1:20">
      <c r="A30" s="43" t="s">
        <v>54</v>
      </c>
      <c r="B30" s="43"/>
      <c r="C30" s="60" t="s">
        <v>55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73"/>
      <c r="T30" s="113"/>
    </row>
    <row r="31" ht="42" customHeight="1" spans="1:16">
      <c r="A31" s="43" t="s">
        <v>56</v>
      </c>
      <c r="B31" s="4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73"/>
    </row>
    <row r="35" spans="17:22">
      <c r="Q35" s="4"/>
      <c r="U35" s="4"/>
      <c r="V35" s="4"/>
    </row>
    <row r="36" s="4" customFormat="1"/>
    <row r="37" s="4" customFormat="1"/>
    <row r="38" s="4" customFormat="1" spans="17:22">
      <c r="Q38" s="1"/>
      <c r="U38" s="1"/>
      <c r="V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V38"/>
  <sheetViews>
    <sheetView topLeftCell="A4" workbookViewId="0">
      <selection activeCell="A4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1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2"/>
      <c r="Q1" s="98" t="s">
        <v>1</v>
      </c>
    </row>
    <row r="2" ht="24.95" customHeight="1" spans="1:36">
      <c r="A2" s="8" t="s">
        <v>2</v>
      </c>
      <c r="B2" s="8"/>
      <c r="C2" s="9" t="s">
        <v>57</v>
      </c>
      <c r="D2" s="10"/>
      <c r="E2" s="10"/>
      <c r="F2" s="10"/>
      <c r="G2" s="10"/>
      <c r="H2" s="10"/>
      <c r="I2" s="10"/>
      <c r="J2" s="10"/>
      <c r="K2" s="63"/>
      <c r="L2" s="64" t="s">
        <v>4</v>
      </c>
      <c r="M2" s="65"/>
      <c r="N2" s="66" t="s">
        <v>58</v>
      </c>
      <c r="O2" s="67"/>
      <c r="P2" s="68"/>
      <c r="Q2" s="68"/>
      <c r="R2" s="99"/>
      <c r="S2" s="99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ht="24.95" customHeight="1" spans="1:36">
      <c r="A3" s="8" t="s">
        <v>6</v>
      </c>
      <c r="B3" s="8"/>
      <c r="C3" s="11">
        <v>2140157.61</v>
      </c>
      <c r="D3" s="12"/>
      <c r="E3" s="12"/>
      <c r="F3" s="13"/>
      <c r="G3" s="14" t="s">
        <v>7</v>
      </c>
      <c r="H3" s="15" t="s">
        <v>59</v>
      </c>
      <c r="I3" s="69"/>
      <c r="J3" s="69"/>
      <c r="K3" s="70"/>
      <c r="L3" s="8" t="s">
        <v>9</v>
      </c>
      <c r="M3" s="8"/>
      <c r="N3" s="71" t="s">
        <v>60</v>
      </c>
      <c r="O3" s="72"/>
      <c r="P3" s="73"/>
      <c r="Q3" s="100" t="s">
        <v>58</v>
      </c>
      <c r="R3" s="101"/>
      <c r="S3" s="102">
        <v>2521</v>
      </c>
      <c r="T3" s="103" t="s">
        <v>57</v>
      </c>
      <c r="U3" s="104" t="s">
        <v>59</v>
      </c>
      <c r="V3" s="104">
        <v>2140157.61</v>
      </c>
      <c r="W3" s="105"/>
      <c r="X3" s="106"/>
      <c r="Y3" s="116"/>
      <c r="Z3" s="106"/>
      <c r="AA3" s="116"/>
      <c r="AB3" s="106"/>
      <c r="AC3" s="117"/>
      <c r="AD3" s="117"/>
      <c r="AE3" s="117"/>
      <c r="AF3" s="118"/>
      <c r="AG3" s="73"/>
      <c r="AH3" s="73"/>
      <c r="AI3" s="73"/>
      <c r="AJ3" s="73"/>
    </row>
    <row r="4" ht="24.95" customHeight="1" spans="1:18">
      <c r="A4" s="8" t="s">
        <v>17</v>
      </c>
      <c r="B4" s="8"/>
      <c r="C4" s="11">
        <v>1778246.92</v>
      </c>
      <c r="D4" s="12"/>
      <c r="E4" s="12"/>
      <c r="F4" s="13"/>
      <c r="G4" s="14" t="s">
        <v>18</v>
      </c>
      <c r="H4" s="11"/>
      <c r="I4" s="12"/>
      <c r="J4" s="12"/>
      <c r="K4" s="13"/>
      <c r="L4" s="8" t="s">
        <v>19</v>
      </c>
      <c r="M4" s="8"/>
      <c r="N4" s="74">
        <v>2521</v>
      </c>
      <c r="O4" s="75"/>
      <c r="P4" s="73"/>
      <c r="R4" s="1"/>
    </row>
    <row r="5" ht="24.95" customHeight="1" spans="1:18">
      <c r="A5" s="8" t="s">
        <v>20</v>
      </c>
      <c r="B5" s="8" t="s">
        <v>21</v>
      </c>
      <c r="C5" s="8"/>
      <c r="D5" s="8"/>
      <c r="E5" s="8" t="s">
        <v>22</v>
      </c>
      <c r="F5" s="8"/>
      <c r="G5" s="16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6" t="s">
        <v>27</v>
      </c>
      <c r="O5" s="76"/>
      <c r="P5" s="73"/>
      <c r="Q5"/>
      <c r="R5" s="1"/>
    </row>
    <row r="6" ht="24.95" customHeight="1" spans="1:18">
      <c r="A6" s="8"/>
      <c r="B6" s="17" t="s">
        <v>28</v>
      </c>
      <c r="C6" s="8" t="s">
        <v>29</v>
      </c>
      <c r="D6" s="16" t="s">
        <v>30</v>
      </c>
      <c r="E6" s="17" t="s">
        <v>28</v>
      </c>
      <c r="F6" s="16" t="s">
        <v>30</v>
      </c>
      <c r="G6" s="16" t="s">
        <v>30</v>
      </c>
      <c r="H6" s="8" t="s">
        <v>31</v>
      </c>
      <c r="I6" s="16" t="s">
        <v>30</v>
      </c>
      <c r="J6" s="8" t="s">
        <v>32</v>
      </c>
      <c r="K6" s="14" t="s">
        <v>30</v>
      </c>
      <c r="L6" s="16" t="s">
        <v>30</v>
      </c>
      <c r="M6" s="8" t="s">
        <v>33</v>
      </c>
      <c r="N6" s="76" t="s">
        <v>34</v>
      </c>
      <c r="O6" s="76" t="s">
        <v>30</v>
      </c>
      <c r="P6" s="73"/>
      <c r="R6" s="1"/>
    </row>
    <row r="7" ht="50.25" customHeight="1" spans="1:18">
      <c r="A7" s="31">
        <v>1</v>
      </c>
      <c r="B7" s="32">
        <v>42757</v>
      </c>
      <c r="C7" s="33" t="s">
        <v>35</v>
      </c>
      <c r="D7" s="34">
        <v>1498000</v>
      </c>
      <c r="E7" s="35">
        <v>42755</v>
      </c>
      <c r="F7" s="34">
        <v>1498000</v>
      </c>
      <c r="G7" s="34"/>
      <c r="H7" s="36" t="s">
        <v>61</v>
      </c>
      <c r="I7" s="86">
        <v>42803.15</v>
      </c>
      <c r="J7" s="122"/>
      <c r="K7" s="86"/>
      <c r="L7" s="40">
        <v>13000</v>
      </c>
      <c r="M7" s="123" t="s">
        <v>62</v>
      </c>
      <c r="N7" s="42"/>
      <c r="O7" s="80">
        <f>ROUNDUP(D7-I7-K7-L7-L8,2)</f>
        <v>1437996.85</v>
      </c>
      <c r="P7" s="73"/>
      <c r="Q7" s="1" t="s">
        <v>63</v>
      </c>
      <c r="R7" s="1"/>
    </row>
    <row r="8" ht="31.5" customHeight="1" spans="1:18">
      <c r="A8" s="37"/>
      <c r="B8" s="38"/>
      <c r="C8" s="39"/>
      <c r="D8" s="40"/>
      <c r="E8" s="41"/>
      <c r="F8"/>
      <c r="G8" s="40"/>
      <c r="H8" s="36"/>
      <c r="I8" s="86"/>
      <c r="J8" s="89" t="s">
        <v>64</v>
      </c>
      <c r="K8" s="86"/>
      <c r="L8" s="40">
        <v>4200</v>
      </c>
      <c r="M8" s="124"/>
      <c r="N8" s="123"/>
      <c r="O8" s="83"/>
      <c r="P8" s="73"/>
      <c r="R8" s="1"/>
    </row>
    <row r="9" ht="43.5" customHeight="1" spans="1:18">
      <c r="A9" s="31"/>
      <c r="B9" s="120" t="s">
        <v>65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5"/>
      <c r="O9" s="85"/>
      <c r="P9"/>
      <c r="R9" s="1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6"/>
      <c r="J10" s="87"/>
      <c r="K10" s="86"/>
      <c r="L10" s="40"/>
      <c r="M10" s="42"/>
      <c r="N10" s="42"/>
      <c r="O10" s="85"/>
      <c r="P10" s="73"/>
      <c r="R10" s="1"/>
    </row>
    <row r="11" ht="20.1" customHeight="1" spans="1:18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/>
      <c r="L11" s="40"/>
      <c r="M11" s="42"/>
      <c r="N11" s="42"/>
      <c r="O11" s="85"/>
      <c r="P11" s="73"/>
      <c r="R11" s="1"/>
    </row>
    <row r="12" ht="20.1" customHeight="1" spans="1:18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0"/>
      <c r="M12" s="42"/>
      <c r="N12" s="42"/>
      <c r="O12" s="85"/>
      <c r="P12" s="73"/>
      <c r="R12" s="1"/>
    </row>
    <row r="13" ht="20.1" customHeight="1" spans="1:29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0"/>
      <c r="M13" s="42"/>
      <c r="N13" s="42"/>
      <c r="O13" s="85"/>
      <c r="P13" s="73"/>
      <c r="Q13" s="107" t="s">
        <v>40</v>
      </c>
      <c r="R13" s="108" t="s">
        <v>41</v>
      </c>
      <c r="S13" s="108"/>
      <c r="T13" s="108"/>
      <c r="U13" s="108"/>
      <c r="V13" s="108"/>
      <c r="W13" s="108"/>
      <c r="X13" s="109" t="s">
        <v>42</v>
      </c>
      <c r="Y13" s="109"/>
      <c r="Z13" s="109"/>
      <c r="AA13" s="109"/>
      <c r="AB13" s="109"/>
      <c r="AC13" s="119"/>
    </row>
    <row r="14" ht="20.1" customHeight="1" spans="1:16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/>
      <c r="M14" s="42"/>
      <c r="N14" s="42"/>
      <c r="O14" s="85"/>
      <c r="P14" s="73"/>
    </row>
    <row r="15" ht="20.1" customHeight="1" spans="1:18">
      <c r="A15" s="31"/>
      <c r="B15" s="32"/>
      <c r="C15" s="33"/>
      <c r="D15" s="34"/>
      <c r="E15" s="35"/>
      <c r="F15" s="34"/>
      <c r="G15" s="34"/>
      <c r="H15" s="36"/>
      <c r="I15" s="86"/>
      <c r="J15" s="87"/>
      <c r="K15" s="86"/>
      <c r="L15" s="40"/>
      <c r="M15" s="42"/>
      <c r="N15" s="42"/>
      <c r="O15" s="85"/>
      <c r="P15" s="73"/>
      <c r="Q15" s="110"/>
      <c r="R15" s="110"/>
    </row>
    <row r="16" ht="20.1" customHeight="1" spans="1:16">
      <c r="A16" s="31"/>
      <c r="B16" s="32"/>
      <c r="C16" s="33"/>
      <c r="D16" s="34"/>
      <c r="E16" s="35"/>
      <c r="F16" s="34"/>
      <c r="G16" s="34"/>
      <c r="H16" s="36"/>
      <c r="I16" s="86"/>
      <c r="J16" s="87"/>
      <c r="K16" s="86"/>
      <c r="L16" s="40"/>
      <c r="M16" s="42"/>
      <c r="N16" s="42"/>
      <c r="O16" s="85"/>
      <c r="P16" s="73"/>
    </row>
    <row r="17" ht="20.1" customHeight="1" spans="1:16">
      <c r="A17" s="31"/>
      <c r="B17" s="32"/>
      <c r="C17" s="33"/>
      <c r="D17" s="34"/>
      <c r="E17" s="35"/>
      <c r="F17" s="34"/>
      <c r="G17" s="34"/>
      <c r="H17" s="36"/>
      <c r="I17" s="86"/>
      <c r="J17" s="87"/>
      <c r="K17" s="86"/>
      <c r="L17" s="40"/>
      <c r="M17" s="42"/>
      <c r="N17" s="42"/>
      <c r="O17" s="85"/>
      <c r="P17" s="73"/>
    </row>
    <row r="18" ht="20.1" customHeight="1" spans="1:48">
      <c r="A18" s="31"/>
      <c r="B18" s="32"/>
      <c r="C18" s="33"/>
      <c r="D18" s="34"/>
      <c r="E18" s="35"/>
      <c r="F18" s="34"/>
      <c r="G18" s="34"/>
      <c r="H18" s="36"/>
      <c r="I18" s="86"/>
      <c r="J18" s="87"/>
      <c r="K18" s="86"/>
      <c r="L18" s="40"/>
      <c r="M18" s="42"/>
      <c r="N18" s="42"/>
      <c r="O18" s="85"/>
      <c r="P18" s="88"/>
      <c r="Q18" s="111">
        <f>D25/C3</f>
        <v>0.671911658880114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ht="20.1" customHeight="1" spans="1:17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0"/>
      <c r="M19" s="42"/>
      <c r="N19" s="42"/>
      <c r="O19" s="85"/>
      <c r="P19" s="73"/>
      <c r="Q19" s="112" t="s">
        <v>48</v>
      </c>
    </row>
    <row r="20" ht="20.1" customHeight="1" spans="1:18">
      <c r="A20" s="37"/>
      <c r="B20" s="38"/>
      <c r="C20" s="39"/>
      <c r="D20" s="40"/>
      <c r="E20" s="41"/>
      <c r="F20" s="40"/>
      <c r="G20" s="40"/>
      <c r="H20" s="42"/>
      <c r="I20" s="86"/>
      <c r="J20" s="37"/>
      <c r="K20" s="86"/>
      <c r="L20" s="40"/>
      <c r="M20" s="89"/>
      <c r="N20" s="89"/>
      <c r="O20" s="86"/>
      <c r="P20" s="73"/>
      <c r="R20" s="1"/>
    </row>
    <row r="21" ht="20.1" customHeight="1" spans="1:20">
      <c r="A21" s="37"/>
      <c r="B21" s="38"/>
      <c r="C21" s="39"/>
      <c r="D21" s="40"/>
      <c r="E21" s="41"/>
      <c r="F21" s="40"/>
      <c r="G21" s="40"/>
      <c r="H21" s="42"/>
      <c r="I21" s="86"/>
      <c r="J21" s="37"/>
      <c r="K21" s="86"/>
      <c r="L21" s="40"/>
      <c r="M21" s="42"/>
      <c r="N21" s="42"/>
      <c r="O21" s="86"/>
      <c r="P21" s="73"/>
      <c r="R21" s="113"/>
      <c r="S21" s="114"/>
      <c r="T21" s="114"/>
    </row>
    <row r="22" ht="20.1" customHeight="1" spans="1:16">
      <c r="A22" s="37"/>
      <c r="B22" s="38"/>
      <c r="C22" s="39"/>
      <c r="D22" s="40"/>
      <c r="E22" s="41"/>
      <c r="F22" s="40"/>
      <c r="G22" s="40"/>
      <c r="H22" s="42"/>
      <c r="I22" s="86"/>
      <c r="J22" s="37"/>
      <c r="K22" s="86"/>
      <c r="L22" s="40"/>
      <c r="M22" s="42"/>
      <c r="N22" s="42"/>
      <c r="O22" s="86"/>
      <c r="P22" s="73"/>
    </row>
    <row r="23" ht="20.1" customHeight="1" spans="1:16">
      <c r="A23" s="37"/>
      <c r="B23" s="38"/>
      <c r="C23" s="39"/>
      <c r="D23" s="40"/>
      <c r="E23" s="41"/>
      <c r="F23" s="40"/>
      <c r="G23" s="40"/>
      <c r="H23" s="42"/>
      <c r="I23" s="86"/>
      <c r="J23" s="37"/>
      <c r="K23" s="86"/>
      <c r="L23" s="40"/>
      <c r="M23" s="42"/>
      <c r="N23" s="42"/>
      <c r="O23" s="86"/>
      <c r="P23" s="73"/>
    </row>
    <row r="24" s="2" customFormat="1" ht="24.95" customHeight="1" spans="1:48">
      <c r="A24" s="43" t="s">
        <v>43</v>
      </c>
      <c r="B24" s="43"/>
      <c r="C24" s="44" t="s">
        <v>44</v>
      </c>
      <c r="D24" s="45">
        <f>SUM(D7:D23)</f>
        <v>1498000</v>
      </c>
      <c r="E24" s="44" t="s">
        <v>44</v>
      </c>
      <c r="F24" s="45">
        <f>SUM(F7:F23)</f>
        <v>1498000</v>
      </c>
      <c r="G24" s="45">
        <f>SUM(G7:G23)</f>
        <v>0</v>
      </c>
      <c r="H24" s="44" t="s">
        <v>44</v>
      </c>
      <c r="I24" s="45">
        <f>SUM(I7:I23)</f>
        <v>42803.15</v>
      </c>
      <c r="J24" s="44" t="s">
        <v>44</v>
      </c>
      <c r="K24" s="45">
        <f>SUM(K7:K23)</f>
        <v>0</v>
      </c>
      <c r="L24" s="45"/>
      <c r="M24" s="44" t="s">
        <v>44</v>
      </c>
      <c r="N24" s="44"/>
      <c r="O24" s="45">
        <f>SUM(O7:O23)</f>
        <v>1437996.85</v>
      </c>
      <c r="P24" s="73"/>
      <c r="Q24" s="1"/>
      <c r="R24" s="4"/>
      <c r="S24" s="4"/>
      <c r="T24" s="11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ht="26.1" customHeight="1" spans="1:16">
      <c r="A25" s="46" t="s">
        <v>45</v>
      </c>
      <c r="B25" s="46"/>
      <c r="C25" s="37" t="s">
        <v>46</v>
      </c>
      <c r="D25" s="47">
        <f>O7</f>
        <v>1437996.85</v>
      </c>
      <c r="E25" s="47"/>
      <c r="F25" s="47"/>
      <c r="G25" s="47"/>
      <c r="H25" s="48" t="s">
        <v>47</v>
      </c>
      <c r="I25" s="48"/>
      <c r="J25" s="18" t="s">
        <v>66</v>
      </c>
      <c r="K25" s="18"/>
      <c r="L25" s="18"/>
      <c r="M25" s="18"/>
      <c r="N25" s="18"/>
      <c r="O25" s="18"/>
      <c r="P25" s="73"/>
    </row>
    <row r="26" ht="26.1" customHeight="1" spans="1:15">
      <c r="A26" s="46"/>
      <c r="B26" s="46"/>
      <c r="C26" s="49" t="s">
        <v>49</v>
      </c>
      <c r="D26" s="50">
        <f>D25</f>
        <v>1437996.85</v>
      </c>
      <c r="E26" s="50"/>
      <c r="F26" s="50"/>
      <c r="G26" s="50"/>
      <c r="H26" s="51"/>
      <c r="I26" s="51"/>
      <c r="J26" s="90" t="s">
        <v>67</v>
      </c>
      <c r="K26" s="91"/>
      <c r="L26" s="91"/>
      <c r="M26" s="91"/>
      <c r="N26" s="91"/>
      <c r="O26" s="92"/>
    </row>
    <row r="27" s="3" customFormat="1" ht="45" customHeight="1" spans="1:20">
      <c r="A27" s="52" t="s">
        <v>50</v>
      </c>
      <c r="B27" s="53"/>
      <c r="C27" s="54" t="s">
        <v>40</v>
      </c>
      <c r="D27" s="55" t="s">
        <v>68</v>
      </c>
      <c r="E27" s="55"/>
      <c r="F27" s="55"/>
      <c r="G27" s="55"/>
      <c r="H27" s="55"/>
      <c r="I27" s="55"/>
      <c r="J27" s="55" t="s">
        <v>69</v>
      </c>
      <c r="K27" s="55"/>
      <c r="L27" s="55"/>
      <c r="M27" s="55"/>
      <c r="N27" s="55"/>
      <c r="O27" s="93"/>
      <c r="R27" s="115"/>
      <c r="S27" s="115"/>
      <c r="T27" s="115"/>
    </row>
    <row r="28" ht="45" customHeight="1" spans="1:15">
      <c r="A28" s="43" t="s">
        <v>51</v>
      </c>
      <c r="B28" s="43"/>
      <c r="C28" s="56" t="s">
        <v>52</v>
      </c>
      <c r="D28" s="57"/>
      <c r="E28" s="57"/>
      <c r="F28" s="57"/>
      <c r="G28" s="57"/>
      <c r="H28" s="57"/>
      <c r="I28" s="57"/>
      <c r="J28" s="94"/>
      <c r="K28" s="94"/>
      <c r="L28" s="94"/>
      <c r="M28" s="94"/>
      <c r="N28" s="94"/>
      <c r="O28" s="95"/>
    </row>
    <row r="29" ht="45" customHeight="1" spans="1:22">
      <c r="A29" s="43" t="s">
        <v>53</v>
      </c>
      <c r="B29" s="43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Q29" s="4"/>
      <c r="U29" s="4"/>
      <c r="V29" s="4"/>
    </row>
    <row r="30" ht="45" customHeight="1" spans="1:48">
      <c r="A30" s="43" t="s">
        <v>54</v>
      </c>
      <c r="B30" s="43"/>
      <c r="C30" s="60" t="s">
        <v>55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4"/>
      <c r="Q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ht="42" customHeight="1" spans="1:48">
      <c r="A31" s="43" t="s">
        <v>56</v>
      </c>
      <c r="B31" s="4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"/>
      <c r="Q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6:48">
      <c r="P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6" s="4" customFormat="1" spans="16:48">
      <c r="P36" s="1"/>
      <c r="Q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="4" customFormat="1" spans="16:48">
      <c r="P37" s="1"/>
      <c r="Q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="4" customFormat="1" spans="3:48">
      <c r="C38"/>
      <c r="P38" s="1"/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N9"/>
    <mergeCell ref="R13:W13"/>
    <mergeCell ref="X13:AC13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O7:O8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8"/>
  <sheetViews>
    <sheetView tabSelected="1" topLeftCell="A3" workbookViewId="0">
      <selection activeCell="N11" sqref="N11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1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2"/>
      <c r="Q1" s="98" t="s">
        <v>1</v>
      </c>
      <c r="R1" s="4"/>
      <c r="S1" s="4"/>
      <c r="T1" s="4"/>
    </row>
    <row r="2" s="1" customFormat="1" ht="24.95" customHeight="1" spans="1:36">
      <c r="A2" s="8" t="s">
        <v>2</v>
      </c>
      <c r="B2" s="8"/>
      <c r="C2" s="9" t="s">
        <v>57</v>
      </c>
      <c r="D2" s="10"/>
      <c r="E2" s="10"/>
      <c r="F2" s="10"/>
      <c r="G2" s="10"/>
      <c r="H2" s="10"/>
      <c r="I2" s="10"/>
      <c r="J2" s="10"/>
      <c r="K2" s="63"/>
      <c r="L2" s="64" t="s">
        <v>4</v>
      </c>
      <c r="M2" s="65"/>
      <c r="N2" s="66" t="s">
        <v>58</v>
      </c>
      <c r="O2" s="67"/>
      <c r="P2" s="68"/>
      <c r="Q2" s="68"/>
      <c r="R2" s="99"/>
      <c r="S2" s="99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="1" customFormat="1" ht="24.95" customHeight="1" spans="1:36">
      <c r="A3" s="8" t="s">
        <v>6</v>
      </c>
      <c r="B3" s="8"/>
      <c r="C3" s="11">
        <v>2140157.61</v>
      </c>
      <c r="D3" s="12"/>
      <c r="E3" s="12"/>
      <c r="F3" s="13"/>
      <c r="G3" s="14" t="s">
        <v>7</v>
      </c>
      <c r="H3" s="15" t="s">
        <v>59</v>
      </c>
      <c r="I3" s="69"/>
      <c r="J3" s="69"/>
      <c r="K3" s="70"/>
      <c r="L3" s="8" t="s">
        <v>9</v>
      </c>
      <c r="M3" s="8"/>
      <c r="N3" s="71" t="s">
        <v>60</v>
      </c>
      <c r="O3" s="72"/>
      <c r="P3" s="73"/>
      <c r="Q3" s="100" t="s">
        <v>58</v>
      </c>
      <c r="R3" s="101"/>
      <c r="S3" s="102">
        <v>2521</v>
      </c>
      <c r="T3" s="103" t="s">
        <v>57</v>
      </c>
      <c r="U3" s="104" t="s">
        <v>59</v>
      </c>
      <c r="V3" s="104">
        <v>2140157.61</v>
      </c>
      <c r="W3" s="105"/>
      <c r="X3" s="106"/>
      <c r="Y3" s="116"/>
      <c r="Z3" s="106"/>
      <c r="AA3" s="116"/>
      <c r="AB3" s="106"/>
      <c r="AC3" s="117"/>
      <c r="AD3" s="117"/>
      <c r="AE3" s="117"/>
      <c r="AF3" s="118"/>
      <c r="AG3" s="73"/>
      <c r="AH3" s="73"/>
      <c r="AI3" s="73"/>
      <c r="AJ3" s="73"/>
    </row>
    <row r="4" s="1" customFormat="1" ht="24.95" customHeight="1" spans="1:20">
      <c r="A4" s="8" t="s">
        <v>17</v>
      </c>
      <c r="B4" s="8"/>
      <c r="C4" s="11">
        <v>1778246.92</v>
      </c>
      <c r="D4" s="12"/>
      <c r="E4" s="12"/>
      <c r="F4" s="13"/>
      <c r="G4" s="14" t="s">
        <v>18</v>
      </c>
      <c r="H4" s="11"/>
      <c r="I4" s="12"/>
      <c r="J4" s="12"/>
      <c r="K4" s="13"/>
      <c r="L4" s="8" t="s">
        <v>19</v>
      </c>
      <c r="M4" s="8"/>
      <c r="N4" s="74">
        <v>2521</v>
      </c>
      <c r="O4" s="75"/>
      <c r="P4" s="73"/>
      <c r="Q4" s="1"/>
      <c r="R4" s="1"/>
      <c r="S4" s="4"/>
      <c r="T4" s="4"/>
    </row>
    <row r="5" s="1" customFormat="1" ht="24.95" customHeight="1" spans="1:20">
      <c r="A5" s="8" t="s">
        <v>20</v>
      </c>
      <c r="B5" s="8" t="s">
        <v>21</v>
      </c>
      <c r="C5" s="8"/>
      <c r="D5" s="8"/>
      <c r="E5" s="8" t="s">
        <v>22</v>
      </c>
      <c r="F5" s="8"/>
      <c r="G5" s="16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6" t="s">
        <v>27</v>
      </c>
      <c r="O5" s="76"/>
      <c r="P5" s="73"/>
      <c r="Q5"/>
      <c r="R5" s="1"/>
      <c r="S5" s="4"/>
      <c r="T5" s="4"/>
    </row>
    <row r="6" s="1" customFormat="1" ht="24.95" customHeight="1" spans="1:20">
      <c r="A6" s="8"/>
      <c r="B6" s="17" t="s">
        <v>28</v>
      </c>
      <c r="C6" s="8" t="s">
        <v>29</v>
      </c>
      <c r="D6" s="16" t="s">
        <v>30</v>
      </c>
      <c r="E6" s="17" t="s">
        <v>28</v>
      </c>
      <c r="F6" s="16" t="s">
        <v>30</v>
      </c>
      <c r="G6" s="16" t="s">
        <v>30</v>
      </c>
      <c r="H6" s="8" t="s">
        <v>31</v>
      </c>
      <c r="I6" s="16" t="s">
        <v>30</v>
      </c>
      <c r="J6" s="8" t="s">
        <v>32</v>
      </c>
      <c r="K6" s="14" t="s">
        <v>30</v>
      </c>
      <c r="L6" s="16" t="s">
        <v>30</v>
      </c>
      <c r="M6" s="8" t="s">
        <v>33</v>
      </c>
      <c r="N6" s="76" t="s">
        <v>34</v>
      </c>
      <c r="O6" s="76" t="s">
        <v>30</v>
      </c>
      <c r="P6" s="73"/>
      <c r="Q6" s="1"/>
      <c r="R6" s="1"/>
      <c r="S6" s="4"/>
      <c r="T6" s="4"/>
    </row>
    <row r="7" s="1" customFormat="1" ht="50.25" customHeight="1" spans="1:20">
      <c r="A7" s="18">
        <v>1</v>
      </c>
      <c r="B7" s="19">
        <v>42757</v>
      </c>
      <c r="C7" s="20" t="s">
        <v>35</v>
      </c>
      <c r="D7" s="21">
        <v>1498000</v>
      </c>
      <c r="E7" s="22">
        <v>42755</v>
      </c>
      <c r="F7" s="21">
        <v>1498000</v>
      </c>
      <c r="G7" s="21"/>
      <c r="H7" s="23" t="s">
        <v>61</v>
      </c>
      <c r="I7" s="77">
        <v>42803.15</v>
      </c>
      <c r="J7" s="78"/>
      <c r="K7" s="77"/>
      <c r="L7" s="26">
        <v>13000</v>
      </c>
      <c r="M7" s="79" t="s">
        <v>62</v>
      </c>
      <c r="N7" s="16"/>
      <c r="O7" s="80">
        <f>ROUNDUP(D7-I7-K7-L7-L8,2)</f>
        <v>1437996.85</v>
      </c>
      <c r="P7" s="73"/>
      <c r="Q7" s="1" t="s">
        <v>63</v>
      </c>
      <c r="R7" s="1"/>
      <c r="S7" s="4"/>
      <c r="T7" s="4"/>
    </row>
    <row r="8" s="1" customFormat="1" ht="31.5" customHeight="1" spans="1:20">
      <c r="A8" s="8"/>
      <c r="B8" s="24"/>
      <c r="C8" s="25"/>
      <c r="D8" s="26"/>
      <c r="E8" s="27"/>
      <c r="F8" s="28"/>
      <c r="G8" s="26"/>
      <c r="H8" s="23"/>
      <c r="I8" s="77"/>
      <c r="J8" s="81" t="s">
        <v>64</v>
      </c>
      <c r="K8" s="77"/>
      <c r="L8" s="26">
        <v>4200</v>
      </c>
      <c r="M8" s="82"/>
      <c r="N8" s="79"/>
      <c r="O8" s="83"/>
      <c r="P8" s="73"/>
      <c r="Q8" s="1"/>
      <c r="R8" s="1"/>
      <c r="S8" s="4"/>
      <c r="T8" s="4"/>
    </row>
    <row r="9" s="1" customFormat="1" ht="43.5" customHeight="1" spans="1:20">
      <c r="A9" s="18"/>
      <c r="B9" s="29" t="s">
        <v>65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84"/>
      <c r="O9" s="85"/>
      <c r="P9"/>
      <c r="Q9" s="1"/>
      <c r="R9" s="1"/>
      <c r="S9" s="4"/>
      <c r="T9" s="4"/>
    </row>
    <row r="10" s="1" customFormat="1" ht="24.95" customHeight="1" spans="1:20">
      <c r="A10" s="31">
        <v>2</v>
      </c>
      <c r="B10" s="32">
        <v>44571</v>
      </c>
      <c r="C10" s="33" t="s">
        <v>35</v>
      </c>
      <c r="D10" s="34">
        <v>280246.2</v>
      </c>
      <c r="E10" s="35"/>
      <c r="F10" s="34"/>
      <c r="G10" s="34"/>
      <c r="H10" s="36"/>
      <c r="I10" s="86">
        <v>0</v>
      </c>
      <c r="J10" s="87"/>
      <c r="K10" s="86">
        <v>247.32</v>
      </c>
      <c r="L10" s="40">
        <v>200.85</v>
      </c>
      <c r="M10" s="42" t="s">
        <v>70</v>
      </c>
      <c r="N10" s="42" t="s">
        <v>71</v>
      </c>
      <c r="O10" s="85">
        <v>270656</v>
      </c>
      <c r="P10" s="73"/>
      <c r="Q10" s="1"/>
      <c r="R10" s="1"/>
      <c r="S10" s="4"/>
      <c r="T10" s="4"/>
    </row>
    <row r="11" s="1" customFormat="1" ht="20.1" customHeight="1" spans="1:20">
      <c r="A11" s="31"/>
      <c r="B11" s="32"/>
      <c r="C11" s="33"/>
      <c r="D11" s="34"/>
      <c r="E11" s="35"/>
      <c r="F11" s="34"/>
      <c r="G11" s="34"/>
      <c r="H11" s="36"/>
      <c r="I11" s="86"/>
      <c r="J11" s="87"/>
      <c r="K11" s="86">
        <v>9142.03</v>
      </c>
      <c r="L11" s="40"/>
      <c r="M11" s="42"/>
      <c r="N11" s="42"/>
      <c r="O11" s="85"/>
      <c r="P11" s="73"/>
      <c r="Q11" s="1"/>
      <c r="R11" s="1"/>
      <c r="S11" s="4"/>
      <c r="T11" s="4"/>
    </row>
    <row r="12" s="1" customFormat="1" ht="20.1" customHeight="1" spans="1:20">
      <c r="A12" s="31"/>
      <c r="B12" s="32"/>
      <c r="C12" s="33"/>
      <c r="D12" s="34"/>
      <c r="E12" s="35"/>
      <c r="F12" s="34"/>
      <c r="G12" s="34"/>
      <c r="H12" s="36"/>
      <c r="I12" s="86"/>
      <c r="J12" s="87"/>
      <c r="K12" s="86"/>
      <c r="L12" s="40"/>
      <c r="M12" s="42"/>
      <c r="N12" s="42"/>
      <c r="O12" s="85"/>
      <c r="P12" s="73"/>
      <c r="Q12" s="1"/>
      <c r="R12" s="1"/>
      <c r="S12" s="4"/>
      <c r="T12" s="4"/>
    </row>
    <row r="13" s="1" customFormat="1" ht="20.1" customHeight="1" spans="1:29">
      <c r="A13" s="31"/>
      <c r="B13" s="32"/>
      <c r="C13" s="33"/>
      <c r="D13" s="34"/>
      <c r="E13" s="35"/>
      <c r="F13" s="34"/>
      <c r="G13" s="34"/>
      <c r="H13" s="36"/>
      <c r="I13" s="86"/>
      <c r="J13" s="87"/>
      <c r="K13" s="86"/>
      <c r="L13" s="40"/>
      <c r="M13" s="42"/>
      <c r="N13" s="42"/>
      <c r="O13" s="85"/>
      <c r="P13" s="73"/>
      <c r="Q13" s="107" t="s">
        <v>40</v>
      </c>
      <c r="R13" s="108" t="s">
        <v>41</v>
      </c>
      <c r="S13" s="108"/>
      <c r="T13" s="108"/>
      <c r="U13" s="108"/>
      <c r="V13" s="108"/>
      <c r="W13" s="108"/>
      <c r="X13" s="109" t="s">
        <v>42</v>
      </c>
      <c r="Y13" s="109"/>
      <c r="Z13" s="109"/>
      <c r="AA13" s="109"/>
      <c r="AB13" s="109"/>
      <c r="AC13" s="119"/>
    </row>
    <row r="14" s="1" customFormat="1" ht="20.1" customHeight="1" spans="1:20">
      <c r="A14" s="31"/>
      <c r="B14" s="32"/>
      <c r="C14" s="33"/>
      <c r="D14" s="34"/>
      <c r="E14" s="35"/>
      <c r="F14" s="34"/>
      <c r="G14" s="34"/>
      <c r="H14" s="36"/>
      <c r="I14" s="86"/>
      <c r="J14" s="87"/>
      <c r="K14" s="86"/>
      <c r="L14"/>
      <c r="M14" s="42"/>
      <c r="N14" s="42"/>
      <c r="O14" s="85"/>
      <c r="P14" s="73"/>
      <c r="Q14" s="1"/>
      <c r="R14" s="4"/>
      <c r="S14" s="4"/>
      <c r="T14" s="4"/>
    </row>
    <row r="15" s="1" customFormat="1" ht="20.1" customHeight="1" spans="1:20">
      <c r="A15" s="31"/>
      <c r="B15" s="32"/>
      <c r="C15" s="33"/>
      <c r="D15" s="34"/>
      <c r="E15" s="35"/>
      <c r="F15" s="34"/>
      <c r="G15" s="34"/>
      <c r="H15" s="36"/>
      <c r="I15" s="86"/>
      <c r="J15" s="87"/>
      <c r="K15" s="86"/>
      <c r="L15" s="40"/>
      <c r="M15" s="42"/>
      <c r="N15" s="42"/>
      <c r="O15" s="85"/>
      <c r="P15" s="73"/>
      <c r="Q15" s="110"/>
      <c r="R15" s="110"/>
      <c r="S15" s="4"/>
      <c r="T15" s="4"/>
    </row>
    <row r="16" s="1" customFormat="1" ht="20.1" customHeight="1" spans="1:20">
      <c r="A16" s="31"/>
      <c r="B16" s="32"/>
      <c r="C16" s="33"/>
      <c r="D16" s="34"/>
      <c r="E16" s="35"/>
      <c r="F16" s="34"/>
      <c r="G16" s="34"/>
      <c r="H16" s="36"/>
      <c r="I16" s="86"/>
      <c r="J16" s="87"/>
      <c r="K16" s="86"/>
      <c r="L16" s="40"/>
      <c r="M16" s="42"/>
      <c r="N16" s="42"/>
      <c r="O16" s="85"/>
      <c r="P16" s="73"/>
      <c r="Q16" s="1"/>
      <c r="R16" s="4"/>
      <c r="S16" s="4"/>
      <c r="T16" s="4"/>
    </row>
    <row r="17" s="1" customFormat="1" ht="20.1" customHeight="1" spans="1:20">
      <c r="A17" s="31"/>
      <c r="B17" s="32"/>
      <c r="C17" s="33"/>
      <c r="D17" s="34"/>
      <c r="E17" s="35"/>
      <c r="F17" s="34"/>
      <c r="G17" s="34"/>
      <c r="H17" s="36"/>
      <c r="I17" s="86"/>
      <c r="J17" s="87"/>
      <c r="K17" s="86"/>
      <c r="L17" s="40"/>
      <c r="M17" s="42"/>
      <c r="N17" s="42"/>
      <c r="O17" s="85"/>
      <c r="P17" s="73"/>
      <c r="Q17" s="1"/>
      <c r="R17" s="4"/>
      <c r="S17" s="4"/>
      <c r="T17" s="4"/>
    </row>
    <row r="18" s="1" customFormat="1" ht="20.1" customHeight="1" spans="1:48">
      <c r="A18" s="31"/>
      <c r="B18" s="32"/>
      <c r="C18" s="33"/>
      <c r="D18" s="34"/>
      <c r="E18" s="35"/>
      <c r="F18" s="34"/>
      <c r="G18" s="34"/>
      <c r="H18" s="36"/>
      <c r="I18" s="86"/>
      <c r="J18" s="87"/>
      <c r="K18" s="86"/>
      <c r="L18" s="40"/>
      <c r="M18" s="42"/>
      <c r="N18" s="42"/>
      <c r="O18" s="85"/>
      <c r="P18" s="88"/>
      <c r="Q18" s="111">
        <f>D25/C3</f>
        <v>0.126465452233679</v>
      </c>
      <c r="R18" s="4"/>
      <c r="S18" s="4"/>
      <c r="T18" s="4"/>
      <c r="U18" s="1"/>
      <c r="V18" s="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="1" customFormat="1" ht="20.1" customHeight="1" spans="1:20">
      <c r="A19" s="31"/>
      <c r="B19" s="32"/>
      <c r="C19" s="33"/>
      <c r="D19" s="34"/>
      <c r="E19" s="35"/>
      <c r="F19" s="34"/>
      <c r="G19" s="34"/>
      <c r="H19" s="36"/>
      <c r="I19" s="86"/>
      <c r="J19" s="87"/>
      <c r="K19" s="86"/>
      <c r="L19" s="40"/>
      <c r="M19" s="42"/>
      <c r="N19" s="42"/>
      <c r="O19" s="85"/>
      <c r="P19" s="73"/>
      <c r="Q19" s="112" t="s">
        <v>48</v>
      </c>
      <c r="R19" s="4"/>
      <c r="S19" s="4"/>
      <c r="T19" s="4"/>
    </row>
    <row r="20" s="1" customFormat="1" ht="20.1" customHeight="1" spans="1:20">
      <c r="A20" s="37"/>
      <c r="B20" s="38"/>
      <c r="C20" s="39"/>
      <c r="D20" s="40"/>
      <c r="E20" s="41"/>
      <c r="F20" s="40"/>
      <c r="G20" s="40"/>
      <c r="H20" s="42"/>
      <c r="I20" s="86"/>
      <c r="J20" s="37"/>
      <c r="K20" s="86"/>
      <c r="L20" s="40"/>
      <c r="M20" s="89"/>
      <c r="N20" s="89"/>
      <c r="O20" s="86"/>
      <c r="P20" s="73"/>
      <c r="Q20" s="1"/>
      <c r="R20" s="1"/>
      <c r="S20" s="4"/>
      <c r="T20" s="4"/>
    </row>
    <row r="21" s="1" customFormat="1" ht="20.1" customHeight="1" spans="1:20">
      <c r="A21" s="37"/>
      <c r="B21" s="38"/>
      <c r="C21" s="39"/>
      <c r="D21" s="40"/>
      <c r="E21" s="41"/>
      <c r="F21" s="40"/>
      <c r="G21" s="40"/>
      <c r="H21" s="42"/>
      <c r="I21" s="86"/>
      <c r="J21" s="37"/>
      <c r="K21" s="86"/>
      <c r="L21" s="40"/>
      <c r="M21" s="42"/>
      <c r="N21" s="42"/>
      <c r="O21" s="86"/>
      <c r="P21" s="73"/>
      <c r="Q21" s="1"/>
      <c r="R21" s="113"/>
      <c r="S21" s="114"/>
      <c r="T21" s="114"/>
    </row>
    <row r="22" s="1" customFormat="1" ht="20.1" customHeight="1" spans="1:20">
      <c r="A22" s="37"/>
      <c r="B22" s="38"/>
      <c r="C22" s="39"/>
      <c r="D22" s="40"/>
      <c r="E22" s="41"/>
      <c r="F22" s="40"/>
      <c r="G22" s="40"/>
      <c r="H22" s="42"/>
      <c r="I22" s="86"/>
      <c r="J22" s="37"/>
      <c r="K22" s="86"/>
      <c r="L22" s="40"/>
      <c r="M22" s="42"/>
      <c r="N22" s="42"/>
      <c r="O22" s="86"/>
      <c r="P22" s="73"/>
      <c r="Q22" s="1"/>
      <c r="R22" s="4"/>
      <c r="S22" s="4"/>
      <c r="T22" s="4"/>
    </row>
    <row r="23" s="1" customFormat="1" ht="20.1" customHeight="1" spans="1:20">
      <c r="A23" s="37"/>
      <c r="B23" s="38"/>
      <c r="C23" s="39"/>
      <c r="D23" s="40"/>
      <c r="E23" s="41"/>
      <c r="F23" s="40"/>
      <c r="G23" s="40"/>
      <c r="H23" s="42"/>
      <c r="I23" s="86"/>
      <c r="J23" s="37"/>
      <c r="K23" s="86"/>
      <c r="L23" s="40"/>
      <c r="M23" s="42"/>
      <c r="N23" s="42"/>
      <c r="O23" s="86"/>
      <c r="P23" s="73"/>
      <c r="Q23" s="1"/>
      <c r="R23" s="4"/>
      <c r="S23" s="4"/>
      <c r="T23" s="4"/>
    </row>
    <row r="24" s="2" customFormat="1" ht="24.95" customHeight="1" spans="1:48">
      <c r="A24" s="43" t="s">
        <v>43</v>
      </c>
      <c r="B24" s="43"/>
      <c r="C24" s="44" t="s">
        <v>44</v>
      </c>
      <c r="D24" s="45">
        <f t="shared" ref="D24:G24" si="0">SUM(D7:D23)</f>
        <v>1778246.2</v>
      </c>
      <c r="E24" s="44" t="s">
        <v>44</v>
      </c>
      <c r="F24" s="45">
        <f t="shared" si="0"/>
        <v>1498000</v>
      </c>
      <c r="G24" s="45">
        <f t="shared" si="0"/>
        <v>0</v>
      </c>
      <c r="H24" s="44" t="s">
        <v>44</v>
      </c>
      <c r="I24" s="45">
        <f>SUM(I7:I23)</f>
        <v>42803.15</v>
      </c>
      <c r="J24" s="44" t="s">
        <v>44</v>
      </c>
      <c r="K24" s="45">
        <f>SUM(K7:K23)</f>
        <v>9389.35</v>
      </c>
      <c r="L24" s="45"/>
      <c r="M24" s="44" t="s">
        <v>44</v>
      </c>
      <c r="N24" s="44"/>
      <c r="O24" s="45">
        <f>SUM(O7:O23)</f>
        <v>1708652.85</v>
      </c>
      <c r="P24" s="73"/>
      <c r="Q24" s="1"/>
      <c r="R24" s="4"/>
      <c r="S24" s="4"/>
      <c r="T24" s="11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="1" customFormat="1" ht="26.1" customHeight="1" spans="1:20">
      <c r="A25" s="46" t="s">
        <v>45</v>
      </c>
      <c r="B25" s="46"/>
      <c r="C25" s="37" t="s">
        <v>46</v>
      </c>
      <c r="D25" s="47">
        <v>270656</v>
      </c>
      <c r="E25" s="47"/>
      <c r="F25" s="47"/>
      <c r="G25" s="47"/>
      <c r="H25" s="48" t="s">
        <v>47</v>
      </c>
      <c r="I25" s="48"/>
      <c r="J25" s="18" t="s">
        <v>66</v>
      </c>
      <c r="K25" s="18"/>
      <c r="L25" s="18"/>
      <c r="M25" s="18"/>
      <c r="N25" s="18"/>
      <c r="O25" s="18"/>
      <c r="P25" s="73"/>
      <c r="Q25" s="1"/>
      <c r="R25" s="4"/>
      <c r="S25" s="4"/>
      <c r="T25" s="4"/>
    </row>
    <row r="26" s="1" customFormat="1" ht="26.1" customHeight="1" spans="1:20">
      <c r="A26" s="46"/>
      <c r="B26" s="46"/>
      <c r="C26" s="49" t="s">
        <v>49</v>
      </c>
      <c r="D26" s="50">
        <f>D25</f>
        <v>270656</v>
      </c>
      <c r="E26" s="50"/>
      <c r="F26" s="50"/>
      <c r="G26" s="50"/>
      <c r="H26" s="51"/>
      <c r="I26" s="51"/>
      <c r="J26" s="90" t="s">
        <v>67</v>
      </c>
      <c r="K26" s="91"/>
      <c r="L26" s="91"/>
      <c r="M26" s="91"/>
      <c r="N26" s="91"/>
      <c r="O26" s="92"/>
      <c r="P26" s="1"/>
      <c r="Q26" s="1"/>
      <c r="R26" s="4"/>
      <c r="S26" s="4"/>
      <c r="T26" s="4"/>
    </row>
    <row r="27" s="3" customFormat="1" ht="45" customHeight="1" spans="1:20">
      <c r="A27" s="52" t="s">
        <v>50</v>
      </c>
      <c r="B27" s="53"/>
      <c r="C27" s="54" t="s">
        <v>40</v>
      </c>
      <c r="D27" s="55" t="s">
        <v>72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93"/>
      <c r="R27" s="115"/>
      <c r="S27" s="115"/>
      <c r="T27" s="115"/>
    </row>
    <row r="28" s="1" customFormat="1" ht="45" customHeight="1" spans="1:20">
      <c r="A28" s="43" t="s">
        <v>51</v>
      </c>
      <c r="B28" s="43"/>
      <c r="C28" s="56"/>
      <c r="D28" s="57"/>
      <c r="E28" s="57"/>
      <c r="F28" s="57"/>
      <c r="G28" s="57"/>
      <c r="H28" s="57"/>
      <c r="I28" s="57"/>
      <c r="J28" s="94"/>
      <c r="K28" s="94"/>
      <c r="L28" s="94"/>
      <c r="M28" s="94"/>
      <c r="N28" s="94"/>
      <c r="O28" s="95"/>
      <c r="P28" s="1"/>
      <c r="Q28" s="1"/>
      <c r="R28" s="4"/>
      <c r="S28" s="4"/>
      <c r="T28" s="4"/>
    </row>
    <row r="29" s="1" customFormat="1" ht="45" customHeight="1" spans="1:22">
      <c r="A29" s="43" t="s">
        <v>53</v>
      </c>
      <c r="B29" s="43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P29" s="1"/>
      <c r="Q29" s="4"/>
      <c r="R29" s="4"/>
      <c r="S29" s="4"/>
      <c r="T29" s="4"/>
      <c r="U29" s="4"/>
      <c r="V29" s="4"/>
    </row>
    <row r="30" s="1" customFormat="1" ht="45" customHeight="1" spans="1:48">
      <c r="A30" s="43" t="s">
        <v>54</v>
      </c>
      <c r="B30" s="43"/>
      <c r="C30" s="60" t="s">
        <v>55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="1" customFormat="1" ht="42" customHeight="1" spans="1:48">
      <c r="A31" s="43" t="s">
        <v>56</v>
      </c>
      <c r="B31" s="4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="1" customFormat="1" spans="2:48">
      <c r="B32" s="5"/>
      <c r="C32" s="1"/>
      <c r="D32" s="6"/>
      <c r="E32" s="5"/>
      <c r="F32" s="6"/>
      <c r="G32" s="6"/>
      <c r="H32" s="1"/>
      <c r="I32" s="6"/>
      <c r="J32" s="1"/>
      <c r="K32" s="6"/>
      <c r="L32" s="6"/>
      <c r="M32" s="1"/>
      <c r="N32" s="1"/>
      <c r="O32" s="6"/>
      <c r="P32" s="4"/>
      <c r="Q32" s="1"/>
      <c r="R32" s="4"/>
      <c r="S32" s="4"/>
      <c r="T32" s="4"/>
      <c r="U32" s="1"/>
      <c r="V32" s="1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="1" customFormat="1" spans="2:20">
      <c r="B33" s="5"/>
      <c r="C33" s="1"/>
      <c r="D33" s="6"/>
      <c r="E33" s="5"/>
      <c r="F33" s="6"/>
      <c r="G33" s="6"/>
      <c r="H33" s="1"/>
      <c r="I33" s="6"/>
      <c r="J33" s="1"/>
      <c r="K33" s="6"/>
      <c r="L33" s="6"/>
      <c r="M33" s="1"/>
      <c r="N33" s="1"/>
      <c r="O33" s="6"/>
      <c r="P33" s="1"/>
      <c r="Q33" s="1"/>
      <c r="R33" s="4"/>
      <c r="S33" s="4"/>
      <c r="T33" s="4"/>
    </row>
    <row r="34" s="1" customFormat="1" spans="2:20">
      <c r="B34" s="5"/>
      <c r="C34" s="1"/>
      <c r="D34" s="6"/>
      <c r="E34" s="5"/>
      <c r="F34" s="6"/>
      <c r="G34" s="6"/>
      <c r="H34" s="1"/>
      <c r="I34" s="6"/>
      <c r="J34" s="1"/>
      <c r="K34" s="6"/>
      <c r="L34" s="6"/>
      <c r="M34" s="1"/>
      <c r="N34" s="1"/>
      <c r="O34" s="6"/>
      <c r="P34" s="1"/>
      <c r="Q34" s="1"/>
      <c r="R34" s="4"/>
      <c r="S34" s="4"/>
      <c r="T34" s="4"/>
    </row>
    <row r="35" s="1" customFormat="1" spans="2:20">
      <c r="B35" s="5"/>
      <c r="C35" s="1"/>
      <c r="D35" s="6"/>
      <c r="E35" s="5"/>
      <c r="F35" s="6"/>
      <c r="G35" s="6"/>
      <c r="H35" s="1"/>
      <c r="I35" s="6"/>
      <c r="J35" s="1"/>
      <c r="K35" s="6"/>
      <c r="L35" s="6"/>
      <c r="M35" s="1"/>
      <c r="N35" s="1"/>
      <c r="O35" s="6"/>
      <c r="P35" s="1"/>
      <c r="Q35" s="1"/>
      <c r="R35" s="4"/>
      <c r="S35" s="4"/>
      <c r="T35" s="4"/>
    </row>
    <row r="36" s="4" customFormat="1" spans="16:48">
      <c r="P36" s="1"/>
      <c r="Q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="4" customFormat="1" spans="16:48">
      <c r="P37" s="1"/>
      <c r="Q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="4" customFormat="1" spans="3:48">
      <c r="C38"/>
      <c r="P38" s="1"/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N9"/>
    <mergeCell ref="R13:W13"/>
    <mergeCell ref="X13:AC13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O7:O8"/>
    <mergeCell ref="A25:B26"/>
    <mergeCell ref="H25:I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0000000</vt:lpstr>
      <vt:lpstr>2521-1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2017-01-24T10:29:00Z</cp:lastPrinted>
  <dcterms:modified xsi:type="dcterms:W3CDTF">2022-01-13T06:29:21Z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70D5C769EE11432BA5705E6D21FD6D47</vt:lpwstr>
  </property>
  <property fmtid="{D5CDD505-2E9C-101B-9397-08002B2CF9AE}" pid="3" name="KSOProductBuildVer">
    <vt:lpwstr>2052-11.1.0.11194</vt:lpwstr>
  </property>
</Properties>
</file>