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1" sheetId="1" r:id="rId1"/>
    <sheet name="2" sheetId="2" r:id="rId2"/>
  </sheets>
  <calcPr calcId="144525"/>
</workbook>
</file>

<file path=xl/sharedStrings.xml><?xml version="1.0" encoding="utf-8"?>
<sst xmlns="http://schemas.openxmlformats.org/spreadsheetml/2006/main" count="179" uniqueCount="67">
  <si>
    <t xml:space="preserve">工程款支付证书 </t>
  </si>
  <si>
    <t>本次</t>
  </si>
  <si>
    <t>工程名称</t>
  </si>
  <si>
    <t>五担岗路南延电力工井包封工程</t>
  </si>
  <si>
    <t>ERP编号</t>
  </si>
  <si>
    <t>档案编号</t>
  </si>
  <si>
    <t>CD2016-041</t>
  </si>
  <si>
    <t>2015.9.23</t>
  </si>
  <si>
    <t>笪建伟</t>
  </si>
  <si>
    <t>王冬汉13855369629</t>
  </si>
  <si>
    <t>中标通知书、承揽   合同原件均在合肥</t>
  </si>
  <si>
    <t>抽签</t>
  </si>
  <si>
    <t>合同原件</t>
  </si>
  <si>
    <t>合同金额</t>
  </si>
  <si>
    <t>中标  日期</t>
  </si>
  <si>
    <t>2015.2.1</t>
  </si>
  <si>
    <t>已    供       工程资料</t>
  </si>
  <si>
    <t>中标书、承揽合同、不领章承诺书及审计报告原件，竣工验收单复印件，在公司。竣工时间2015年4月3日，审计时间2018年12月5日，审计价153420.84元。无项目部章，所有资格盖章为芜湖分公司王冬汉处所盖公司公章。不领章承诺书已签署，原件在公司。</t>
  </si>
  <si>
    <t>责任  单位</t>
  </si>
  <si>
    <t>经营中心</t>
  </si>
  <si>
    <t>X201506</t>
  </si>
  <si>
    <t>决算金额</t>
  </si>
  <si>
    <t>竣工  日期</t>
  </si>
  <si>
    <t>2015.4.3</t>
  </si>
  <si>
    <t>责任人</t>
  </si>
  <si>
    <t>2017.4.25办理外经证费用504</t>
  </si>
  <si>
    <t>序号</t>
  </si>
  <si>
    <t>工程款到账</t>
  </si>
  <si>
    <t>开票情况</t>
  </si>
  <si>
    <t>管理费</t>
  </si>
  <si>
    <t>代缴税金</t>
  </si>
  <si>
    <t>其他扣款</t>
  </si>
  <si>
    <t>预留款</t>
  </si>
  <si>
    <t>实际支付</t>
  </si>
  <si>
    <t>日期</t>
  </si>
  <si>
    <t>账户</t>
  </si>
  <si>
    <t>金额</t>
  </si>
  <si>
    <t>比例</t>
  </si>
  <si>
    <t>备注</t>
  </si>
  <si>
    <t>户名</t>
  </si>
  <si>
    <t>暂扣企业所得税9万</t>
  </si>
  <si>
    <t>中</t>
  </si>
  <si>
    <t>全部管理费2%</t>
  </si>
  <si>
    <t>无合同暂扣</t>
  </si>
  <si>
    <t>印花29.5；企税1963.57</t>
  </si>
  <si>
    <t>合同已供，退暂扣</t>
  </si>
  <si>
    <t>按审计价补扣余下费用</t>
  </si>
  <si>
    <t>财务手续费50；2020.1.10外管证500；</t>
  </si>
  <si>
    <t>预留损失准备金</t>
  </si>
  <si>
    <t>再顺钢材</t>
  </si>
  <si>
    <t>已办理终结结算</t>
  </si>
  <si>
    <t xml:space="preserve">                                损失准备金累计：2000元</t>
  </si>
  <si>
    <t>合计</t>
  </si>
  <si>
    <t>-</t>
  </si>
  <si>
    <t>本次结算   支付明细</t>
  </si>
  <si>
    <t>应支付金额</t>
  </si>
  <si>
    <t>实际支付金额</t>
  </si>
  <si>
    <t>详见委托付款函</t>
  </si>
  <si>
    <t>已支付金额</t>
  </si>
  <si>
    <t>申请部门
意见</t>
  </si>
  <si>
    <t xml:space="preserve">制表：     </t>
  </si>
  <si>
    <t>项目管理
意见</t>
  </si>
  <si>
    <t>何总、朱总已同意支付（附表背面截图）。</t>
  </si>
  <si>
    <t>制表：齐亮亮</t>
  </si>
  <si>
    <t>手续费</t>
  </si>
  <si>
    <t>退损失准备金</t>
  </si>
  <si>
    <t>王东汉</t>
  </si>
</sst>
</file>

<file path=xl/styles.xml><?xml version="1.0" encoding="utf-8"?>
<styleSheet xmlns="http://schemas.openxmlformats.org/spreadsheetml/2006/main">
  <numFmts count="11">
    <numFmt numFmtId="176" formatCode="yyyy/m/d;@"/>
    <numFmt numFmtId="42" formatCode="_ &quot;￥&quot;* #,##0_ ;_ &quot;￥&quot;* \-#,##0_ ;_ &quot;￥&quot;* &quot;-&quot;_ ;_ @_ "/>
    <numFmt numFmtId="177" formatCode="#,##0.00_ "/>
    <numFmt numFmtId="178" formatCode="yy/m/d;@"/>
    <numFmt numFmtId="179" formatCode="0_ "/>
    <numFmt numFmtId="44" formatCode="_ &quot;￥&quot;* #,##0.00_ ;_ &quot;￥&quot;* \-#,##0.00_ ;_ &quot;￥&quot;* &quot;-&quot;??_ ;_ @_ "/>
    <numFmt numFmtId="180" formatCode="0.00_ "/>
    <numFmt numFmtId="41" formatCode="_ * #,##0_ ;_ * \-#,##0_ ;_ * &quot;-&quot;_ ;_ @_ "/>
    <numFmt numFmtId="181" formatCode="0.0%"/>
    <numFmt numFmtId="43" formatCode="_ * #,##0.00_ ;_ * \-#,##0.00_ ;_ * &quot;-&quot;??_ ;_ @_ "/>
    <numFmt numFmtId="182" formatCode="m/d;@"/>
  </numFmts>
  <fonts count="4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b/>
      <sz val="9"/>
      <color rgb="FFFF0000"/>
      <name val="宋体"/>
      <charset val="134"/>
    </font>
    <font>
      <b/>
      <sz val="12"/>
      <color rgb="FFFF0000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8"/>
      <name val="宋体"/>
      <charset val="134"/>
    </font>
    <font>
      <sz val="9"/>
      <name val="宋体"/>
      <charset val="134"/>
      <scheme val="minor"/>
    </font>
    <font>
      <b/>
      <sz val="9"/>
      <color rgb="FFFFC000"/>
      <name val="宋体"/>
      <charset val="134"/>
    </font>
    <font>
      <b/>
      <sz val="9"/>
      <color rgb="FF7030A0"/>
      <name val="宋体"/>
      <charset val="134"/>
    </font>
    <font>
      <sz val="9"/>
      <color rgb="FF00B0F0"/>
      <name val="宋体"/>
      <charset val="134"/>
      <scheme val="minor"/>
    </font>
    <font>
      <sz val="10"/>
      <color rgb="FF7030A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rgb="FF00B05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color rgb="FF00B0F0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9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5" borderId="10" applyNumberFormat="0" applyFon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30" fillId="16" borderId="14" applyNumberFormat="0" applyAlignment="0" applyProtection="0">
      <alignment vertical="center"/>
    </xf>
    <xf numFmtId="0" fontId="37" fillId="16" borderId="11" applyNumberFormat="0" applyAlignment="0" applyProtection="0">
      <alignment vertical="center"/>
    </xf>
    <xf numFmtId="0" fontId="36" fillId="24" borderId="17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2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100">
    <xf numFmtId="0" fontId="0" fillId="0" borderId="0" xfId="0">
      <alignment vertical="center"/>
    </xf>
    <xf numFmtId="0" fontId="1" fillId="0" borderId="0" xfId="52" applyFont="1" applyFill="1" applyBorder="1" applyAlignment="1">
      <alignment horizontal="center" vertical="center"/>
    </xf>
    <xf numFmtId="0" fontId="2" fillId="0" borderId="0" xfId="52" applyFont="1" applyFill="1" applyBorder="1" applyAlignment="1">
      <alignment horizontal="center" vertical="center"/>
    </xf>
    <xf numFmtId="178" fontId="1" fillId="0" borderId="0" xfId="52" applyNumberFormat="1" applyFont="1" applyFill="1" applyBorder="1" applyAlignment="1">
      <alignment horizontal="center" vertical="center"/>
    </xf>
    <xf numFmtId="177" fontId="1" fillId="0" borderId="0" xfId="52" applyNumberFormat="1" applyFont="1" applyFill="1" applyBorder="1" applyAlignment="1">
      <alignment horizontal="center" vertical="center"/>
    </xf>
    <xf numFmtId="0" fontId="3" fillId="0" borderId="1" xfId="52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/>
    </xf>
    <xf numFmtId="0" fontId="5" fillId="0" borderId="2" xfId="52" applyFont="1" applyFill="1" applyBorder="1" applyAlignment="1">
      <alignment horizontal="center" vertical="center" shrinkToFit="1"/>
    </xf>
    <xf numFmtId="177" fontId="4" fillId="0" borderId="2" xfId="52" applyNumberFormat="1" applyFont="1" applyFill="1" applyBorder="1" applyAlignment="1">
      <alignment horizontal="center" vertical="center" wrapText="1"/>
    </xf>
    <xf numFmtId="176" fontId="1" fillId="0" borderId="2" xfId="52" applyNumberFormat="1" applyFont="1" applyFill="1" applyBorder="1" applyAlignment="1">
      <alignment horizontal="center" vertical="center" wrapText="1"/>
    </xf>
    <xf numFmtId="0" fontId="4" fillId="2" borderId="3" xfId="52" applyFont="1" applyFill="1" applyBorder="1" applyAlignment="1">
      <alignment horizontal="center" vertical="center" wrapText="1"/>
    </xf>
    <xf numFmtId="177" fontId="6" fillId="0" borderId="2" xfId="52" applyNumberFormat="1" applyFont="1" applyFill="1" applyBorder="1" applyAlignment="1">
      <alignment horizontal="center" vertical="center" wrapText="1"/>
    </xf>
    <xf numFmtId="0" fontId="4" fillId="2" borderId="4" xfId="52" applyFont="1" applyFill="1" applyBorder="1" applyAlignment="1">
      <alignment horizontal="center" vertical="center" wrapText="1"/>
    </xf>
    <xf numFmtId="178" fontId="4" fillId="0" borderId="2" xfId="52" applyNumberFormat="1" applyFont="1" applyFill="1" applyBorder="1" applyAlignment="1">
      <alignment horizontal="center" vertical="center" wrapText="1"/>
    </xf>
    <xf numFmtId="0" fontId="1" fillId="2" borderId="2" xfId="52" applyFont="1" applyFill="1" applyBorder="1" applyAlignment="1">
      <alignment horizontal="center" vertical="center" wrapText="1"/>
    </xf>
    <xf numFmtId="178" fontId="1" fillId="2" borderId="2" xfId="52" applyNumberFormat="1" applyFont="1" applyFill="1" applyBorder="1" applyAlignment="1">
      <alignment horizontal="center" vertical="center" shrinkToFit="1"/>
    </xf>
    <xf numFmtId="14" fontId="1" fillId="2" borderId="2" xfId="52" applyNumberFormat="1" applyFont="1" applyFill="1" applyBorder="1" applyAlignment="1">
      <alignment horizontal="center" vertical="center" wrapText="1"/>
    </xf>
    <xf numFmtId="177" fontId="1" fillId="2" borderId="2" xfId="52" applyNumberFormat="1" applyFont="1" applyFill="1" applyBorder="1" applyAlignment="1">
      <alignment horizontal="right" vertical="center" shrinkToFit="1"/>
    </xf>
    <xf numFmtId="182" fontId="1" fillId="2" borderId="2" xfId="52" applyNumberFormat="1" applyFont="1" applyFill="1" applyBorder="1" applyAlignment="1">
      <alignment horizontal="center" vertical="center" wrapText="1"/>
    </xf>
    <xf numFmtId="181" fontId="1" fillId="0" borderId="2" xfId="20" applyNumberFormat="1" applyFont="1" applyFill="1" applyBorder="1" applyAlignment="1">
      <alignment horizontal="center" vertical="center" wrapText="1"/>
    </xf>
    <xf numFmtId="177" fontId="1" fillId="3" borderId="2" xfId="52" applyNumberFormat="1" applyFont="1" applyFill="1" applyBorder="1" applyAlignment="1">
      <alignment horizontal="right" vertical="center" shrinkToFit="1"/>
    </xf>
    <xf numFmtId="178" fontId="1" fillId="2" borderId="2" xfId="52" applyNumberFormat="1" applyFont="1" applyFill="1" applyBorder="1" applyAlignment="1">
      <alignment vertical="center" shrinkToFit="1"/>
    </xf>
    <xf numFmtId="177" fontId="1" fillId="2" borderId="2" xfId="52" applyNumberFormat="1" applyFont="1" applyFill="1" applyBorder="1" applyAlignment="1">
      <alignment vertical="center" shrinkToFit="1"/>
    </xf>
    <xf numFmtId="9" fontId="1" fillId="0" borderId="2" xfId="20" applyFont="1" applyFill="1" applyBorder="1" applyAlignment="1">
      <alignment horizontal="center" vertical="center" wrapText="1"/>
    </xf>
    <xf numFmtId="14" fontId="7" fillId="0" borderId="2" xfId="52" applyNumberFormat="1" applyFont="1" applyBorder="1" applyAlignment="1">
      <alignment horizontal="center" vertical="center" wrapText="1"/>
    </xf>
    <xf numFmtId="0" fontId="2" fillId="2" borderId="2" xfId="52" applyFont="1" applyFill="1" applyBorder="1" applyAlignment="1">
      <alignment horizontal="center" vertical="center" wrapText="1"/>
    </xf>
    <xf numFmtId="178" fontId="2" fillId="2" borderId="2" xfId="52" applyNumberFormat="1" applyFont="1" applyFill="1" applyBorder="1" applyAlignment="1">
      <alignment vertical="center" shrinkToFit="1"/>
    </xf>
    <xf numFmtId="14" fontId="2" fillId="2" borderId="2" xfId="52" applyNumberFormat="1" applyFont="1" applyFill="1" applyBorder="1" applyAlignment="1">
      <alignment horizontal="center" vertical="center" wrapText="1"/>
    </xf>
    <xf numFmtId="177" fontId="2" fillId="2" borderId="2" xfId="52" applyNumberFormat="1" applyFont="1" applyFill="1" applyBorder="1" applyAlignment="1">
      <alignment vertical="center" shrinkToFit="1"/>
    </xf>
    <xf numFmtId="182" fontId="2" fillId="2" borderId="2" xfId="52" applyNumberFormat="1" applyFont="1" applyFill="1" applyBorder="1" applyAlignment="1">
      <alignment horizontal="center" vertical="center" wrapText="1"/>
    </xf>
    <xf numFmtId="9" fontId="2" fillId="0" borderId="2" xfId="20" applyFont="1" applyFill="1" applyBorder="1" applyAlignment="1">
      <alignment horizontal="center" vertical="center" wrapText="1"/>
    </xf>
    <xf numFmtId="177" fontId="2" fillId="3" borderId="2" xfId="52" applyNumberFormat="1" applyFont="1" applyFill="1" applyBorder="1" applyAlignment="1">
      <alignment horizontal="right" vertical="center" shrinkToFit="1"/>
    </xf>
    <xf numFmtId="0" fontId="1" fillId="3" borderId="2" xfId="52" applyFont="1" applyFill="1" applyBorder="1" applyAlignment="1">
      <alignment horizontal="center" vertical="center" shrinkToFit="1"/>
    </xf>
    <xf numFmtId="177" fontId="8" fillId="3" borderId="2" xfId="52" applyNumberFormat="1" applyFont="1" applyFill="1" applyBorder="1" applyAlignment="1">
      <alignment horizontal="right" vertical="center" shrinkToFit="1"/>
    </xf>
    <xf numFmtId="177" fontId="9" fillId="3" borderId="2" xfId="52" applyNumberFormat="1" applyFont="1" applyFill="1" applyBorder="1" applyAlignment="1">
      <alignment horizontal="center" vertical="center" shrinkToFit="1"/>
    </xf>
    <xf numFmtId="177" fontId="9" fillId="0" borderId="2" xfId="52" applyNumberFormat="1" applyFont="1" applyFill="1" applyBorder="1" applyAlignment="1">
      <alignment horizontal="center" vertical="center" shrinkToFit="1"/>
    </xf>
    <xf numFmtId="0" fontId="6" fillId="0" borderId="4" xfId="52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5" xfId="52" applyFont="1" applyFill="1" applyBorder="1" applyAlignment="1">
      <alignment horizontal="center" vertical="center" wrapText="1"/>
    </xf>
    <xf numFmtId="0" fontId="1" fillId="0" borderId="2" xfId="52" applyFont="1" applyFill="1" applyBorder="1" applyAlignment="1">
      <alignment horizontal="left" vertical="top"/>
    </xf>
    <xf numFmtId="0" fontId="1" fillId="0" borderId="2" xfId="52" applyFont="1" applyFill="1" applyBorder="1" applyAlignment="1">
      <alignment horizontal="center" vertical="top" wrapText="1"/>
    </xf>
    <xf numFmtId="0" fontId="4" fillId="0" borderId="2" xfId="52" applyFont="1" applyFill="1" applyBorder="1" applyAlignment="1">
      <alignment horizontal="center" vertical="center"/>
    </xf>
    <xf numFmtId="179" fontId="4" fillId="0" borderId="2" xfId="8" applyNumberFormat="1" applyFont="1" applyFill="1" applyBorder="1" applyAlignment="1">
      <alignment horizontal="center" vertical="center"/>
    </xf>
    <xf numFmtId="177" fontId="4" fillId="0" borderId="2" xfId="52" applyNumberFormat="1" applyFont="1" applyFill="1" applyBorder="1" applyAlignment="1">
      <alignment horizontal="center" vertical="center" shrinkToFit="1"/>
    </xf>
    <xf numFmtId="0" fontId="1" fillId="0" borderId="3" xfId="52" applyFont="1" applyFill="1" applyBorder="1" applyAlignment="1">
      <alignment horizontal="center" vertical="center" wrapText="1"/>
    </xf>
    <xf numFmtId="0" fontId="1" fillId="0" borderId="6" xfId="52" applyFont="1" applyFill="1" applyBorder="1" applyAlignment="1">
      <alignment horizontal="center" vertical="center" wrapText="1"/>
    </xf>
    <xf numFmtId="0" fontId="1" fillId="0" borderId="7" xfId="52" applyFont="1" applyFill="1" applyBorder="1" applyAlignment="1">
      <alignment horizontal="center" vertical="center" wrapText="1"/>
    </xf>
    <xf numFmtId="0" fontId="10" fillId="0" borderId="2" xfId="52" applyFont="1" applyFill="1" applyBorder="1" applyAlignment="1">
      <alignment horizontal="center" vertical="center" wrapText="1"/>
    </xf>
    <xf numFmtId="0" fontId="1" fillId="0" borderId="4" xfId="52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1" fillId="0" borderId="5" xfId="52" applyFont="1" applyFill="1" applyBorder="1" applyAlignment="1">
      <alignment horizontal="center" vertical="center" wrapText="1"/>
    </xf>
    <xf numFmtId="0" fontId="11" fillId="0" borderId="8" xfId="49" applyFont="1" applyBorder="1" applyAlignment="1">
      <alignment horizontal="center" vertical="center" wrapText="1"/>
    </xf>
    <xf numFmtId="177" fontId="1" fillId="0" borderId="2" xfId="52" applyNumberFormat="1" applyFont="1" applyFill="1" applyBorder="1" applyAlignment="1">
      <alignment horizontal="right" vertical="center" shrinkToFit="1"/>
    </xf>
    <xf numFmtId="177" fontId="1" fillId="0" borderId="2" xfId="52" applyNumberFormat="1" applyFont="1" applyFill="1" applyBorder="1" applyAlignment="1">
      <alignment horizontal="center" vertical="center" wrapText="1"/>
    </xf>
    <xf numFmtId="177" fontId="12" fillId="0" borderId="2" xfId="52" applyNumberFormat="1" applyFont="1" applyFill="1" applyBorder="1" applyAlignment="1">
      <alignment vertical="center" shrinkToFit="1"/>
    </xf>
    <xf numFmtId="177" fontId="12" fillId="0" borderId="2" xfId="52" applyNumberFormat="1" applyFont="1" applyFill="1" applyBorder="1" applyAlignment="1">
      <alignment vertical="center" wrapText="1"/>
    </xf>
    <xf numFmtId="177" fontId="2" fillId="0" borderId="2" xfId="52" applyNumberFormat="1" applyFont="1" applyFill="1" applyBorder="1" applyAlignment="1">
      <alignment horizontal="center" vertical="center" wrapText="1"/>
    </xf>
    <xf numFmtId="177" fontId="1" fillId="3" borderId="2" xfId="52" applyNumberFormat="1" applyFont="1" applyFill="1" applyBorder="1" applyAlignment="1">
      <alignment vertical="center" shrinkToFit="1"/>
    </xf>
    <xf numFmtId="177" fontId="1" fillId="3" borderId="2" xfId="52" applyNumberFormat="1" applyFont="1" applyFill="1" applyBorder="1" applyAlignment="1">
      <alignment horizontal="center" vertical="center"/>
    </xf>
    <xf numFmtId="177" fontId="13" fillId="0" borderId="2" xfId="52" applyNumberFormat="1" applyFont="1" applyFill="1" applyBorder="1" applyAlignment="1">
      <alignment horizontal="center" vertical="center" wrapText="1"/>
    </xf>
    <xf numFmtId="177" fontId="4" fillId="0" borderId="2" xfId="52" applyNumberFormat="1" applyFont="1" applyFill="1" applyBorder="1" applyAlignment="1">
      <alignment vertical="center" shrinkToFit="1"/>
    </xf>
    <xf numFmtId="177" fontId="4" fillId="0" borderId="2" xfId="52" applyNumberFormat="1" applyFont="1" applyFill="1" applyBorder="1" applyAlignment="1">
      <alignment vertical="center" wrapText="1"/>
    </xf>
    <xf numFmtId="177" fontId="4" fillId="0" borderId="2" xfId="52" applyNumberFormat="1" applyFont="1" applyFill="1" applyBorder="1" applyAlignment="1">
      <alignment vertical="center"/>
    </xf>
    <xf numFmtId="177" fontId="13" fillId="0" borderId="2" xfId="52" applyNumberFormat="1" applyFont="1" applyFill="1" applyBorder="1" applyAlignment="1">
      <alignment vertical="center" shrinkToFit="1"/>
    </xf>
    <xf numFmtId="177" fontId="13" fillId="0" borderId="2" xfId="52" applyNumberFormat="1" applyFont="1" applyFill="1" applyBorder="1" applyAlignment="1">
      <alignment vertical="center" wrapText="1"/>
    </xf>
    <xf numFmtId="177" fontId="2" fillId="0" borderId="2" xfId="52" applyNumberFormat="1" applyFont="1" applyFill="1" applyBorder="1" applyAlignment="1">
      <alignment horizontal="right" vertical="center" shrinkToFit="1"/>
    </xf>
    <xf numFmtId="177" fontId="6" fillId="0" borderId="2" xfId="52" applyNumberFormat="1" applyFont="1" applyFill="1" applyBorder="1" applyAlignment="1">
      <alignment vertical="center" shrinkToFit="1"/>
    </xf>
    <xf numFmtId="177" fontId="6" fillId="0" borderId="2" xfId="52" applyNumberFormat="1" applyFont="1" applyFill="1" applyBorder="1" applyAlignment="1">
      <alignment vertical="center" wrapText="1"/>
    </xf>
    <xf numFmtId="182" fontId="2" fillId="2" borderId="2" xfId="52" applyNumberFormat="1" applyFont="1" applyFill="1" applyBorder="1" applyAlignment="1">
      <alignment horizontal="center" vertical="center"/>
    </xf>
    <xf numFmtId="177" fontId="2" fillId="2" borderId="2" xfId="52" applyNumberFormat="1" applyFont="1" applyFill="1" applyBorder="1" applyAlignment="1">
      <alignment horizontal="right" vertical="center" shrinkToFit="1"/>
    </xf>
    <xf numFmtId="0" fontId="4" fillId="0" borderId="3" xfId="52" applyFont="1" applyFill="1" applyBorder="1" applyAlignment="1">
      <alignment horizontal="center" vertical="center" wrapText="1"/>
    </xf>
    <xf numFmtId="0" fontId="4" fillId="0" borderId="6" xfId="52" applyFont="1" applyFill="1" applyBorder="1" applyAlignment="1">
      <alignment horizontal="center" vertical="center" wrapText="1"/>
    </xf>
    <xf numFmtId="0" fontId="4" fillId="0" borderId="7" xfId="52" applyFont="1" applyFill="1" applyBorder="1" applyAlignment="1">
      <alignment horizontal="center" vertical="center" wrapText="1"/>
    </xf>
    <xf numFmtId="0" fontId="4" fillId="0" borderId="4" xfId="52" applyFont="1" applyFill="1" applyBorder="1" applyAlignment="1">
      <alignment horizontal="center" vertical="center" wrapText="1"/>
    </xf>
    <xf numFmtId="0" fontId="4" fillId="0" borderId="1" xfId="52" applyFont="1" applyFill="1" applyBorder="1" applyAlignment="1">
      <alignment horizontal="center" vertical="center" wrapText="1"/>
    </xf>
    <xf numFmtId="0" fontId="4" fillId="0" borderId="5" xfId="52" applyFont="1" applyFill="1" applyBorder="1" applyAlignment="1">
      <alignment horizontal="center" vertical="center" wrapText="1"/>
    </xf>
    <xf numFmtId="0" fontId="1" fillId="0" borderId="2" xfId="52" applyFont="1" applyFill="1" applyBorder="1" applyAlignment="1">
      <alignment horizontal="center" vertical="center" wrapText="1"/>
    </xf>
    <xf numFmtId="0" fontId="14" fillId="0" borderId="2" xfId="13" applyFont="1" applyFill="1" applyBorder="1" applyAlignment="1">
      <alignment horizontal="left" vertical="center"/>
    </xf>
    <xf numFmtId="0" fontId="15" fillId="0" borderId="2" xfId="13" applyFont="1" applyFill="1" applyBorder="1" applyAlignment="1">
      <alignment horizontal="center" vertical="center"/>
    </xf>
    <xf numFmtId="0" fontId="11" fillId="0" borderId="8" xfId="49" applyFont="1" applyBorder="1" applyAlignment="1">
      <alignment horizontal="center" vertical="center"/>
    </xf>
    <xf numFmtId="0" fontId="1" fillId="0" borderId="9" xfId="49" applyFont="1" applyBorder="1" applyAlignment="1">
      <alignment vertical="center" wrapText="1"/>
    </xf>
    <xf numFmtId="0" fontId="11" fillId="0" borderId="2" xfId="49" applyFont="1" applyBorder="1" applyAlignment="1">
      <alignment horizontal="center" vertical="center"/>
    </xf>
    <xf numFmtId="180" fontId="11" fillId="0" borderId="2" xfId="49" applyNumberFormat="1" applyFont="1" applyBorder="1" applyAlignment="1">
      <alignment horizontal="center" vertical="center"/>
    </xf>
    <xf numFmtId="180" fontId="11" fillId="0" borderId="2" xfId="49" applyNumberFormat="1" applyFont="1" applyBorder="1" applyAlignment="1">
      <alignment horizontal="right" vertical="center"/>
    </xf>
    <xf numFmtId="0" fontId="11" fillId="0" borderId="2" xfId="49" applyFont="1" applyBorder="1" applyAlignment="1">
      <alignment horizontal="left" vertical="center"/>
    </xf>
    <xf numFmtId="177" fontId="2" fillId="0" borderId="2" xfId="52" applyNumberFormat="1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4" fillId="4" borderId="0" xfId="52" applyFont="1" applyFill="1" applyBorder="1" applyAlignment="1">
      <alignment horizontal="center" vertical="center"/>
    </xf>
    <xf numFmtId="0" fontId="11" fillId="0" borderId="2" xfId="49" applyFont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/>
    </xf>
    <xf numFmtId="0" fontId="18" fillId="0" borderId="2" xfId="13" applyFont="1" applyFill="1" applyBorder="1" applyAlignment="1">
      <alignment horizontal="left" vertical="center" wrapText="1"/>
    </xf>
    <xf numFmtId="0" fontId="18" fillId="0" borderId="0" xfId="13" applyFont="1" applyFill="1">
      <alignment vertical="center"/>
    </xf>
    <xf numFmtId="0" fontId="19" fillId="0" borderId="2" xfId="49" applyFont="1" applyBorder="1">
      <alignment vertical="center"/>
    </xf>
    <xf numFmtId="0" fontId="18" fillId="0" borderId="0" xfId="0" applyFont="1">
      <alignment vertical="center"/>
    </xf>
    <xf numFmtId="178" fontId="2" fillId="2" borderId="2" xfId="52" applyNumberFormat="1" applyFont="1" applyFill="1" applyBorder="1" applyAlignment="1">
      <alignment horizontal="center" vertical="center" shrinkToFit="1"/>
    </xf>
    <xf numFmtId="181" fontId="2" fillId="0" borderId="2" xfId="20" applyNumberFormat="1" applyFont="1" applyFill="1" applyBorder="1" applyAlignment="1">
      <alignment horizontal="center" vertical="center" wrapText="1"/>
    </xf>
    <xf numFmtId="177" fontId="2" fillId="3" borderId="2" xfId="52" applyNumberFormat="1" applyFont="1" applyFill="1" applyBorder="1" applyAlignment="1">
      <alignment vertical="center" shrinkToFit="1"/>
    </xf>
    <xf numFmtId="177" fontId="6" fillId="0" borderId="2" xfId="52" applyNumberFormat="1" applyFont="1" applyFill="1" applyBorder="1" applyAlignment="1">
      <alignment vertical="center"/>
    </xf>
    <xf numFmtId="177" fontId="20" fillId="0" borderId="2" xfId="52" applyNumberFormat="1" applyFont="1" applyFill="1" applyBorder="1" applyAlignment="1">
      <alignment vertical="center" shrinkToFit="1"/>
    </xf>
    <xf numFmtId="177" fontId="20" fillId="0" borderId="2" xfId="52" applyNumberFormat="1" applyFont="1" applyFill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百分比 2 2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466725</xdr:colOff>
      <xdr:row>2</xdr:row>
      <xdr:rowOff>86995</xdr:rowOff>
    </xdr:from>
    <xdr:to>
      <xdr:col>26</xdr:col>
      <xdr:colOff>57150</xdr:colOff>
      <xdr:row>8</xdr:row>
      <xdr:rowOff>340995</xdr:rowOff>
    </xdr:to>
    <xdr:pic>
      <xdr:nvPicPr>
        <xdr:cNvPr id="3" name="图片 2" descr="1(AZ9$AXJXJPKKUY~M3%F%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7300" y="633095"/>
          <a:ext cx="9467850" cy="2435860"/>
        </a:xfrm>
        <a:prstGeom prst="rect">
          <a:avLst/>
        </a:prstGeom>
      </xdr:spPr>
    </xdr:pic>
    <xdr:clientData/>
  </xdr:twoCellAnchor>
  <xdr:twoCellAnchor editAs="oneCell">
    <xdr:from>
      <xdr:col>16</xdr:col>
      <xdr:colOff>676275</xdr:colOff>
      <xdr:row>11</xdr:row>
      <xdr:rowOff>190500</xdr:rowOff>
    </xdr:from>
    <xdr:to>
      <xdr:col>25</xdr:col>
      <xdr:colOff>352425</xdr:colOff>
      <xdr:row>36</xdr:row>
      <xdr:rowOff>114300</xdr:rowOff>
    </xdr:to>
    <xdr:pic>
      <xdr:nvPicPr>
        <xdr:cNvPr id="4" name="图片 3" descr="1}JGTI]G`LT30SR6%YZV2J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72650" y="3947160"/>
          <a:ext cx="7762875" cy="5194935"/>
        </a:xfrm>
        <a:prstGeom prst="rect">
          <a:avLst/>
        </a:prstGeom>
      </xdr:spPr>
    </xdr:pic>
    <xdr:clientData/>
  </xdr:twoCellAnchor>
  <xdr:twoCellAnchor editAs="oneCell">
    <xdr:from>
      <xdr:col>18</xdr:col>
      <xdr:colOff>333375</xdr:colOff>
      <xdr:row>9</xdr:row>
      <xdr:rowOff>228600</xdr:rowOff>
    </xdr:from>
    <xdr:to>
      <xdr:col>26</xdr:col>
      <xdr:colOff>104775</xdr:colOff>
      <xdr:row>68</xdr:row>
      <xdr:rowOff>55245</xdr:rowOff>
    </xdr:to>
    <xdr:pic>
      <xdr:nvPicPr>
        <xdr:cNvPr id="5" name="图片 4" descr="E5AD3C6FD7F4364C8576709543A3FF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48975" y="3451860"/>
          <a:ext cx="7543800" cy="10203180"/>
        </a:xfrm>
        <a:prstGeom prst="rect">
          <a:avLst/>
        </a:prstGeom>
      </xdr:spPr>
    </xdr:pic>
    <xdr:clientData/>
  </xdr:twoCellAnchor>
  <xdr:twoCellAnchor editAs="oneCell">
    <xdr:from>
      <xdr:col>17</xdr:col>
      <xdr:colOff>219075</xdr:colOff>
      <xdr:row>22</xdr:row>
      <xdr:rowOff>95250</xdr:rowOff>
    </xdr:from>
    <xdr:to>
      <xdr:col>25</xdr:col>
      <xdr:colOff>581025</xdr:colOff>
      <xdr:row>95</xdr:row>
      <xdr:rowOff>104775</xdr:rowOff>
    </xdr:to>
    <xdr:pic>
      <xdr:nvPicPr>
        <xdr:cNvPr id="6" name="图片 5" descr="CA6FED11659957B395408F9CAB25270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20325" y="7456170"/>
          <a:ext cx="7543800" cy="101060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28</xdr:row>
      <xdr:rowOff>9525</xdr:rowOff>
    </xdr:from>
    <xdr:to>
      <xdr:col>7</xdr:col>
      <xdr:colOff>76200</xdr:colOff>
      <xdr:row>42</xdr:row>
      <xdr:rowOff>85725</xdr:rowOff>
    </xdr:to>
    <xdr:pic>
      <xdr:nvPicPr>
        <xdr:cNvPr id="2" name="图片 1" descr="S%$9L0R)`R`TOA3Y)O4[EQL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25" y="7894320"/>
          <a:ext cx="3324225" cy="2076450"/>
        </a:xfrm>
        <a:prstGeom prst="rect">
          <a:avLst/>
        </a:prstGeom>
      </xdr:spPr>
    </xdr:pic>
    <xdr:clientData/>
  </xdr:twoCellAnchor>
  <xdr:twoCellAnchor editAs="oneCell">
    <xdr:from>
      <xdr:col>1</xdr:col>
      <xdr:colOff>409575</xdr:colOff>
      <xdr:row>14</xdr:row>
      <xdr:rowOff>219075</xdr:rowOff>
    </xdr:from>
    <xdr:to>
      <xdr:col>13</xdr:col>
      <xdr:colOff>409575</xdr:colOff>
      <xdr:row>17</xdr:row>
      <xdr:rowOff>253365</xdr:rowOff>
    </xdr:to>
    <xdr:pic>
      <xdr:nvPicPr>
        <xdr:cNvPr id="7" name="图片 6" descr="]}4OVC[@%RGEGA%3I7)BB$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704850" y="5286375"/>
          <a:ext cx="6991350" cy="800100"/>
        </a:xfrm>
        <a:prstGeom prst="rect">
          <a:avLst/>
        </a:prstGeom>
      </xdr:spPr>
    </xdr:pic>
    <xdr:clientData/>
  </xdr:twoCellAnchor>
  <xdr:twoCellAnchor editAs="oneCell">
    <xdr:from>
      <xdr:col>4</xdr:col>
      <xdr:colOff>219075</xdr:colOff>
      <xdr:row>12</xdr:row>
      <xdr:rowOff>123825</xdr:rowOff>
    </xdr:from>
    <xdr:to>
      <xdr:col>9</xdr:col>
      <xdr:colOff>342900</xdr:colOff>
      <xdr:row>14</xdr:row>
      <xdr:rowOff>47625</xdr:rowOff>
    </xdr:to>
    <xdr:pic>
      <xdr:nvPicPr>
        <xdr:cNvPr id="9" name="图片 8" descr="TFBZYJYLR2)B{}GS{8IEIJ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019300" y="4680585"/>
          <a:ext cx="3133725" cy="4343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45</xdr:row>
      <xdr:rowOff>9525</xdr:rowOff>
    </xdr:from>
    <xdr:to>
      <xdr:col>10</xdr:col>
      <xdr:colOff>142875</xdr:colOff>
      <xdr:row>83</xdr:row>
      <xdr:rowOff>133350</xdr:rowOff>
    </xdr:to>
    <xdr:pic>
      <xdr:nvPicPr>
        <xdr:cNvPr id="8" name="图片 7" descr="4}]Q8E)$4M~4KLZB99M%EQO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525" y="10323195"/>
          <a:ext cx="5676900" cy="5553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15</xdr:col>
      <xdr:colOff>466725</xdr:colOff>
      <xdr:row>2</xdr:row>
      <xdr:rowOff>86995</xdr:rowOff>
    </xdr:from>
    <xdr:to>
      <xdr:col>26</xdr:col>
      <xdr:colOff>57150</xdr:colOff>
      <xdr:row>8</xdr:row>
      <xdr:rowOff>340995</xdr:rowOff>
    </xdr:to>
    <xdr:pic>
      <xdr:nvPicPr>
        <xdr:cNvPr id="2" name="图片 1" descr="1(AZ9$AXJXJPKKUY~M3%F%X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77300" y="633095"/>
          <a:ext cx="9467850" cy="2435860"/>
        </a:xfrm>
        <a:prstGeom prst="rect">
          <a:avLst/>
        </a:prstGeom>
      </xdr:spPr>
    </xdr:pic>
    <xdr:clientData/>
  </xdr:twoCellAnchor>
  <xdr:twoCellAnchor editAs="oneCell">
    <xdr:from>
      <xdr:col>16</xdr:col>
      <xdr:colOff>676275</xdr:colOff>
      <xdr:row>11</xdr:row>
      <xdr:rowOff>190500</xdr:rowOff>
    </xdr:from>
    <xdr:to>
      <xdr:col>25</xdr:col>
      <xdr:colOff>352425</xdr:colOff>
      <xdr:row>36</xdr:row>
      <xdr:rowOff>26670</xdr:rowOff>
    </xdr:to>
    <xdr:pic>
      <xdr:nvPicPr>
        <xdr:cNvPr id="3" name="图片 2" descr="1}JGTI]G`LT30SR6%YZV2JO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772650" y="3947160"/>
          <a:ext cx="7762875" cy="5194935"/>
        </a:xfrm>
        <a:prstGeom prst="rect">
          <a:avLst/>
        </a:prstGeom>
      </xdr:spPr>
    </xdr:pic>
    <xdr:clientData/>
  </xdr:twoCellAnchor>
  <xdr:twoCellAnchor editAs="oneCell">
    <xdr:from>
      <xdr:col>18</xdr:col>
      <xdr:colOff>333375</xdr:colOff>
      <xdr:row>9</xdr:row>
      <xdr:rowOff>228600</xdr:rowOff>
    </xdr:from>
    <xdr:to>
      <xdr:col>26</xdr:col>
      <xdr:colOff>104775</xdr:colOff>
      <xdr:row>67</xdr:row>
      <xdr:rowOff>110490</xdr:rowOff>
    </xdr:to>
    <xdr:pic>
      <xdr:nvPicPr>
        <xdr:cNvPr id="4" name="图片 3" descr="E5AD3C6FD7F4364C8576709543A3FF5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0848975" y="3451860"/>
          <a:ext cx="7543800" cy="10203180"/>
        </a:xfrm>
        <a:prstGeom prst="rect">
          <a:avLst/>
        </a:prstGeom>
      </xdr:spPr>
    </xdr:pic>
    <xdr:clientData/>
  </xdr:twoCellAnchor>
  <xdr:twoCellAnchor editAs="oneCell">
    <xdr:from>
      <xdr:col>17</xdr:col>
      <xdr:colOff>219075</xdr:colOff>
      <xdr:row>22</xdr:row>
      <xdr:rowOff>95250</xdr:rowOff>
    </xdr:from>
    <xdr:to>
      <xdr:col>25</xdr:col>
      <xdr:colOff>581025</xdr:colOff>
      <xdr:row>95</xdr:row>
      <xdr:rowOff>104775</xdr:rowOff>
    </xdr:to>
    <xdr:pic>
      <xdr:nvPicPr>
        <xdr:cNvPr id="5" name="图片 4" descr="CA6FED11659957B395408F9CAB25270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220325" y="7543800"/>
          <a:ext cx="7543800" cy="101060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28</xdr:row>
      <xdr:rowOff>9525</xdr:rowOff>
    </xdr:from>
    <xdr:to>
      <xdr:col>7</xdr:col>
      <xdr:colOff>76200</xdr:colOff>
      <xdr:row>42</xdr:row>
      <xdr:rowOff>85725</xdr:rowOff>
    </xdr:to>
    <xdr:pic>
      <xdr:nvPicPr>
        <xdr:cNvPr id="6" name="图片 5" descr="S%$9L0R)`R`TOA3Y)O4[EQL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25" y="7981950"/>
          <a:ext cx="3324225" cy="207645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12</xdr:row>
      <xdr:rowOff>25400</xdr:rowOff>
    </xdr:from>
    <xdr:to>
      <xdr:col>11</xdr:col>
      <xdr:colOff>20320</xdr:colOff>
      <xdr:row>14</xdr:row>
      <xdr:rowOff>156210</xdr:rowOff>
    </xdr:to>
    <xdr:pic>
      <xdr:nvPicPr>
        <xdr:cNvPr id="7" name="图片 6" descr="]}4OVC[@%RGEGA%3I7)BB$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95325" y="4582160"/>
          <a:ext cx="5554345" cy="641350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9</xdr:row>
      <xdr:rowOff>152400</xdr:rowOff>
    </xdr:from>
    <xdr:to>
      <xdr:col>11</xdr:col>
      <xdr:colOff>323850</xdr:colOff>
      <xdr:row>11</xdr:row>
      <xdr:rowOff>53340</xdr:rowOff>
    </xdr:to>
    <xdr:pic>
      <xdr:nvPicPr>
        <xdr:cNvPr id="8" name="图片 7" descr="TFBZYJYLR2)B{}GS{8IEIJD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419475" y="3375660"/>
          <a:ext cx="3133725" cy="43434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45</xdr:row>
      <xdr:rowOff>9525</xdr:rowOff>
    </xdr:from>
    <xdr:to>
      <xdr:col>10</xdr:col>
      <xdr:colOff>142875</xdr:colOff>
      <xdr:row>83</xdr:row>
      <xdr:rowOff>133350</xdr:rowOff>
    </xdr:to>
    <xdr:pic>
      <xdr:nvPicPr>
        <xdr:cNvPr id="9" name="图片 8" descr="4}]Q8E)$4M~4KLZB99M%EQO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525" y="10410825"/>
          <a:ext cx="5676900" cy="555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BG27"/>
  <sheetViews>
    <sheetView workbookViewId="0">
      <selection activeCell="A1" sqref="$A1:$XFD1048576"/>
    </sheetView>
  </sheetViews>
  <sheetFormatPr defaultColWidth="9" defaultRowHeight="11.25"/>
  <cols>
    <col min="1" max="1" width="3.875" style="1" customWidth="1"/>
    <col min="2" max="2" width="6.5" style="3" customWidth="1"/>
    <col min="3" max="3" width="4.25" style="1" customWidth="1"/>
    <col min="4" max="4" width="9" style="4" customWidth="1"/>
    <col min="5" max="5" width="6.625" style="3" customWidth="1"/>
    <col min="6" max="6" width="8.125" style="4" customWidth="1"/>
    <col min="7" max="7" width="4.375" style="1" customWidth="1"/>
    <col min="8" max="8" width="11" style="4" customWidth="1"/>
    <col min="9" max="9" width="9.375" style="1" customWidth="1"/>
    <col min="10" max="10" width="9.625" style="4" customWidth="1"/>
    <col min="11" max="11" width="9" style="1" customWidth="1"/>
    <col min="12" max="12" width="8.2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ht="18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Q1" s="24" t="s">
        <v>1</v>
      </c>
    </row>
    <row r="2" ht="25" customHeight="1" spans="1:59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1" t="s">
        <v>4</v>
      </c>
      <c r="M2" s="42">
        <v>2343</v>
      </c>
      <c r="N2" s="43" t="s">
        <v>5</v>
      </c>
      <c r="O2" s="43" t="s">
        <v>6</v>
      </c>
      <c r="Q2" s="77" t="s">
        <v>6</v>
      </c>
      <c r="R2" s="78">
        <v>46</v>
      </c>
      <c r="S2" s="79">
        <v>2343</v>
      </c>
      <c r="T2" s="80" t="s">
        <v>3</v>
      </c>
      <c r="U2" s="81" t="s">
        <v>7</v>
      </c>
      <c r="V2" s="82">
        <v>140255.12</v>
      </c>
      <c r="W2" s="82" t="s">
        <v>8</v>
      </c>
      <c r="X2" s="83">
        <v>42076.62</v>
      </c>
      <c r="Y2" s="51" t="s">
        <v>9</v>
      </c>
      <c r="Z2" s="88" t="s">
        <v>10</v>
      </c>
      <c r="AA2" s="81"/>
      <c r="AB2" s="89" t="s">
        <v>11</v>
      </c>
      <c r="AC2" s="90" t="s">
        <v>12</v>
      </c>
      <c r="AD2" s="91"/>
      <c r="AE2" s="91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</row>
    <row r="3" ht="27.95" customHeight="1" spans="1:31">
      <c r="A3" s="6" t="s">
        <v>13</v>
      </c>
      <c r="B3" s="6"/>
      <c r="C3" s="8">
        <v>140255.12</v>
      </c>
      <c r="D3" s="8"/>
      <c r="E3" s="8" t="s">
        <v>14</v>
      </c>
      <c r="F3" s="9" t="s">
        <v>15</v>
      </c>
      <c r="G3" s="9"/>
      <c r="H3" s="10" t="s">
        <v>16</v>
      </c>
      <c r="I3" s="44" t="s">
        <v>17</v>
      </c>
      <c r="J3" s="45"/>
      <c r="K3" s="45"/>
      <c r="L3" s="45"/>
      <c r="M3" s="46"/>
      <c r="N3" s="6" t="s">
        <v>18</v>
      </c>
      <c r="O3" s="47" t="s">
        <v>19</v>
      </c>
      <c r="Q3" s="84" t="s">
        <v>20</v>
      </c>
      <c r="R3" s="79">
        <v>13</v>
      </c>
      <c r="S3" s="80" t="s">
        <v>3</v>
      </c>
      <c r="T3" s="81" t="s">
        <v>7</v>
      </c>
      <c r="U3" s="82">
        <v>140255.12</v>
      </c>
      <c r="V3" s="82" t="s">
        <v>8</v>
      </c>
      <c r="W3" s="83">
        <v>42076.62</v>
      </c>
      <c r="X3" s="51" t="s">
        <v>9</v>
      </c>
      <c r="Y3" s="88" t="s">
        <v>10</v>
      </c>
      <c r="Z3" s="81"/>
      <c r="AA3" s="92"/>
      <c r="AB3" s="89" t="s">
        <v>11</v>
      </c>
      <c r="AC3" s="90" t="s">
        <v>12</v>
      </c>
      <c r="AD3" s="91"/>
      <c r="AE3" s="91"/>
    </row>
    <row r="4" ht="27.95" customHeight="1" spans="1:18">
      <c r="A4" s="6" t="s">
        <v>21</v>
      </c>
      <c r="B4" s="6"/>
      <c r="C4" s="11">
        <v>153420.84</v>
      </c>
      <c r="D4" s="11"/>
      <c r="E4" s="8" t="s">
        <v>22</v>
      </c>
      <c r="F4" s="9" t="s">
        <v>23</v>
      </c>
      <c r="G4" s="9"/>
      <c r="H4" s="12"/>
      <c r="I4" s="48"/>
      <c r="J4" s="49"/>
      <c r="K4" s="49"/>
      <c r="L4" s="49"/>
      <c r="M4" s="50"/>
      <c r="N4" s="8" t="s">
        <v>24</v>
      </c>
      <c r="O4" s="51" t="s">
        <v>9</v>
      </c>
      <c r="R4" s="85" t="s">
        <v>25</v>
      </c>
    </row>
    <row r="5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6" t="s">
        <v>30</v>
      </c>
      <c r="J5" s="6" t="s">
        <v>31</v>
      </c>
      <c r="K5" s="6"/>
      <c r="L5" s="6" t="s">
        <v>32</v>
      </c>
      <c r="M5" s="6"/>
      <c r="N5" s="8" t="s">
        <v>33</v>
      </c>
      <c r="O5" s="8"/>
    </row>
    <row r="6" ht="27.95" customHeight="1" spans="1:18">
      <c r="A6" s="6"/>
      <c r="B6" s="13" t="s">
        <v>34</v>
      </c>
      <c r="C6" s="6" t="s">
        <v>35</v>
      </c>
      <c r="D6" s="8" t="s">
        <v>36</v>
      </c>
      <c r="E6" s="13" t="s">
        <v>34</v>
      </c>
      <c r="F6" s="8" t="s">
        <v>36</v>
      </c>
      <c r="G6" s="6" t="s">
        <v>37</v>
      </c>
      <c r="H6" s="8" t="s">
        <v>36</v>
      </c>
      <c r="I6" s="43" t="s">
        <v>36</v>
      </c>
      <c r="J6" s="8" t="s">
        <v>36</v>
      </c>
      <c r="K6" s="6" t="s">
        <v>38</v>
      </c>
      <c r="L6" s="6" t="s">
        <v>36</v>
      </c>
      <c r="M6" s="6" t="s">
        <v>38</v>
      </c>
      <c r="N6" s="8" t="s">
        <v>39</v>
      </c>
      <c r="O6" s="8" t="s">
        <v>36</v>
      </c>
      <c r="R6" s="59" t="s">
        <v>40</v>
      </c>
    </row>
    <row r="7" s="2" customFormat="1" ht="39" customHeight="1" spans="1:17">
      <c r="A7" s="14">
        <v>1</v>
      </c>
      <c r="B7" s="15">
        <v>42272</v>
      </c>
      <c r="C7" s="16" t="s">
        <v>41</v>
      </c>
      <c r="D7" s="17">
        <v>98178.5</v>
      </c>
      <c r="E7" s="18"/>
      <c r="F7" s="17"/>
      <c r="G7" s="19" t="s">
        <v>42</v>
      </c>
      <c r="H7" s="20">
        <v>2805.1</v>
      </c>
      <c r="I7" s="20">
        <v>1993.07</v>
      </c>
      <c r="J7" s="52">
        <v>0</v>
      </c>
      <c r="K7" s="53"/>
      <c r="L7" s="54">
        <v>10000</v>
      </c>
      <c r="M7" s="55" t="s">
        <v>43</v>
      </c>
      <c r="N7" s="56"/>
      <c r="O7" s="57">
        <f t="shared" ref="O7:O12" si="0">ROUNDUP(D7-H7-I7-J7-L7,2)</f>
        <v>83380.33</v>
      </c>
      <c r="Q7" s="86"/>
    </row>
    <row r="8" s="2" customFormat="1" ht="21" customHeight="1" spans="1:15">
      <c r="A8" s="14"/>
      <c r="B8" s="21"/>
      <c r="C8" s="16"/>
      <c r="D8" s="22"/>
      <c r="E8" s="18"/>
      <c r="F8" s="22"/>
      <c r="G8" s="23"/>
      <c r="H8" s="20"/>
      <c r="I8" s="58" t="s">
        <v>44</v>
      </c>
      <c r="J8" s="52"/>
      <c r="K8" s="53"/>
      <c r="L8" s="54"/>
      <c r="M8" s="55"/>
      <c r="N8" s="56"/>
      <c r="O8" s="20"/>
    </row>
    <row r="9" s="2" customFormat="1" ht="39" customHeight="1" spans="1:17">
      <c r="A9" s="14">
        <v>2</v>
      </c>
      <c r="B9" s="15"/>
      <c r="C9" s="16"/>
      <c r="D9" s="17"/>
      <c r="E9" s="18"/>
      <c r="F9" s="17"/>
      <c r="G9" s="19"/>
      <c r="H9" s="20"/>
      <c r="I9" s="20"/>
      <c r="J9" s="52"/>
      <c r="K9" s="53"/>
      <c r="L9" s="54">
        <v>-10000</v>
      </c>
      <c r="M9" s="55" t="s">
        <v>45</v>
      </c>
      <c r="N9" s="56"/>
      <c r="O9" s="57">
        <f t="shared" si="0"/>
        <v>10000</v>
      </c>
      <c r="Q9" s="86"/>
    </row>
    <row r="10" ht="21" customHeight="1" spans="1:15">
      <c r="A10" s="14"/>
      <c r="B10" s="21"/>
      <c r="C10" s="16"/>
      <c r="D10" s="22"/>
      <c r="E10" s="18"/>
      <c r="F10" s="22"/>
      <c r="G10" s="23"/>
      <c r="H10" s="20"/>
      <c r="I10" s="20"/>
      <c r="J10" s="52"/>
      <c r="K10" s="56"/>
      <c r="L10" s="52"/>
      <c r="M10" s="59"/>
      <c r="N10" s="53"/>
      <c r="O10" s="31"/>
    </row>
    <row r="11" ht="21" customHeight="1" spans="1:17">
      <c r="A11" s="14"/>
      <c r="B11" s="24" t="s">
        <v>1</v>
      </c>
      <c r="C11" s="16"/>
      <c r="D11" s="22"/>
      <c r="E11" s="18"/>
      <c r="F11" s="22"/>
      <c r="G11" s="23"/>
      <c r="H11" s="20"/>
      <c r="I11" s="20"/>
      <c r="J11" s="52"/>
      <c r="K11" s="56"/>
      <c r="L11" s="52"/>
      <c r="M11" s="59"/>
      <c r="N11" s="53"/>
      <c r="O11" s="20"/>
      <c r="Q11"/>
    </row>
    <row r="12" ht="63" customHeight="1" spans="1:15">
      <c r="A12" s="25">
        <v>3</v>
      </c>
      <c r="B12" s="94">
        <v>43847</v>
      </c>
      <c r="C12" s="27" t="s">
        <v>41</v>
      </c>
      <c r="D12" s="69">
        <v>55242.34</v>
      </c>
      <c r="E12" s="29">
        <v>43845</v>
      </c>
      <c r="F12" s="69">
        <v>55242.34</v>
      </c>
      <c r="G12" s="95" t="s">
        <v>46</v>
      </c>
      <c r="H12" s="31">
        <v>264</v>
      </c>
      <c r="I12" s="31">
        <v>0</v>
      </c>
      <c r="J12" s="65">
        <v>550</v>
      </c>
      <c r="K12" s="56" t="s">
        <v>47</v>
      </c>
      <c r="L12" s="63">
        <v>2000</v>
      </c>
      <c r="M12" s="64" t="s">
        <v>48</v>
      </c>
      <c r="N12" s="56" t="s">
        <v>49</v>
      </c>
      <c r="O12" s="96">
        <f t="shared" si="0"/>
        <v>52428.34</v>
      </c>
    </row>
    <row r="13" ht="20.1" customHeight="1" spans="1:15">
      <c r="A13" s="25"/>
      <c r="B13" s="26"/>
      <c r="C13" s="27"/>
      <c r="D13" s="28"/>
      <c r="E13" s="29"/>
      <c r="F13" s="28"/>
      <c r="G13" s="30"/>
      <c r="H13" s="31"/>
      <c r="I13" s="31"/>
      <c r="J13" s="65"/>
      <c r="K13" s="56"/>
      <c r="L13" s="97" t="s">
        <v>50</v>
      </c>
      <c r="M13" s="64"/>
      <c r="N13" s="56"/>
      <c r="O13" s="31"/>
    </row>
    <row r="14" ht="20.1" customHeight="1" spans="1:15">
      <c r="A14" s="14"/>
      <c r="B14" s="21"/>
      <c r="C14" s="16"/>
      <c r="D14" s="22"/>
      <c r="E14" s="18"/>
      <c r="F14" s="22"/>
      <c r="G14" s="23"/>
      <c r="H14" s="20"/>
      <c r="I14" s="20"/>
      <c r="J14" s="52"/>
      <c r="K14" s="53"/>
      <c r="L14" s="52"/>
      <c r="M14" s="53"/>
      <c r="N14" s="53"/>
      <c r="O14" s="20"/>
    </row>
    <row r="15" ht="20.1" customHeight="1" spans="1:15">
      <c r="A15" s="14"/>
      <c r="B15" s="21"/>
      <c r="C15" s="16"/>
      <c r="D15" s="22"/>
      <c r="E15" s="18"/>
      <c r="F15" s="22"/>
      <c r="G15" s="23"/>
      <c r="H15" s="20"/>
      <c r="I15" s="20"/>
      <c r="J15" s="52"/>
      <c r="K15" s="53"/>
      <c r="L15" s="63"/>
      <c r="M15" s="64"/>
      <c r="N15" s="53"/>
      <c r="O15" s="20"/>
    </row>
    <row r="16" ht="20.1" customHeight="1" spans="1:15">
      <c r="A16" s="14"/>
      <c r="B16" s="21"/>
      <c r="C16" s="16"/>
      <c r="D16" s="22"/>
      <c r="E16" s="18"/>
      <c r="F16" s="22"/>
      <c r="G16" s="23"/>
      <c r="H16" s="20"/>
      <c r="I16" s="20"/>
      <c r="J16" s="52"/>
      <c r="K16" s="53"/>
      <c r="L16" s="63"/>
      <c r="M16" s="64"/>
      <c r="N16" s="53"/>
      <c r="O16" s="20"/>
    </row>
    <row r="17" ht="20.1" customHeight="1" spans="1:15">
      <c r="A17" s="14"/>
      <c r="B17" s="21"/>
      <c r="C17" s="16"/>
      <c r="D17" s="22"/>
      <c r="E17" s="18"/>
      <c r="F17" s="22"/>
      <c r="G17" s="23"/>
      <c r="H17" s="20"/>
      <c r="I17" s="20"/>
      <c r="J17" s="52"/>
      <c r="K17" s="53"/>
      <c r="L17" s="98"/>
      <c r="M17" s="99"/>
      <c r="N17" s="53"/>
      <c r="O17" s="20"/>
    </row>
    <row r="18" ht="20.1" customHeight="1" spans="1:15">
      <c r="A18" s="14"/>
      <c r="B18" s="21"/>
      <c r="C18" s="16"/>
      <c r="D18" s="22"/>
      <c r="E18" s="18"/>
      <c r="F18" s="22"/>
      <c r="G18" s="23"/>
      <c r="H18" s="20"/>
      <c r="I18" s="20"/>
      <c r="J18" s="52"/>
      <c r="K18" s="53"/>
      <c r="L18" s="52"/>
      <c r="M18" s="53"/>
      <c r="N18" s="53"/>
      <c r="O18" s="20"/>
    </row>
    <row r="19" ht="20.1" customHeight="1" spans="1:15">
      <c r="A19" s="14"/>
      <c r="B19" s="21"/>
      <c r="C19" s="16"/>
      <c r="D19" s="22"/>
      <c r="E19" s="18"/>
      <c r="F19" s="22"/>
      <c r="G19" s="23"/>
      <c r="H19" s="20"/>
      <c r="I19" s="20"/>
      <c r="J19" s="52"/>
      <c r="K19" s="53"/>
      <c r="L19" s="52"/>
      <c r="M19" s="53"/>
      <c r="N19" s="53"/>
      <c r="O19" s="20"/>
    </row>
    <row r="20" ht="20.1" customHeight="1" spans="1:15">
      <c r="A20" s="14"/>
      <c r="B20" s="21"/>
      <c r="C20" s="16"/>
      <c r="D20" s="22"/>
      <c r="E20" s="18"/>
      <c r="F20" s="22"/>
      <c r="G20" s="23"/>
      <c r="H20" s="20"/>
      <c r="I20" s="20"/>
      <c r="J20" s="52"/>
      <c r="K20" s="68" t="s">
        <v>51</v>
      </c>
      <c r="L20" s="69"/>
      <c r="M20" s="69"/>
      <c r="N20" s="53"/>
      <c r="O20" s="20"/>
    </row>
    <row r="21" ht="30" customHeight="1" spans="1:18">
      <c r="A21" s="6" t="s">
        <v>52</v>
      </c>
      <c r="B21" s="6"/>
      <c r="C21" s="32" t="s">
        <v>53</v>
      </c>
      <c r="D21" s="33">
        <f>SUM(D7:D20)</f>
        <v>153420.84</v>
      </c>
      <c r="E21" s="32" t="s">
        <v>53</v>
      </c>
      <c r="F21" s="33">
        <f>SUM(F7:F20)</f>
        <v>55242.34</v>
      </c>
      <c r="G21" s="32" t="s">
        <v>53</v>
      </c>
      <c r="H21" s="33">
        <f>SUM(H7:H20)</f>
        <v>3069.1</v>
      </c>
      <c r="I21" s="33">
        <f>SUM(I7:I20)</f>
        <v>1993.07</v>
      </c>
      <c r="J21" s="33">
        <f>SUM(J7:J20)</f>
        <v>550</v>
      </c>
      <c r="K21" s="32" t="s">
        <v>53</v>
      </c>
      <c r="L21" s="33">
        <f>SUM(L7:L20)</f>
        <v>2000</v>
      </c>
      <c r="M21" s="32" t="s">
        <v>53</v>
      </c>
      <c r="N21" s="32" t="s">
        <v>53</v>
      </c>
      <c r="O21" s="33">
        <f>SUM(O7:O20)</f>
        <v>145808.67</v>
      </c>
      <c r="Q21" s="87">
        <f>D21/C3</f>
        <v>1.09386979954814</v>
      </c>
      <c r="R21" s="87">
        <f>D21/C4</f>
        <v>1</v>
      </c>
    </row>
    <row r="22" ht="30" customHeight="1" spans="1:15">
      <c r="A22" s="6" t="s">
        <v>54</v>
      </c>
      <c r="B22" s="6"/>
      <c r="C22" s="6" t="s">
        <v>55</v>
      </c>
      <c r="D22" s="6"/>
      <c r="E22" s="34">
        <f>O12</f>
        <v>52428.34</v>
      </c>
      <c r="F22" s="34"/>
      <c r="G22" s="34"/>
      <c r="H22" s="34"/>
      <c r="I22" s="6" t="s">
        <v>56</v>
      </c>
      <c r="J22" s="6"/>
      <c r="K22" s="70" t="s">
        <v>57</v>
      </c>
      <c r="L22" s="71"/>
      <c r="M22" s="71"/>
      <c r="N22" s="71"/>
      <c r="O22" s="72"/>
    </row>
    <row r="23" ht="30" customHeight="1" spans="1:15">
      <c r="A23" s="6"/>
      <c r="B23" s="6"/>
      <c r="C23" s="6" t="s">
        <v>58</v>
      </c>
      <c r="D23" s="6"/>
      <c r="E23" s="35">
        <f>O8</f>
        <v>0</v>
      </c>
      <c r="F23" s="35"/>
      <c r="G23" s="35"/>
      <c r="H23" s="35"/>
      <c r="I23" s="6"/>
      <c r="J23" s="6"/>
      <c r="K23" s="73"/>
      <c r="L23" s="74"/>
      <c r="M23" s="74"/>
      <c r="N23" s="74"/>
      <c r="O23" s="75"/>
    </row>
    <row r="24" ht="50.1" hidden="1" customHeight="1" spans="1:23">
      <c r="A24" s="6" t="s">
        <v>59</v>
      </c>
      <c r="B24" s="6"/>
      <c r="C24" s="36" t="s">
        <v>60</v>
      </c>
      <c r="D24" s="37"/>
      <c r="E24" s="37"/>
      <c r="F24" s="37"/>
      <c r="G24" s="37"/>
      <c r="H24" s="38"/>
      <c r="I24" s="6" t="s">
        <v>61</v>
      </c>
      <c r="J24" s="6"/>
      <c r="K24" s="6" t="s">
        <v>62</v>
      </c>
      <c r="L24" s="6"/>
      <c r="M24" s="6"/>
      <c r="N24" s="6"/>
      <c r="O24" s="6"/>
      <c r="R24" s="73" t="s">
        <v>63</v>
      </c>
      <c r="S24" s="74"/>
      <c r="T24" s="74"/>
      <c r="U24" s="74"/>
      <c r="V24" s="74"/>
      <c r="W24" s="75"/>
    </row>
    <row r="25" ht="50.1" hidden="1" customHeight="1" spans="1:15">
      <c r="A25" s="6"/>
      <c r="B25" s="6"/>
      <c r="C25" s="39"/>
      <c r="D25" s="39"/>
      <c r="E25" s="39"/>
      <c r="F25" s="39"/>
      <c r="G25" s="39"/>
      <c r="H25" s="39"/>
      <c r="I25" s="6"/>
      <c r="J25" s="6"/>
      <c r="K25" s="76"/>
      <c r="L25" s="76"/>
      <c r="M25" s="76"/>
      <c r="N25" s="76"/>
      <c r="O25" s="76"/>
    </row>
    <row r="26" ht="50.1" hidden="1" customHeight="1" spans="1:15">
      <c r="A26" s="6"/>
      <c r="B26" s="6"/>
      <c r="C26" s="40"/>
      <c r="D26" s="40"/>
      <c r="E26" s="40"/>
      <c r="F26" s="40"/>
      <c r="G26" s="40"/>
      <c r="H26" s="40"/>
      <c r="I26" s="6"/>
      <c r="J26" s="6"/>
      <c r="K26" s="40"/>
      <c r="L26" s="40"/>
      <c r="M26" s="40"/>
      <c r="N26" s="40"/>
      <c r="O26" s="40"/>
    </row>
    <row r="27" ht="50.1" hidden="1" customHeight="1" spans="1:15">
      <c r="A27" s="6"/>
      <c r="B27" s="6"/>
      <c r="C27" s="40"/>
      <c r="D27" s="40"/>
      <c r="E27" s="40"/>
      <c r="F27" s="40"/>
      <c r="G27" s="40"/>
      <c r="H27" s="40"/>
      <c r="I27" s="6"/>
      <c r="J27" s="6"/>
      <c r="K27" s="40"/>
      <c r="L27" s="40"/>
      <c r="M27" s="40"/>
      <c r="N27" s="40"/>
      <c r="O27" s="40"/>
    </row>
  </sheetData>
  <mergeCells count="42">
    <mergeCell ref="A1:O1"/>
    <mergeCell ref="A2:B2"/>
    <mergeCell ref="C2:K2"/>
    <mergeCell ref="A3:B3"/>
    <mergeCell ref="C3:D3"/>
    <mergeCell ref="F3:G3"/>
    <mergeCell ref="A4:B4"/>
    <mergeCell ref="C4:D4"/>
    <mergeCell ref="F4:G4"/>
    <mergeCell ref="B5:D5"/>
    <mergeCell ref="E5:F5"/>
    <mergeCell ref="G5:H5"/>
    <mergeCell ref="J5:K5"/>
    <mergeCell ref="L5:M5"/>
    <mergeCell ref="N5:O5"/>
    <mergeCell ref="A21:B21"/>
    <mergeCell ref="C22:D22"/>
    <mergeCell ref="E22:H22"/>
    <mergeCell ref="C23:D23"/>
    <mergeCell ref="E23:H23"/>
    <mergeCell ref="A24:B24"/>
    <mergeCell ref="C24:H24"/>
    <mergeCell ref="I24:J24"/>
    <mergeCell ref="K24:O24"/>
    <mergeCell ref="R24:W24"/>
    <mergeCell ref="A25:B25"/>
    <mergeCell ref="I25:J25"/>
    <mergeCell ref="K25:O25"/>
    <mergeCell ref="A26:B26"/>
    <mergeCell ref="C26:H26"/>
    <mergeCell ref="I26:J26"/>
    <mergeCell ref="K26:O26"/>
    <mergeCell ref="A27:B27"/>
    <mergeCell ref="C27:H27"/>
    <mergeCell ref="I27:J27"/>
    <mergeCell ref="K27:O27"/>
    <mergeCell ref="A5:A6"/>
    <mergeCell ref="H3:H4"/>
    <mergeCell ref="I3:M4"/>
    <mergeCell ref="A22:B23"/>
    <mergeCell ref="I22:J23"/>
    <mergeCell ref="K22:O23"/>
  </mergeCells>
  <printOptions horizontalCentered="1" verticalCentered="1"/>
  <pageMargins left="0" right="0" top="0" bottom="0" header="0" footer="0"/>
  <pageSetup paperSize="9" scale="90" fitToHeight="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G27"/>
  <sheetViews>
    <sheetView tabSelected="1" workbookViewId="0">
      <selection activeCell="B18" sqref="B18"/>
    </sheetView>
  </sheetViews>
  <sheetFormatPr defaultColWidth="9" defaultRowHeight="11.25"/>
  <cols>
    <col min="1" max="1" width="3.875" style="1" customWidth="1"/>
    <col min="2" max="2" width="6.5" style="3" customWidth="1"/>
    <col min="3" max="3" width="4.25" style="1" customWidth="1"/>
    <col min="4" max="4" width="9" style="4" customWidth="1"/>
    <col min="5" max="5" width="6.625" style="3" customWidth="1"/>
    <col min="6" max="6" width="8.125" style="4" customWidth="1"/>
    <col min="7" max="7" width="4.375" style="1" customWidth="1"/>
    <col min="8" max="8" width="11" style="4" customWidth="1"/>
    <col min="9" max="9" width="9.375" style="1" customWidth="1"/>
    <col min="10" max="10" width="9.625" style="4" customWidth="1"/>
    <col min="11" max="11" width="9" style="1" customWidth="1"/>
    <col min="12" max="12" width="8.25" style="1" customWidth="1"/>
    <col min="13" max="14" width="5.625" style="1" customWidth="1"/>
    <col min="15" max="15" width="9.125" style="4" customWidth="1"/>
    <col min="16" max="16" width="9" style="1"/>
    <col min="17" max="17" width="11.875" style="1" customWidth="1"/>
    <col min="18" max="18" width="6.75" style="1" customWidth="1"/>
    <col min="19" max="19" width="9.125" style="1" customWidth="1"/>
    <col min="20" max="20" width="31.125" style="1" customWidth="1"/>
    <col min="21" max="21" width="9" style="1"/>
    <col min="22" max="22" width="11.25" style="1" customWidth="1"/>
    <col min="23" max="25" width="9" style="1"/>
    <col min="26" max="26" width="14.5" style="1" customWidth="1"/>
    <col min="27" max="27" width="13.125" style="1" customWidth="1"/>
    <col min="28" max="28" width="14.5" style="1" customWidth="1"/>
    <col min="29" max="16384" width="9" style="1"/>
  </cols>
  <sheetData>
    <row r="1" s="1" customFormat="1" ht="18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"/>
      <c r="Q1" s="24" t="s">
        <v>1</v>
      </c>
    </row>
    <row r="2" s="1" customFormat="1" ht="25" customHeight="1" spans="1:59">
      <c r="A2" s="6" t="s">
        <v>2</v>
      </c>
      <c r="B2" s="6"/>
      <c r="C2" s="7" t="s">
        <v>3</v>
      </c>
      <c r="D2" s="7"/>
      <c r="E2" s="7"/>
      <c r="F2" s="7"/>
      <c r="G2" s="7"/>
      <c r="H2" s="7"/>
      <c r="I2" s="7"/>
      <c r="J2" s="7"/>
      <c r="K2" s="7"/>
      <c r="L2" s="41" t="s">
        <v>4</v>
      </c>
      <c r="M2" s="42">
        <v>2343</v>
      </c>
      <c r="N2" s="43" t="s">
        <v>5</v>
      </c>
      <c r="O2" s="43" t="s">
        <v>6</v>
      </c>
      <c r="P2" s="1"/>
      <c r="Q2" s="77" t="s">
        <v>6</v>
      </c>
      <c r="R2" s="78">
        <v>46</v>
      </c>
      <c r="S2" s="79">
        <v>2343</v>
      </c>
      <c r="T2" s="80" t="s">
        <v>3</v>
      </c>
      <c r="U2" s="81" t="s">
        <v>7</v>
      </c>
      <c r="V2" s="82">
        <v>140255.12</v>
      </c>
      <c r="W2" s="82" t="s">
        <v>8</v>
      </c>
      <c r="X2" s="83">
        <v>42076.62</v>
      </c>
      <c r="Y2" s="51" t="s">
        <v>9</v>
      </c>
      <c r="Z2" s="88" t="s">
        <v>10</v>
      </c>
      <c r="AA2" s="81"/>
      <c r="AB2" s="89" t="s">
        <v>11</v>
      </c>
      <c r="AC2" s="90" t="s">
        <v>12</v>
      </c>
      <c r="AD2" s="91"/>
      <c r="AE2" s="91"/>
      <c r="AF2" s="1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</row>
    <row r="3" s="1" customFormat="1" ht="27.95" customHeight="1" spans="1:31">
      <c r="A3" s="6" t="s">
        <v>13</v>
      </c>
      <c r="B3" s="6"/>
      <c r="C3" s="8">
        <v>140255.12</v>
      </c>
      <c r="D3" s="8"/>
      <c r="E3" s="8" t="s">
        <v>14</v>
      </c>
      <c r="F3" s="9" t="s">
        <v>15</v>
      </c>
      <c r="G3" s="9"/>
      <c r="H3" s="10" t="s">
        <v>16</v>
      </c>
      <c r="I3" s="44" t="s">
        <v>17</v>
      </c>
      <c r="J3" s="45"/>
      <c r="K3" s="45"/>
      <c r="L3" s="45"/>
      <c r="M3" s="46"/>
      <c r="N3" s="6" t="s">
        <v>18</v>
      </c>
      <c r="O3" s="47" t="s">
        <v>19</v>
      </c>
      <c r="P3" s="1"/>
      <c r="Q3" s="84" t="s">
        <v>20</v>
      </c>
      <c r="R3" s="79">
        <v>13</v>
      </c>
      <c r="S3" s="80" t="s">
        <v>3</v>
      </c>
      <c r="T3" s="81" t="s">
        <v>7</v>
      </c>
      <c r="U3" s="82">
        <v>140255.12</v>
      </c>
      <c r="V3" s="82" t="s">
        <v>8</v>
      </c>
      <c r="W3" s="83">
        <v>42076.62</v>
      </c>
      <c r="X3" s="51" t="s">
        <v>9</v>
      </c>
      <c r="Y3" s="88" t="s">
        <v>10</v>
      </c>
      <c r="Z3" s="81"/>
      <c r="AA3" s="92"/>
      <c r="AB3" s="89" t="s">
        <v>11</v>
      </c>
      <c r="AC3" s="90" t="s">
        <v>12</v>
      </c>
      <c r="AD3" s="91"/>
      <c r="AE3" s="91"/>
    </row>
    <row r="4" s="1" customFormat="1" ht="27.95" customHeight="1" spans="1:18">
      <c r="A4" s="6" t="s">
        <v>21</v>
      </c>
      <c r="B4" s="6"/>
      <c r="C4" s="11">
        <v>153420.84</v>
      </c>
      <c r="D4" s="11"/>
      <c r="E4" s="8" t="s">
        <v>22</v>
      </c>
      <c r="F4" s="9" t="s">
        <v>23</v>
      </c>
      <c r="G4" s="9"/>
      <c r="H4" s="12"/>
      <c r="I4" s="48"/>
      <c r="J4" s="49"/>
      <c r="K4" s="49"/>
      <c r="L4" s="49"/>
      <c r="M4" s="50"/>
      <c r="N4" s="8" t="s">
        <v>24</v>
      </c>
      <c r="O4" s="51" t="s">
        <v>9</v>
      </c>
      <c r="P4" s="1"/>
      <c r="Q4" s="1"/>
      <c r="R4" s="85" t="s">
        <v>25</v>
      </c>
    </row>
    <row r="5" s="1" customFormat="1" ht="27.95" customHeight="1" spans="1:15">
      <c r="A5" s="6" t="s">
        <v>26</v>
      </c>
      <c r="B5" s="6" t="s">
        <v>27</v>
      </c>
      <c r="C5" s="6"/>
      <c r="D5" s="6"/>
      <c r="E5" s="6" t="s">
        <v>28</v>
      </c>
      <c r="F5" s="6"/>
      <c r="G5" s="6" t="s">
        <v>29</v>
      </c>
      <c r="H5" s="6"/>
      <c r="I5" s="6" t="s">
        <v>30</v>
      </c>
      <c r="J5" s="6" t="s">
        <v>31</v>
      </c>
      <c r="K5" s="6"/>
      <c r="L5" s="6" t="s">
        <v>32</v>
      </c>
      <c r="M5" s="6"/>
      <c r="N5" s="8" t="s">
        <v>33</v>
      </c>
      <c r="O5" s="8"/>
    </row>
    <row r="6" s="1" customFormat="1" ht="27.95" customHeight="1" spans="1:18">
      <c r="A6" s="6"/>
      <c r="B6" s="13" t="s">
        <v>34</v>
      </c>
      <c r="C6" s="6" t="s">
        <v>35</v>
      </c>
      <c r="D6" s="8" t="s">
        <v>36</v>
      </c>
      <c r="E6" s="13" t="s">
        <v>34</v>
      </c>
      <c r="F6" s="8" t="s">
        <v>36</v>
      </c>
      <c r="G6" s="6" t="s">
        <v>37</v>
      </c>
      <c r="H6" s="8" t="s">
        <v>36</v>
      </c>
      <c r="I6" s="43" t="s">
        <v>36</v>
      </c>
      <c r="J6" s="8" t="s">
        <v>36</v>
      </c>
      <c r="K6" s="6" t="s">
        <v>38</v>
      </c>
      <c r="L6" s="6" t="s">
        <v>36</v>
      </c>
      <c r="M6" s="6" t="s">
        <v>38</v>
      </c>
      <c r="N6" s="8" t="s">
        <v>39</v>
      </c>
      <c r="O6" s="8" t="s">
        <v>36</v>
      </c>
      <c r="P6" s="1"/>
      <c r="Q6" s="1"/>
      <c r="R6" s="59" t="s">
        <v>40</v>
      </c>
    </row>
    <row r="7" s="2" customFormat="1" ht="39" customHeight="1" spans="1:17">
      <c r="A7" s="14">
        <v>1</v>
      </c>
      <c r="B7" s="15">
        <v>42272</v>
      </c>
      <c r="C7" s="16" t="s">
        <v>41</v>
      </c>
      <c r="D7" s="17">
        <v>98178.5</v>
      </c>
      <c r="E7" s="18"/>
      <c r="F7" s="17"/>
      <c r="G7" s="19" t="s">
        <v>42</v>
      </c>
      <c r="H7" s="20">
        <v>2805.1</v>
      </c>
      <c r="I7" s="20">
        <v>1993.07</v>
      </c>
      <c r="J7" s="52">
        <v>0</v>
      </c>
      <c r="K7" s="53"/>
      <c r="L7" s="54">
        <v>10000</v>
      </c>
      <c r="M7" s="55" t="s">
        <v>43</v>
      </c>
      <c r="N7" s="56"/>
      <c r="O7" s="57">
        <f t="shared" ref="O7:O12" si="0">ROUNDUP(D7-H7-I7-J7-L7,2)</f>
        <v>83380.33</v>
      </c>
      <c r="Q7" s="86"/>
    </row>
    <row r="8" s="2" customFormat="1" ht="21" customHeight="1" spans="1:15">
      <c r="A8" s="14"/>
      <c r="B8" s="21"/>
      <c r="C8" s="16"/>
      <c r="D8" s="22"/>
      <c r="E8" s="18"/>
      <c r="F8" s="22"/>
      <c r="G8" s="23"/>
      <c r="H8" s="20"/>
      <c r="I8" s="58" t="s">
        <v>44</v>
      </c>
      <c r="J8" s="52"/>
      <c r="K8" s="53"/>
      <c r="L8" s="54"/>
      <c r="M8" s="55"/>
      <c r="N8" s="56"/>
      <c r="O8" s="20"/>
    </row>
    <row r="9" s="2" customFormat="1" ht="39" customHeight="1" spans="1:17">
      <c r="A9" s="14">
        <v>2</v>
      </c>
      <c r="B9" s="15"/>
      <c r="C9" s="16"/>
      <c r="D9" s="17"/>
      <c r="E9" s="18"/>
      <c r="F9" s="17"/>
      <c r="G9" s="19"/>
      <c r="H9" s="20"/>
      <c r="I9" s="20"/>
      <c r="J9" s="52"/>
      <c r="K9" s="53"/>
      <c r="L9" s="54">
        <v>-10000</v>
      </c>
      <c r="M9" s="55" t="s">
        <v>45</v>
      </c>
      <c r="N9" s="56"/>
      <c r="O9" s="57">
        <f t="shared" si="0"/>
        <v>10000</v>
      </c>
      <c r="Q9" s="86"/>
    </row>
    <row r="10" s="1" customFormat="1" ht="21" customHeight="1" spans="1:15">
      <c r="A10" s="14"/>
      <c r="B10" s="21"/>
      <c r="C10" s="16"/>
      <c r="D10" s="22"/>
      <c r="E10" s="18"/>
      <c r="F10" s="22"/>
      <c r="G10" s="23"/>
      <c r="H10" s="20"/>
      <c r="I10" s="20"/>
      <c r="J10" s="52"/>
      <c r="K10" s="56"/>
      <c r="L10" s="52"/>
      <c r="M10" s="59"/>
      <c r="N10" s="53"/>
      <c r="O10" s="31"/>
    </row>
    <row r="11" s="1" customFormat="1" ht="21" customHeight="1" spans="1:17">
      <c r="A11" s="14"/>
      <c r="B11" s="24"/>
      <c r="C11" s="16"/>
      <c r="D11" s="22"/>
      <c r="E11" s="18"/>
      <c r="F11" s="22"/>
      <c r="G11" s="23"/>
      <c r="H11" s="20"/>
      <c r="I11" s="20"/>
      <c r="J11" s="52"/>
      <c r="K11" s="56"/>
      <c r="L11" s="52"/>
      <c r="M11" s="59"/>
      <c r="N11" s="53"/>
      <c r="O11" s="20"/>
      <c r="P11" s="1"/>
      <c r="Q11"/>
    </row>
    <row r="12" s="1" customFormat="1" ht="63" customHeight="1" spans="1:15">
      <c r="A12" s="14">
        <v>3</v>
      </c>
      <c r="B12" s="15">
        <v>43847</v>
      </c>
      <c r="C12" s="16" t="s">
        <v>41</v>
      </c>
      <c r="D12" s="17">
        <v>55242.34</v>
      </c>
      <c r="E12" s="18">
        <v>43845</v>
      </c>
      <c r="F12" s="17">
        <v>55242.34</v>
      </c>
      <c r="G12" s="19" t="s">
        <v>46</v>
      </c>
      <c r="H12" s="20">
        <v>264</v>
      </c>
      <c r="I12" s="20">
        <v>0</v>
      </c>
      <c r="J12" s="52">
        <v>550</v>
      </c>
      <c r="K12" s="53" t="s">
        <v>47</v>
      </c>
      <c r="L12" s="60">
        <v>2000</v>
      </c>
      <c r="M12" s="61" t="s">
        <v>48</v>
      </c>
      <c r="N12" s="53" t="s">
        <v>49</v>
      </c>
      <c r="O12" s="57">
        <f t="shared" si="0"/>
        <v>52428.34</v>
      </c>
    </row>
    <row r="13" s="1" customFormat="1" ht="20.1" customHeight="1" spans="1:15">
      <c r="A13" s="14"/>
      <c r="B13" s="21"/>
      <c r="C13" s="16"/>
      <c r="D13" s="22"/>
      <c r="E13" s="18"/>
      <c r="F13" s="22"/>
      <c r="G13" s="23"/>
      <c r="H13" s="20"/>
      <c r="I13" s="20"/>
      <c r="J13" s="52"/>
      <c r="K13" s="53"/>
      <c r="L13" s="62" t="s">
        <v>50</v>
      </c>
      <c r="M13" s="61"/>
      <c r="N13" s="53"/>
      <c r="O13" s="20"/>
    </row>
    <row r="14" s="1" customFormat="1" ht="20.1" customHeight="1" spans="1:15">
      <c r="A14" s="14"/>
      <c r="B14" s="21"/>
      <c r="C14" s="16"/>
      <c r="D14" s="22"/>
      <c r="E14" s="18"/>
      <c r="F14" s="22"/>
      <c r="G14" s="23"/>
      <c r="H14" s="20"/>
      <c r="I14" s="20"/>
      <c r="J14" s="52"/>
      <c r="K14" s="53"/>
      <c r="L14" s="52"/>
      <c r="M14" s="53"/>
      <c r="N14" s="53"/>
      <c r="O14" s="20"/>
    </row>
    <row r="15" s="1" customFormat="1" ht="20.1" customHeight="1" spans="1:15">
      <c r="A15" s="14"/>
      <c r="B15" s="21"/>
      <c r="C15" s="16"/>
      <c r="D15" s="22"/>
      <c r="E15" s="18"/>
      <c r="F15" s="22"/>
      <c r="G15" s="23"/>
      <c r="H15" s="20"/>
      <c r="I15" s="20"/>
      <c r="J15" s="52"/>
      <c r="K15" s="53"/>
      <c r="L15" s="63"/>
      <c r="M15" s="64"/>
      <c r="N15" s="53"/>
      <c r="O15" s="20"/>
    </row>
    <row r="16" s="1" customFormat="1" ht="20.1" customHeight="1" spans="1:15">
      <c r="A16" s="14"/>
      <c r="B16" s="21"/>
      <c r="C16" s="16"/>
      <c r="D16" s="22"/>
      <c r="E16" s="18"/>
      <c r="F16" s="22"/>
      <c r="G16" s="23"/>
      <c r="H16" s="20"/>
      <c r="I16" s="20"/>
      <c r="J16" s="52"/>
      <c r="K16" s="53"/>
      <c r="L16" s="63"/>
      <c r="M16" s="64"/>
      <c r="N16" s="53"/>
      <c r="O16" s="20"/>
    </row>
    <row r="17" s="1" customFormat="1" ht="27" customHeight="1" spans="1:15">
      <c r="A17" s="25">
        <v>4</v>
      </c>
      <c r="B17" s="26">
        <v>44218</v>
      </c>
      <c r="C17" s="27"/>
      <c r="D17" s="28"/>
      <c r="E17" s="29"/>
      <c r="F17" s="28"/>
      <c r="G17" s="30"/>
      <c r="H17" s="31"/>
      <c r="I17" s="31"/>
      <c r="J17" s="65">
        <v>50</v>
      </c>
      <c r="K17" s="56" t="s">
        <v>64</v>
      </c>
      <c r="L17" s="66">
        <v>-2000</v>
      </c>
      <c r="M17" s="67" t="s">
        <v>65</v>
      </c>
      <c r="N17" s="56" t="s">
        <v>66</v>
      </c>
      <c r="O17" s="31">
        <v>1950</v>
      </c>
    </row>
    <row r="18" s="1" customFormat="1" ht="20.1" customHeight="1" spans="1:15">
      <c r="A18" s="25"/>
      <c r="B18" s="26"/>
      <c r="C18" s="27"/>
      <c r="D18" s="28"/>
      <c r="E18" s="29"/>
      <c r="F18" s="28"/>
      <c r="G18" s="30"/>
      <c r="H18" s="31"/>
      <c r="I18" s="31"/>
      <c r="J18" s="65"/>
      <c r="K18" s="56"/>
      <c r="L18" s="65"/>
      <c r="M18" s="56"/>
      <c r="N18" s="56"/>
      <c r="O18" s="31"/>
    </row>
    <row r="19" s="1" customFormat="1" ht="20.1" customHeight="1" spans="1:15">
      <c r="A19" s="14"/>
      <c r="B19" s="21"/>
      <c r="C19" s="16"/>
      <c r="D19" s="22"/>
      <c r="E19" s="18"/>
      <c r="F19" s="22"/>
      <c r="G19" s="23"/>
      <c r="H19" s="20"/>
      <c r="I19" s="20"/>
      <c r="J19" s="52"/>
      <c r="K19" s="53"/>
      <c r="L19" s="52"/>
      <c r="M19" s="53"/>
      <c r="N19" s="53"/>
      <c r="O19" s="20"/>
    </row>
    <row r="20" s="1" customFormat="1" ht="20.1" customHeight="1" spans="1:15">
      <c r="A20" s="14"/>
      <c r="B20" s="21"/>
      <c r="C20" s="16"/>
      <c r="D20" s="22"/>
      <c r="E20" s="18"/>
      <c r="F20" s="22"/>
      <c r="G20" s="23"/>
      <c r="H20" s="20"/>
      <c r="I20" s="20"/>
      <c r="J20" s="52"/>
      <c r="K20" s="68"/>
      <c r="L20" s="69"/>
      <c r="M20" s="69"/>
      <c r="N20" s="53"/>
      <c r="O20" s="20"/>
    </row>
    <row r="21" s="1" customFormat="1" ht="30" customHeight="1" spans="1:18">
      <c r="A21" s="6" t="s">
        <v>52</v>
      </c>
      <c r="B21" s="6"/>
      <c r="C21" s="32" t="s">
        <v>53</v>
      </c>
      <c r="D21" s="33">
        <f t="shared" ref="D21:J21" si="1">SUM(D7:D20)</f>
        <v>153420.84</v>
      </c>
      <c r="E21" s="32" t="s">
        <v>53</v>
      </c>
      <c r="F21" s="33">
        <f t="shared" si="1"/>
        <v>55242.34</v>
      </c>
      <c r="G21" s="32" t="s">
        <v>53</v>
      </c>
      <c r="H21" s="33">
        <f t="shared" si="1"/>
        <v>3069.1</v>
      </c>
      <c r="I21" s="33">
        <f t="shared" si="1"/>
        <v>1993.07</v>
      </c>
      <c r="J21" s="33">
        <f t="shared" si="1"/>
        <v>600</v>
      </c>
      <c r="K21" s="32" t="s">
        <v>53</v>
      </c>
      <c r="L21" s="33">
        <f>SUM(L7:L20)</f>
        <v>0</v>
      </c>
      <c r="M21" s="32" t="s">
        <v>53</v>
      </c>
      <c r="N21" s="32" t="s">
        <v>53</v>
      </c>
      <c r="O21" s="33">
        <f>SUM(O7:O20)</f>
        <v>147758.67</v>
      </c>
      <c r="Q21" s="87">
        <f>D21/C3</f>
        <v>1.09386979954814</v>
      </c>
      <c r="R21" s="87">
        <f>D21/C4</f>
        <v>1</v>
      </c>
    </row>
    <row r="22" s="1" customFormat="1" ht="30" customHeight="1" spans="1:15">
      <c r="A22" s="6" t="s">
        <v>54</v>
      </c>
      <c r="B22" s="6"/>
      <c r="C22" s="6" t="s">
        <v>55</v>
      </c>
      <c r="D22" s="6"/>
      <c r="E22" s="34">
        <v>1950</v>
      </c>
      <c r="F22" s="34"/>
      <c r="G22" s="34"/>
      <c r="H22" s="34"/>
      <c r="I22" s="6" t="s">
        <v>56</v>
      </c>
      <c r="J22" s="6"/>
      <c r="K22" s="70" t="s">
        <v>57</v>
      </c>
      <c r="L22" s="71"/>
      <c r="M22" s="71"/>
      <c r="N22" s="71"/>
      <c r="O22" s="72"/>
    </row>
    <row r="23" s="1" customFormat="1" ht="30" customHeight="1" spans="1:15">
      <c r="A23" s="6"/>
      <c r="B23" s="6"/>
      <c r="C23" s="6" t="s">
        <v>58</v>
      </c>
      <c r="D23" s="6"/>
      <c r="E23" s="35">
        <f>O8</f>
        <v>0</v>
      </c>
      <c r="F23" s="35"/>
      <c r="G23" s="35"/>
      <c r="H23" s="35"/>
      <c r="I23" s="6"/>
      <c r="J23" s="6"/>
      <c r="K23" s="73"/>
      <c r="L23" s="74"/>
      <c r="M23" s="74"/>
      <c r="N23" s="74"/>
      <c r="O23" s="75"/>
    </row>
    <row r="24" s="1" customFormat="1" ht="50.1" hidden="1" customHeight="1" spans="1:23">
      <c r="A24" s="6" t="s">
        <v>59</v>
      </c>
      <c r="B24" s="6"/>
      <c r="C24" s="36" t="s">
        <v>60</v>
      </c>
      <c r="D24" s="37"/>
      <c r="E24" s="37"/>
      <c r="F24" s="37"/>
      <c r="G24" s="37"/>
      <c r="H24" s="38"/>
      <c r="I24" s="6" t="s">
        <v>61</v>
      </c>
      <c r="J24" s="6"/>
      <c r="K24" s="6" t="s">
        <v>62</v>
      </c>
      <c r="L24" s="6"/>
      <c r="M24" s="6"/>
      <c r="N24" s="6"/>
      <c r="O24" s="6"/>
      <c r="P24" s="1"/>
      <c r="Q24" s="1"/>
      <c r="R24" s="73" t="s">
        <v>63</v>
      </c>
      <c r="S24" s="74"/>
      <c r="T24" s="74"/>
      <c r="U24" s="74"/>
      <c r="V24" s="74"/>
      <c r="W24" s="75"/>
    </row>
    <row r="25" s="1" customFormat="1" ht="50.1" hidden="1" customHeight="1" spans="1:15">
      <c r="A25" s="6"/>
      <c r="B25" s="6"/>
      <c r="C25" s="39"/>
      <c r="D25" s="39"/>
      <c r="E25" s="39"/>
      <c r="F25" s="39"/>
      <c r="G25" s="39"/>
      <c r="H25" s="39"/>
      <c r="I25" s="6"/>
      <c r="J25" s="6"/>
      <c r="K25" s="76"/>
      <c r="L25" s="76"/>
      <c r="M25" s="76"/>
      <c r="N25" s="76"/>
      <c r="O25" s="76"/>
    </row>
    <row r="26" s="1" customFormat="1" ht="50.1" hidden="1" customHeight="1" spans="1:15">
      <c r="A26" s="6"/>
      <c r="B26" s="6"/>
      <c r="C26" s="40"/>
      <c r="D26" s="40"/>
      <c r="E26" s="40"/>
      <c r="F26" s="40"/>
      <c r="G26" s="40"/>
      <c r="H26" s="40"/>
      <c r="I26" s="6"/>
      <c r="J26" s="6"/>
      <c r="K26" s="40"/>
      <c r="L26" s="40"/>
      <c r="M26" s="40"/>
      <c r="N26" s="40"/>
      <c r="O26" s="40"/>
    </row>
    <row r="27" s="1" customFormat="1" ht="50.1" hidden="1" customHeight="1" spans="1:15">
      <c r="A27" s="6"/>
      <c r="B27" s="6"/>
      <c r="C27" s="40"/>
      <c r="D27" s="40"/>
      <c r="E27" s="40"/>
      <c r="F27" s="40"/>
      <c r="G27" s="40"/>
      <c r="H27" s="40"/>
      <c r="I27" s="6"/>
      <c r="J27" s="6"/>
      <c r="K27" s="40"/>
      <c r="L27" s="40"/>
      <c r="M27" s="40"/>
      <c r="N27" s="40"/>
      <c r="O27" s="40"/>
    </row>
  </sheetData>
  <mergeCells count="42">
    <mergeCell ref="A1:O1"/>
    <mergeCell ref="A2:B2"/>
    <mergeCell ref="C2:K2"/>
    <mergeCell ref="A3:B3"/>
    <mergeCell ref="C3:D3"/>
    <mergeCell ref="F3:G3"/>
    <mergeCell ref="A4:B4"/>
    <mergeCell ref="C4:D4"/>
    <mergeCell ref="F4:G4"/>
    <mergeCell ref="B5:D5"/>
    <mergeCell ref="E5:F5"/>
    <mergeCell ref="G5:H5"/>
    <mergeCell ref="J5:K5"/>
    <mergeCell ref="L5:M5"/>
    <mergeCell ref="N5:O5"/>
    <mergeCell ref="A21:B21"/>
    <mergeCell ref="C22:D22"/>
    <mergeCell ref="E22:H22"/>
    <mergeCell ref="C23:D23"/>
    <mergeCell ref="E23:H23"/>
    <mergeCell ref="A24:B24"/>
    <mergeCell ref="C24:H24"/>
    <mergeCell ref="I24:J24"/>
    <mergeCell ref="K24:O24"/>
    <mergeCell ref="R24:W24"/>
    <mergeCell ref="A25:B25"/>
    <mergeCell ref="I25:J25"/>
    <mergeCell ref="K25:O25"/>
    <mergeCell ref="A26:B26"/>
    <mergeCell ref="C26:H26"/>
    <mergeCell ref="I26:J26"/>
    <mergeCell ref="K26:O26"/>
    <mergeCell ref="A27:B27"/>
    <mergeCell ref="C27:H27"/>
    <mergeCell ref="I27:J27"/>
    <mergeCell ref="K27:O27"/>
    <mergeCell ref="A5:A6"/>
    <mergeCell ref="H3:H4"/>
    <mergeCell ref="I3:M4"/>
    <mergeCell ref="A22:B23"/>
    <mergeCell ref="I22:J23"/>
    <mergeCell ref="K22:O2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cw08</dc:creator>
  <cp:lastModifiedBy>朱敏</cp:lastModifiedBy>
  <dcterms:created xsi:type="dcterms:W3CDTF">2020-01-17T07:12:00Z</dcterms:created>
  <dcterms:modified xsi:type="dcterms:W3CDTF">2021-01-22T02:24:52Z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