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3475" windowHeight="9360" activeTab="1"/>
  </bookViews>
  <sheets>
    <sheet name="2092  2015年繁阳镇村级公路网化工程" sheetId="1" r:id="rId1"/>
    <sheet name="2092  2015年繁阳镇村级公路网化工程 (2)" sheetId="2" r:id="rId2"/>
  </sheets>
  <calcPr calcId="145621"/>
</workbook>
</file>

<file path=xl/calcChain.xml><?xml version="1.0" encoding="utf-8"?>
<calcChain xmlns="http://schemas.openxmlformats.org/spreadsheetml/2006/main">
  <c r="K24" i="2" l="1"/>
  <c r="I24" i="2"/>
  <c r="G24" i="2"/>
  <c r="F24" i="2"/>
  <c r="D24" i="2"/>
  <c r="O10" i="2"/>
  <c r="D25" i="2" s="1"/>
  <c r="O7" i="2"/>
  <c r="O24" i="2" l="1"/>
  <c r="D26" i="2"/>
  <c r="Q24" i="2"/>
  <c r="O7" i="1"/>
  <c r="O10" i="1"/>
  <c r="D24" i="1"/>
  <c r="F24" i="1"/>
  <c r="G24" i="1"/>
  <c r="I24" i="1"/>
  <c r="K24" i="1"/>
  <c r="O24" i="1"/>
  <c r="D25" i="1"/>
  <c r="Q24" i="1" s="1"/>
  <c r="D26" i="1"/>
</calcChain>
</file>

<file path=xl/sharedStrings.xml><?xml version="1.0" encoding="utf-8"?>
<sst xmlns="http://schemas.openxmlformats.org/spreadsheetml/2006/main" count="154" uniqueCount="66">
  <si>
    <t>总经理审批</t>
  </si>
  <si>
    <r>
      <t>是</t>
    </r>
    <r>
      <rPr>
        <sz val="16"/>
        <color rgb="FFFF0000"/>
        <rFont val="宋体"/>
        <family val="3"/>
        <charset val="134"/>
      </rPr>
      <t>□</t>
    </r>
    <r>
      <rPr>
        <sz val="9"/>
        <color rgb="FFFF0000"/>
        <rFont val="宋体"/>
        <family val="3"/>
        <charset val="134"/>
      </rPr>
      <t>否</t>
    </r>
    <r>
      <rPr>
        <sz val="16"/>
        <color rgb="FFFF0000"/>
        <rFont val="宋体"/>
        <family val="3"/>
        <charset val="134"/>
      </rPr>
      <t>□</t>
    </r>
    <r>
      <rPr>
        <sz val="9"/>
        <color rgb="FFFF0000"/>
        <rFont val="宋体"/>
        <family val="3"/>
        <charset val="134"/>
      </rPr>
      <t>营改增项目，及材料款支付核实：</t>
    </r>
    <phoneticPr fontId="8" type="noConversion"/>
  </si>
  <si>
    <t>质安稽查
意见</t>
  </si>
  <si>
    <t>财务审核
意见</t>
  </si>
  <si>
    <t>何总、朱总已同意支付（附表背面截图）。</t>
    <phoneticPr fontId="8" type="noConversion"/>
  </si>
  <si>
    <t>项目管理
意见</t>
  </si>
  <si>
    <t xml:space="preserve"> 2、此次借条已提供 。？</t>
    <phoneticPr fontId="8" type="noConversion"/>
  </si>
  <si>
    <t>中标通知书、施工合同原件已提供；</t>
    <phoneticPr fontId="8" type="noConversion"/>
  </si>
  <si>
    <t>1、</t>
    <phoneticPr fontId="8" type="noConversion"/>
  </si>
  <si>
    <t>申请部门
意见</t>
    <phoneticPr fontId="4" type="noConversion"/>
  </si>
  <si>
    <t>6229   5381   0060   0372   658</t>
    <phoneticPr fontId="8" type="noConversion"/>
  </si>
  <si>
    <t>大写</t>
    <phoneticPr fontId="4" type="noConversion"/>
  </si>
  <si>
    <t>完工证明？</t>
    <phoneticPr fontId="8" type="noConversion"/>
  </si>
  <si>
    <t>曹海英    繁昌县农村商业银行孙村支行</t>
    <phoneticPr fontId="8" type="noConversion"/>
  </si>
  <si>
    <t>支付账号</t>
    <phoneticPr fontId="4" type="noConversion"/>
  </si>
  <si>
    <t>小写</t>
    <phoneticPr fontId="4" type="noConversion"/>
  </si>
  <si>
    <t>本次支付金额</t>
    <phoneticPr fontId="4" type="noConversion"/>
  </si>
  <si>
    <t>-</t>
    <phoneticPr fontId="4" type="noConversion"/>
  </si>
  <si>
    <t>合计</t>
  </si>
  <si>
    <t>年费内</t>
    <phoneticPr fontId="8" type="noConversion"/>
  </si>
  <si>
    <t>本次</t>
    <phoneticPr fontId="8" type="noConversion"/>
  </si>
  <si>
    <t>个1%</t>
    <phoneticPr fontId="8" type="noConversion"/>
  </si>
  <si>
    <t>中</t>
    <phoneticPr fontId="4" type="noConversion"/>
  </si>
  <si>
    <t>金额</t>
    <phoneticPr fontId="4" type="noConversion"/>
  </si>
  <si>
    <t>户名</t>
    <phoneticPr fontId="4" type="noConversion"/>
  </si>
  <si>
    <t>备注</t>
    <phoneticPr fontId="4" type="noConversion"/>
  </si>
  <si>
    <t>税率</t>
    <phoneticPr fontId="4" type="noConversion"/>
  </si>
  <si>
    <t>比例</t>
    <phoneticPr fontId="4" type="noConversion"/>
  </si>
  <si>
    <t>日期</t>
    <phoneticPr fontId="4" type="noConversion"/>
  </si>
  <si>
    <t>账户</t>
    <phoneticPr fontId="4" type="noConversion"/>
  </si>
  <si>
    <t>中标通知书
原件在合肥、合同 2016.12.22收</t>
    <phoneticPr fontId="17" type="noConversion"/>
  </si>
  <si>
    <t>王冬汉13855369629</t>
    <phoneticPr fontId="8" type="noConversion"/>
  </si>
  <si>
    <t>2015.8.17</t>
  </si>
  <si>
    <t>2015年繁阳镇村级公路网化工程</t>
    <phoneticPr fontId="17" type="noConversion"/>
  </si>
  <si>
    <t>CD201537</t>
  </si>
  <si>
    <t>实际支付</t>
    <phoneticPr fontId="8" type="noConversion"/>
  </si>
  <si>
    <t>其他扣款</t>
    <phoneticPr fontId="8" type="noConversion"/>
  </si>
  <si>
    <t>代扣税金</t>
    <phoneticPr fontId="8" type="noConversion"/>
  </si>
  <si>
    <t>扣管理费</t>
    <phoneticPr fontId="8" type="noConversion"/>
  </si>
  <si>
    <t>成本发票</t>
    <phoneticPr fontId="4" type="noConversion"/>
  </si>
  <si>
    <t>开票情况</t>
    <phoneticPr fontId="4" type="noConversion"/>
  </si>
  <si>
    <t>工程款到账</t>
    <phoneticPr fontId="4" type="noConversion"/>
  </si>
  <si>
    <t>序号</t>
    <phoneticPr fontId="4" type="noConversion"/>
  </si>
  <si>
    <t>ERP编号</t>
  </si>
  <si>
    <t>竣工日期</t>
    <phoneticPr fontId="4" type="noConversion"/>
  </si>
  <si>
    <t>决算金额</t>
    <phoneticPr fontId="4" type="noConversion"/>
  </si>
  <si>
    <t>朱  浩15605653333</t>
  </si>
  <si>
    <t>庐江县
城东新区</t>
  </si>
  <si>
    <t>王冬汉13855369629</t>
  </si>
  <si>
    <t>CD2016-026</t>
  </si>
  <si>
    <t>王冬汉</t>
    <phoneticPr fontId="8" type="noConversion"/>
  </si>
  <si>
    <t>合作单位</t>
  </si>
  <si>
    <t>中标日期</t>
    <phoneticPr fontId="4" type="noConversion"/>
  </si>
  <si>
    <t>合同金额</t>
  </si>
  <si>
    <t>CD201537</t>
    <phoneticPr fontId="8" type="noConversion"/>
  </si>
  <si>
    <t>档案编号</t>
    <phoneticPr fontId="4" type="noConversion"/>
  </si>
  <si>
    <t>2015年繁阳镇村级公路网化工程</t>
    <phoneticPr fontId="8" type="noConversion"/>
  </si>
  <si>
    <t>工程名称</t>
  </si>
  <si>
    <t xml:space="preserve"> 工程款支付证书  </t>
    <phoneticPr fontId="8" type="noConversion"/>
  </si>
  <si>
    <t>中</t>
    <phoneticPr fontId="4" type="noConversion"/>
  </si>
  <si>
    <t>王君君   徽商银行芜湖县支行</t>
    <phoneticPr fontId="17" type="noConversion"/>
  </si>
  <si>
    <t>6217  7511  1100  0722  801</t>
    <phoneticPr fontId="17" type="noConversion"/>
  </si>
  <si>
    <t>2016.12.19办理外经证</t>
    <phoneticPr fontId="4" type="noConversion"/>
  </si>
  <si>
    <t>企</t>
    <phoneticPr fontId="4" type="noConversion"/>
  </si>
  <si>
    <t xml:space="preserve"> 2、此次借条已提供 。？</t>
    <phoneticPr fontId="8" type="noConversion"/>
  </si>
  <si>
    <t>737951.87？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</si>
</sst>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yy/m/d;@"/>
    <numFmt numFmtId="178" formatCode="[DBNum2][$-804]General"/>
    <numFmt numFmtId="179" formatCode="m/d;@"/>
    <numFmt numFmtId="180" formatCode="0.00_ "/>
  </numFmts>
  <fonts count="3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</font>
    <font>
      <sz val="9"/>
      <color theme="1"/>
      <name val="宋体"/>
      <family val="3"/>
      <charset val="134"/>
    </font>
    <font>
      <sz val="16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rgb="FF00B05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color theme="1"/>
      <name val="Arial"/>
      <family val="2"/>
    </font>
    <font>
      <sz val="8"/>
      <color rgb="FFFF0000"/>
      <name val="宋体"/>
      <family val="3"/>
      <charset val="134"/>
    </font>
    <font>
      <sz val="8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7030A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2"/>
      <color rgb="FF7030A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7" fillId="0" borderId="0"/>
    <xf numFmtId="0" fontId="20" fillId="0" borderId="0"/>
    <xf numFmtId="0" fontId="30" fillId="0" borderId="0"/>
    <xf numFmtId="0" fontId="1" fillId="0" borderId="0">
      <alignment vertical="center"/>
    </xf>
  </cellStyleXfs>
  <cellXfs count="124">
    <xf numFmtId="0" fontId="0" fillId="0" borderId="0" xfId="0">
      <alignment vertical="center"/>
    </xf>
    <xf numFmtId="0" fontId="3" fillId="0" borderId="0" xfId="1" applyFont="1" applyFill="1" applyBorder="1" applyAlignment="1">
      <alignment horizontal="center" vertical="center"/>
    </xf>
    <xf numFmtId="0" fontId="5" fillId="0" borderId="0" xfId="1" applyFont="1">
      <alignment vertical="center"/>
    </xf>
    <xf numFmtId="176" fontId="3" fillId="0" borderId="0" xfId="1" applyNumberFormat="1" applyFont="1" applyFill="1" applyBorder="1" applyAlignment="1">
      <alignment horizontal="center" vertical="center"/>
    </xf>
    <xf numFmtId="177" fontId="3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3" fillId="2" borderId="3" xfId="1" applyFont="1" applyFill="1" applyBorder="1" applyAlignment="1">
      <alignment vertical="center" wrapText="1"/>
    </xf>
    <xf numFmtId="0" fontId="3" fillId="2" borderId="4" xfId="1" applyFont="1" applyFill="1" applyBorder="1" applyAlignment="1">
      <alignment vertical="center" wrapText="1"/>
    </xf>
    <xf numFmtId="0" fontId="3" fillId="0" borderId="7" xfId="1" applyFont="1" applyFill="1" applyBorder="1" applyAlignment="1">
      <alignment horizontal="center" vertical="center" wrapText="1"/>
    </xf>
    <xf numFmtId="178" fontId="3" fillId="4" borderId="0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10" fontId="5" fillId="4" borderId="0" xfId="1" applyNumberFormat="1" applyFont="1" applyFill="1">
      <alignment vertical="center"/>
    </xf>
    <xf numFmtId="176" fontId="12" fillId="0" borderId="0" xfId="1" applyNumberFormat="1" applyFont="1" applyFill="1" applyBorder="1" applyAlignment="1">
      <alignment horizontal="center" vertical="center" wrapText="1"/>
    </xf>
    <xf numFmtId="176" fontId="12" fillId="5" borderId="1" xfId="1" applyNumberFormat="1" applyFont="1" applyFill="1" applyBorder="1" applyAlignment="1">
      <alignment horizontal="right" vertical="center" shrinkToFit="1"/>
    </xf>
    <xf numFmtId="0" fontId="6" fillId="5" borderId="1" xfId="1" applyFont="1" applyFill="1" applyBorder="1" applyAlignment="1">
      <alignment horizontal="center" vertical="center" shrinkToFit="1"/>
    </xf>
    <xf numFmtId="176" fontId="3" fillId="5" borderId="1" xfId="1" applyNumberFormat="1" applyFont="1" applyFill="1" applyBorder="1" applyAlignment="1">
      <alignment horizontal="right" vertical="center" shrinkToFit="1"/>
    </xf>
    <xf numFmtId="176" fontId="3" fillId="0" borderId="1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right" vertical="center" shrinkToFit="1"/>
    </xf>
    <xf numFmtId="179" fontId="3" fillId="0" borderId="1" xfId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177" fontId="13" fillId="0" borderId="1" xfId="1" applyNumberFormat="1" applyFont="1" applyFill="1" applyBorder="1" applyAlignment="1">
      <alignment horizontal="center" vertical="center" shrinkToFit="1"/>
    </xf>
    <xf numFmtId="178" fontId="3" fillId="0" borderId="0" xfId="1" applyNumberFormat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5" borderId="1" xfId="1" applyNumberFormat="1" applyFont="1" applyFill="1" applyBorder="1" applyAlignment="1">
      <alignment horizontal="center" vertical="center" shrinkToFit="1"/>
    </xf>
    <xf numFmtId="9" fontId="3" fillId="0" borderId="1" xfId="1" applyNumberFormat="1" applyFont="1" applyFill="1" applyBorder="1" applyAlignment="1">
      <alignment horizontal="center" vertical="center" wrapText="1"/>
    </xf>
    <xf numFmtId="9" fontId="3" fillId="0" borderId="1" xfId="2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right" vertical="center" shrinkToFit="1"/>
    </xf>
    <xf numFmtId="179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177" fontId="13" fillId="2" borderId="1" xfId="1" applyNumberFormat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wrapText="1"/>
    </xf>
    <xf numFmtId="176" fontId="6" fillId="5" borderId="1" xfId="1" applyNumberFormat="1" applyFont="1" applyFill="1" applyBorder="1" applyAlignment="1">
      <alignment horizontal="right" vertical="center" shrinkToFit="1"/>
    </xf>
    <xf numFmtId="177" fontId="14" fillId="2" borderId="1" xfId="1" applyNumberFormat="1" applyFont="1" applyFill="1" applyBorder="1" applyAlignment="1">
      <alignment horizontal="center" vertical="center" shrinkToFit="1"/>
    </xf>
    <xf numFmtId="9" fontId="6" fillId="0" borderId="1" xfId="2" applyFont="1" applyFill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vertical="center" wrapText="1"/>
    </xf>
    <xf numFmtId="0" fontId="15" fillId="0" borderId="0" xfId="1" applyFont="1">
      <alignment vertical="center"/>
    </xf>
    <xf numFmtId="0" fontId="6" fillId="0" borderId="0" xfId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right" vertical="center" shrinkToFit="1"/>
    </xf>
    <xf numFmtId="9" fontId="6" fillId="0" borderId="1" xfId="1" applyNumberFormat="1" applyFont="1" applyFill="1" applyBorder="1" applyAlignment="1">
      <alignment horizontal="center" vertical="center" wrapText="1"/>
    </xf>
    <xf numFmtId="176" fontId="6" fillId="2" borderId="1" xfId="1" applyNumberFormat="1" applyFont="1" applyFill="1" applyBorder="1" applyAlignment="1">
      <alignment horizontal="right" vertical="center" shrinkToFit="1"/>
    </xf>
    <xf numFmtId="179" fontId="6" fillId="2" borderId="1" xfId="1" applyNumberFormat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176" fontId="16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 shrinkToFit="1"/>
    </xf>
    <xf numFmtId="177" fontId="8" fillId="0" borderId="1" xfId="1" applyNumberFormat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180" fontId="17" fillId="0" borderId="1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vertical="center" wrapText="1"/>
    </xf>
    <xf numFmtId="0" fontId="17" fillId="0" borderId="2" xfId="1" applyFont="1" applyBorder="1" applyAlignment="1">
      <alignment horizontal="center" vertical="center"/>
    </xf>
    <xf numFmtId="0" fontId="17" fillId="0" borderId="1" xfId="1" applyFont="1" applyBorder="1" applyAlignment="1">
      <alignment horizontal="left" vertical="center"/>
    </xf>
    <xf numFmtId="0" fontId="17" fillId="4" borderId="1" xfId="1" applyFont="1" applyFill="1" applyBorder="1" applyAlignment="1">
      <alignment horizontal="left" vertical="center"/>
    </xf>
    <xf numFmtId="0" fontId="21" fillId="0" borderId="1" xfId="3" applyFont="1" applyFill="1" applyBorder="1" applyAlignment="1">
      <alignment horizontal="left" vertical="center" wrapText="1"/>
    </xf>
    <xf numFmtId="0" fontId="22" fillId="0" borderId="1" xfId="3" applyFont="1" applyBorder="1" applyAlignment="1">
      <alignment horizontal="center" vertical="center" wrapText="1"/>
    </xf>
    <xf numFmtId="0" fontId="23" fillId="0" borderId="1" xfId="3" applyFont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/>
    </xf>
    <xf numFmtId="0" fontId="25" fillId="2" borderId="1" xfId="3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 shrinkToFit="1"/>
    </xf>
    <xf numFmtId="0" fontId="28" fillId="0" borderId="0" xfId="1" applyFont="1" applyBorder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76" fontId="16" fillId="0" borderId="1" xfId="1" applyNumberFormat="1" applyFont="1" applyFill="1" applyBorder="1" applyAlignment="1">
      <alignment horizontal="center" vertical="center" wrapText="1"/>
    </xf>
    <xf numFmtId="0" fontId="29" fillId="0" borderId="0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shrinkToFit="1"/>
    </xf>
    <xf numFmtId="0" fontId="18" fillId="0" borderId="3" xfId="1" applyFont="1" applyFill="1" applyBorder="1" applyAlignment="1">
      <alignment horizontal="center" vertical="center" shrinkToFit="1"/>
    </xf>
    <xf numFmtId="0" fontId="18" fillId="0" borderId="2" xfId="1" applyFont="1" applyFill="1" applyBorder="1" applyAlignment="1">
      <alignment horizontal="center" vertical="center" shrinkToFi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176" fontId="18" fillId="0" borderId="4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center" vertical="center" shrinkToFit="1"/>
    </xf>
    <xf numFmtId="0" fontId="3" fillId="0" borderId="0" xfId="1" applyFont="1" applyFill="1" applyBorder="1" applyAlignment="1">
      <alignment horizontal="left" vertical="center" shrinkToFit="1"/>
    </xf>
    <xf numFmtId="176" fontId="26" fillId="0" borderId="4" xfId="1" applyNumberFormat="1" applyFont="1" applyFill="1" applyBorder="1" applyAlignment="1">
      <alignment horizontal="center" vertical="center" wrapText="1"/>
    </xf>
    <xf numFmtId="176" fontId="26" fillId="0" borderId="2" xfId="1" applyNumberFormat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176" fontId="19" fillId="0" borderId="4" xfId="1" applyNumberFormat="1" applyFont="1" applyFill="1" applyBorder="1" applyAlignment="1">
      <alignment horizontal="center" vertical="center" wrapText="1"/>
    </xf>
    <xf numFmtId="176" fontId="19" fillId="0" borderId="3" xfId="1" applyNumberFormat="1" applyFont="1" applyFill="1" applyBorder="1" applyAlignment="1">
      <alignment horizontal="center" vertical="center" wrapText="1"/>
    </xf>
    <xf numFmtId="176" fontId="19" fillId="0" borderId="2" xfId="1" applyNumberFormat="1" applyFont="1" applyFill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/>
    </xf>
    <xf numFmtId="0" fontId="27" fillId="0" borderId="3" xfId="1" applyFont="1" applyFill="1" applyBorder="1" applyAlignment="1">
      <alignment horizontal="center" vertical="center"/>
    </xf>
    <xf numFmtId="0" fontId="27" fillId="0" borderId="2" xfId="1" applyFont="1" applyFill="1" applyBorder="1" applyAlignment="1">
      <alignment horizontal="center" vertical="center"/>
    </xf>
    <xf numFmtId="176" fontId="1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176" fontId="11" fillId="3" borderId="1" xfId="1" applyNumberFormat="1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 wrapText="1"/>
    </xf>
    <xf numFmtId="176" fontId="3" fillId="2" borderId="7" xfId="1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178" fontId="11" fillId="3" borderId="7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176" fontId="11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178" fontId="11" fillId="2" borderId="7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left" vertical="center" wrapText="1"/>
    </xf>
    <xf numFmtId="176" fontId="31" fillId="0" borderId="4" xfId="1" applyNumberFormat="1" applyFont="1" applyFill="1" applyBorder="1" applyAlignment="1">
      <alignment horizontal="center" vertical="center" wrapText="1"/>
    </xf>
    <xf numFmtId="176" fontId="31" fillId="0" borderId="3" xfId="1" applyNumberFormat="1" applyFont="1" applyFill="1" applyBorder="1" applyAlignment="1">
      <alignment horizontal="center" vertical="center" wrapText="1"/>
    </xf>
    <xf numFmtId="176" fontId="31" fillId="0" borderId="2" xfId="1" applyNumberFormat="1" applyFont="1" applyFill="1" applyBorder="1" applyAlignment="1">
      <alignment horizontal="center" vertical="center" wrapText="1"/>
    </xf>
  </cellXfs>
  <cellStyles count="11">
    <cellStyle name="百分比 2" xfId="4"/>
    <cellStyle name="百分比 2 2" xfId="2"/>
    <cellStyle name="百分比 2 2 2" xfId="5"/>
    <cellStyle name="百分比 2 3" xfId="6"/>
    <cellStyle name="常规" xfId="0" builtinId="0"/>
    <cellStyle name="常规 2" xfId="1"/>
    <cellStyle name="常规 2 2" xfId="7"/>
    <cellStyle name="常规 3" xfId="8"/>
    <cellStyle name="常规 4" xfId="9"/>
    <cellStyle name="常规 5" xfId="10"/>
    <cellStyle name="常规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104775</xdr:colOff>
      <xdr:row>26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29150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123825</xdr:colOff>
      <xdr:row>8</xdr:row>
      <xdr:rowOff>85725</xdr:rowOff>
    </xdr:from>
    <xdr:ext cx="3790950" cy="714375"/>
    <xdr:pic>
      <xdr:nvPicPr>
        <xdr:cNvPr id="3" name="图片 2" descr="C:\Users\Administrator\AppData\Roaming\Tencent\Users\501232853\QQ\WinTemp\RichOle\[SXAM{GVPPWOQ_(MW6MK)M9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5" y="1457325"/>
          <a:ext cx="37909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104775</xdr:colOff>
      <xdr:row>26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8420100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123825</xdr:colOff>
      <xdr:row>8</xdr:row>
      <xdr:rowOff>85725</xdr:rowOff>
    </xdr:from>
    <xdr:ext cx="3790950" cy="714375"/>
    <xdr:pic>
      <xdr:nvPicPr>
        <xdr:cNvPr id="3" name="图片 2" descr="C:\Users\Administrator\AppData\Roaming\Tencent\Users\501232853\QQ\WinTemp\RichOle\[SXAM{GVPPWOQ_(MW6MK)M9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2600325"/>
          <a:ext cx="37909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J38"/>
  <sheetViews>
    <sheetView topLeftCell="A4" workbookViewId="0">
      <selection activeCell="L12" sqref="L12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375" style="3" bestFit="1" customWidth="1"/>
    <col min="5" max="5" width="5.75" style="4" customWidth="1"/>
    <col min="6" max="6" width="11.375" style="3" bestFit="1" customWidth="1"/>
    <col min="7" max="7" width="10.375" style="3" customWidth="1"/>
    <col min="8" max="8" width="3.625" style="1" customWidth="1"/>
    <col min="9" max="9" width="9.75" style="3" bestFit="1" customWidth="1"/>
    <col min="10" max="10" width="4.125" style="1" customWidth="1"/>
    <col min="11" max="11" width="7.125" style="3" customWidth="1"/>
    <col min="12" max="12" width="11.25" style="3" customWidth="1"/>
    <col min="13" max="14" width="5.5" style="1" customWidth="1"/>
    <col min="15" max="15" width="9.25" style="3" customWidth="1"/>
    <col min="16" max="16" width="11.125" style="1" customWidth="1"/>
    <col min="17" max="17" width="10.5" style="1" customWidth="1"/>
    <col min="18" max="18" width="6.25" style="2" customWidth="1"/>
    <col min="19" max="19" width="8.625" style="2" customWidth="1"/>
    <col min="20" max="20" width="23.75" style="2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spans="1:36" ht="24.95" customHeight="1">
      <c r="A1" s="71" t="s">
        <v>58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67"/>
      <c r="Q1" s="37" t="s">
        <v>20</v>
      </c>
    </row>
    <row r="2" spans="1:36" ht="24.95" customHeight="1">
      <c r="A2" s="72" t="s">
        <v>57</v>
      </c>
      <c r="B2" s="72"/>
      <c r="C2" s="73" t="s">
        <v>56</v>
      </c>
      <c r="D2" s="74"/>
      <c r="E2" s="74"/>
      <c r="F2" s="74"/>
      <c r="G2" s="74"/>
      <c r="H2" s="74"/>
      <c r="I2" s="74"/>
      <c r="J2" s="74"/>
      <c r="K2" s="75"/>
      <c r="L2" s="76" t="s">
        <v>55</v>
      </c>
      <c r="M2" s="77"/>
      <c r="N2" s="78" t="s">
        <v>54</v>
      </c>
      <c r="O2" s="79"/>
      <c r="P2" s="66"/>
      <c r="Q2" s="66"/>
      <c r="R2" s="80"/>
      <c r="S2" s="80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</row>
    <row r="3" spans="1:36" ht="24.95" customHeight="1">
      <c r="A3" s="72" t="s">
        <v>53</v>
      </c>
      <c r="B3" s="72"/>
      <c r="C3" s="84">
        <v>737950.87</v>
      </c>
      <c r="D3" s="85"/>
      <c r="E3" s="85"/>
      <c r="F3" s="86"/>
      <c r="G3" s="51" t="s">
        <v>52</v>
      </c>
      <c r="H3" s="89" t="s">
        <v>32</v>
      </c>
      <c r="I3" s="90"/>
      <c r="J3" s="90"/>
      <c r="K3" s="91"/>
      <c r="L3" s="72" t="s">
        <v>51</v>
      </c>
      <c r="M3" s="72"/>
      <c r="N3" s="81" t="s">
        <v>50</v>
      </c>
      <c r="O3" s="82"/>
      <c r="P3" s="5"/>
      <c r="Q3" s="65" t="s">
        <v>49</v>
      </c>
      <c r="R3" s="64">
        <v>30</v>
      </c>
      <c r="S3" s="58">
        <v>12</v>
      </c>
      <c r="T3" s="57" t="s">
        <v>33</v>
      </c>
      <c r="U3" s="53" t="s">
        <v>32</v>
      </c>
      <c r="V3" s="56">
        <v>737950.87</v>
      </c>
      <c r="W3" s="55" t="s">
        <v>48</v>
      </c>
      <c r="X3" s="54" t="s">
        <v>30</v>
      </c>
      <c r="Y3" s="63" t="s">
        <v>47</v>
      </c>
      <c r="Z3" s="62" t="s">
        <v>46</v>
      </c>
      <c r="AA3" s="62">
        <v>0</v>
      </c>
      <c r="AB3" s="61">
        <v>0</v>
      </c>
      <c r="AC3" s="5"/>
      <c r="AD3" s="5"/>
      <c r="AE3" s="5"/>
      <c r="AF3" s="5"/>
      <c r="AG3" s="5"/>
      <c r="AH3" s="5"/>
      <c r="AI3" s="5"/>
      <c r="AJ3" s="5"/>
    </row>
    <row r="4" spans="1:36" ht="24.95" customHeight="1">
      <c r="A4" s="72" t="s">
        <v>45</v>
      </c>
      <c r="B4" s="72"/>
      <c r="C4" s="76"/>
      <c r="D4" s="83"/>
      <c r="E4" s="83"/>
      <c r="F4" s="77"/>
      <c r="G4" s="51" t="s">
        <v>44</v>
      </c>
      <c r="H4" s="84"/>
      <c r="I4" s="85"/>
      <c r="J4" s="85"/>
      <c r="K4" s="86"/>
      <c r="L4" s="72" t="s">
        <v>43</v>
      </c>
      <c r="M4" s="72"/>
      <c r="N4" s="87">
        <v>2092</v>
      </c>
      <c r="O4" s="88"/>
      <c r="P4" s="5"/>
      <c r="Q4" s="60"/>
      <c r="R4" s="1"/>
      <c r="S4" s="1"/>
      <c r="T4" s="1"/>
    </row>
    <row r="5" spans="1:36" ht="24.95" customHeight="1">
      <c r="A5" s="72" t="s">
        <v>42</v>
      </c>
      <c r="B5" s="72" t="s">
        <v>41</v>
      </c>
      <c r="C5" s="72"/>
      <c r="D5" s="72"/>
      <c r="E5" s="72" t="s">
        <v>40</v>
      </c>
      <c r="F5" s="72"/>
      <c r="G5" s="50" t="s">
        <v>39</v>
      </c>
      <c r="H5" s="72" t="s">
        <v>38</v>
      </c>
      <c r="I5" s="72"/>
      <c r="J5" s="72" t="s">
        <v>37</v>
      </c>
      <c r="K5" s="72"/>
      <c r="L5" s="72" t="s">
        <v>36</v>
      </c>
      <c r="M5" s="72"/>
      <c r="N5" s="92" t="s">
        <v>35</v>
      </c>
      <c r="O5" s="92"/>
      <c r="P5" s="5"/>
      <c r="Q5" s="59" t="s">
        <v>34</v>
      </c>
      <c r="R5" s="58">
        <v>12</v>
      </c>
      <c r="S5" s="57" t="s">
        <v>33</v>
      </c>
      <c r="T5" s="53" t="s">
        <v>32</v>
      </c>
      <c r="U5" s="56">
        <v>737950.87</v>
      </c>
      <c r="V5" s="55" t="s">
        <v>31</v>
      </c>
      <c r="W5" s="54" t="s">
        <v>30</v>
      </c>
      <c r="X5" s="53"/>
    </row>
    <row r="6" spans="1:36" ht="24.95" customHeight="1">
      <c r="A6" s="72"/>
      <c r="B6" s="52" t="s">
        <v>28</v>
      </c>
      <c r="C6" s="49" t="s">
        <v>29</v>
      </c>
      <c r="D6" s="50" t="s">
        <v>23</v>
      </c>
      <c r="E6" s="52" t="s">
        <v>28</v>
      </c>
      <c r="F6" s="50" t="s">
        <v>23</v>
      </c>
      <c r="G6" s="50" t="s">
        <v>23</v>
      </c>
      <c r="H6" s="49" t="s">
        <v>27</v>
      </c>
      <c r="I6" s="50" t="s">
        <v>23</v>
      </c>
      <c r="J6" s="49" t="s">
        <v>26</v>
      </c>
      <c r="K6" s="51" t="s">
        <v>23</v>
      </c>
      <c r="L6" s="50" t="s">
        <v>23</v>
      </c>
      <c r="M6" s="49" t="s">
        <v>25</v>
      </c>
      <c r="N6" s="48" t="s">
        <v>24</v>
      </c>
      <c r="O6" s="48" t="s">
        <v>23</v>
      </c>
      <c r="P6" s="5"/>
      <c r="R6" s="1"/>
    </row>
    <row r="7" spans="1:36" s="13" customFormat="1" ht="24.95" customHeight="1">
      <c r="A7" s="47">
        <v>1</v>
      </c>
      <c r="B7" s="35">
        <v>42363</v>
      </c>
      <c r="C7" s="46" t="s">
        <v>22</v>
      </c>
      <c r="D7" s="44">
        <v>550000</v>
      </c>
      <c r="E7" s="45"/>
      <c r="F7" s="44"/>
      <c r="G7" s="44"/>
      <c r="H7" s="36" t="s">
        <v>19</v>
      </c>
      <c r="I7" s="34"/>
      <c r="J7" s="43" t="s">
        <v>21</v>
      </c>
      <c r="K7" s="34">
        <v>5500</v>
      </c>
      <c r="L7" s="42"/>
      <c r="M7" s="41"/>
      <c r="N7" s="41"/>
      <c r="O7" s="34">
        <f>ROUNDUP(D7-I7-K7-L7,2)</f>
        <v>544500</v>
      </c>
      <c r="P7" s="40"/>
      <c r="S7" s="39"/>
      <c r="T7" s="39"/>
    </row>
    <row r="8" spans="1:36" ht="24.95" customHeight="1">
      <c r="A8" s="12"/>
      <c r="B8" s="23"/>
      <c r="C8" s="22"/>
      <c r="D8" s="20"/>
      <c r="E8" s="21"/>
      <c r="F8" s="20"/>
      <c r="G8" s="20"/>
      <c r="H8" s="28"/>
      <c r="I8" s="18"/>
      <c r="J8" s="12"/>
      <c r="K8" s="18"/>
      <c r="L8" s="20"/>
      <c r="M8" s="25"/>
      <c r="N8" s="38"/>
      <c r="O8" s="26"/>
      <c r="P8" s="5"/>
      <c r="R8" s="1"/>
    </row>
    <row r="9" spans="1:36" ht="24.95" customHeight="1">
      <c r="A9" s="33"/>
      <c r="B9" s="37" t="s">
        <v>20</v>
      </c>
      <c r="C9" s="31"/>
      <c r="D9" s="29"/>
      <c r="E9" s="30"/>
      <c r="F9" s="29"/>
      <c r="G9" s="29"/>
      <c r="H9" s="36"/>
      <c r="I9" s="18"/>
      <c r="J9" s="27"/>
      <c r="K9" s="18"/>
      <c r="L9" s="20"/>
      <c r="M9" s="19"/>
      <c r="N9" s="19"/>
      <c r="O9" s="26"/>
      <c r="P9" s="5"/>
      <c r="R9" s="1"/>
    </row>
    <row r="10" spans="1:36" ht="24.95" customHeight="1">
      <c r="A10" s="33">
        <v>2</v>
      </c>
      <c r="B10" s="32">
        <v>0</v>
      </c>
      <c r="C10" s="31"/>
      <c r="D10" s="29"/>
      <c r="E10" s="30">
        <v>42720</v>
      </c>
      <c r="F10" s="29"/>
      <c r="G10" s="29"/>
      <c r="H10" s="28" t="s">
        <v>19</v>
      </c>
      <c r="I10" s="18"/>
      <c r="J10" s="27"/>
      <c r="K10" s="18"/>
      <c r="L10" s="20"/>
      <c r="M10" s="19"/>
      <c r="N10" s="19"/>
      <c r="O10" s="18">
        <f>ROUNDUP(D10-I10-K10-L10,2)</f>
        <v>0</v>
      </c>
      <c r="P10" s="5"/>
      <c r="R10" s="1"/>
    </row>
    <row r="11" spans="1:36" ht="24.95" customHeight="1">
      <c r="A11" s="33"/>
      <c r="B11" s="32"/>
      <c r="C11" s="31"/>
      <c r="D11" s="29"/>
      <c r="E11" s="30"/>
      <c r="F11" s="29"/>
      <c r="G11" s="29"/>
      <c r="H11" s="28"/>
      <c r="I11" s="18"/>
      <c r="J11" s="27"/>
      <c r="K11" s="18"/>
      <c r="L11" s="20"/>
      <c r="M11" s="19"/>
      <c r="N11" s="19"/>
      <c r="O11" s="26"/>
      <c r="P11" s="5"/>
      <c r="R11" s="1"/>
    </row>
    <row r="12" spans="1:36" ht="24.95" customHeight="1">
      <c r="A12" s="33"/>
      <c r="B12" s="32"/>
      <c r="C12" s="31"/>
      <c r="D12" s="29"/>
      <c r="E12" s="30"/>
      <c r="F12" s="29"/>
      <c r="G12" s="29"/>
      <c r="H12" s="28"/>
      <c r="I12" s="18"/>
      <c r="J12" s="27"/>
      <c r="K12" s="18"/>
      <c r="L12" s="20"/>
      <c r="M12" s="19"/>
      <c r="N12" s="19"/>
      <c r="O12" s="26"/>
      <c r="P12" s="5"/>
      <c r="R12" s="1"/>
    </row>
    <row r="13" spans="1:36" ht="24.95" customHeight="1">
      <c r="A13" s="33"/>
      <c r="B13" s="32"/>
      <c r="C13" s="31"/>
      <c r="D13" s="29"/>
      <c r="E13" s="30"/>
      <c r="F13" s="29"/>
      <c r="G13" s="29"/>
      <c r="H13" s="28"/>
      <c r="I13" s="18"/>
      <c r="J13" s="27"/>
      <c r="K13" s="18"/>
      <c r="L13" s="20"/>
      <c r="M13" s="19"/>
      <c r="N13" s="19"/>
      <c r="O13" s="26"/>
      <c r="P13" s="5"/>
      <c r="R13" s="1"/>
    </row>
    <row r="14" spans="1:36" ht="24.95" customHeight="1">
      <c r="A14" s="33"/>
      <c r="B14" s="32"/>
      <c r="C14" s="31"/>
      <c r="D14" s="29"/>
      <c r="E14" s="30"/>
      <c r="F14" s="29"/>
      <c r="G14" s="29"/>
      <c r="H14" s="28"/>
      <c r="I14" s="18"/>
      <c r="J14" s="27"/>
      <c r="K14" s="18"/>
      <c r="L14" s="20"/>
      <c r="M14" s="19"/>
      <c r="N14" s="19"/>
      <c r="O14" s="26"/>
      <c r="P14" s="5"/>
      <c r="R14" s="1"/>
    </row>
    <row r="15" spans="1:36" ht="24.95" customHeight="1">
      <c r="A15" s="33"/>
      <c r="B15" s="32"/>
      <c r="C15" s="31"/>
      <c r="D15" s="29"/>
      <c r="E15" s="30"/>
      <c r="F15" s="29"/>
      <c r="G15" s="29"/>
      <c r="H15" s="28"/>
      <c r="I15" s="18"/>
      <c r="J15" s="27"/>
      <c r="K15" s="18"/>
      <c r="L15" s="20"/>
      <c r="M15" s="19"/>
      <c r="N15" s="19"/>
      <c r="O15" s="26"/>
      <c r="P15" s="5"/>
      <c r="R15" s="1"/>
    </row>
    <row r="16" spans="1:36" ht="24.95" customHeight="1">
      <c r="A16" s="33"/>
      <c r="B16" s="32"/>
      <c r="C16" s="31"/>
      <c r="D16" s="29"/>
      <c r="E16" s="30"/>
      <c r="F16" s="29"/>
      <c r="G16" s="29"/>
      <c r="H16" s="28"/>
      <c r="I16" s="18"/>
      <c r="J16" s="27"/>
      <c r="K16" s="18"/>
      <c r="L16" s="20"/>
      <c r="M16" s="19"/>
      <c r="N16" s="19"/>
      <c r="O16" s="26"/>
      <c r="P16" s="5"/>
      <c r="R16" s="1"/>
    </row>
    <row r="17" spans="1:22" ht="24.95" customHeight="1">
      <c r="A17" s="33"/>
      <c r="B17" s="32"/>
      <c r="C17" s="31"/>
      <c r="D17" s="29"/>
      <c r="E17" s="30"/>
      <c r="F17" s="29"/>
      <c r="G17" s="29"/>
      <c r="H17" s="28"/>
      <c r="I17" s="18"/>
      <c r="J17" s="27"/>
      <c r="K17" s="18"/>
      <c r="L17" s="20"/>
      <c r="M17" s="19"/>
      <c r="N17" s="19"/>
      <c r="O17" s="26"/>
      <c r="P17" s="5"/>
      <c r="R17" s="1"/>
    </row>
    <row r="18" spans="1:22" ht="24.95" customHeight="1">
      <c r="A18" s="33"/>
      <c r="B18" s="32"/>
      <c r="C18" s="31"/>
      <c r="D18" s="29"/>
      <c r="E18" s="30"/>
      <c r="F18" s="29"/>
      <c r="G18" s="29"/>
      <c r="H18" s="28"/>
      <c r="I18" s="18"/>
      <c r="J18" s="27"/>
      <c r="K18" s="18"/>
      <c r="L18" s="20"/>
      <c r="M18" s="19"/>
      <c r="N18" s="19"/>
      <c r="O18" s="26"/>
      <c r="P18" s="5"/>
      <c r="R18" s="1"/>
    </row>
    <row r="19" spans="1:22" ht="24.95" customHeight="1">
      <c r="A19" s="33"/>
      <c r="B19" s="32"/>
      <c r="C19" s="31"/>
      <c r="D19" s="29"/>
      <c r="E19" s="30"/>
      <c r="F19" s="29"/>
      <c r="G19" s="29"/>
      <c r="H19" s="28"/>
      <c r="I19" s="18"/>
      <c r="J19" s="27"/>
      <c r="K19" s="18"/>
      <c r="L19" s="20"/>
      <c r="M19" s="19"/>
      <c r="N19" s="19"/>
      <c r="O19" s="26"/>
      <c r="P19" s="5"/>
      <c r="R19" s="1"/>
    </row>
    <row r="20" spans="1:22" ht="24.95" customHeight="1">
      <c r="A20" s="12"/>
      <c r="B20" s="23"/>
      <c r="C20" s="22"/>
      <c r="D20" s="20"/>
      <c r="E20" s="21"/>
      <c r="F20" s="20"/>
      <c r="G20" s="20"/>
      <c r="H20" s="19"/>
      <c r="I20" s="18"/>
      <c r="J20" s="12"/>
      <c r="K20" s="18"/>
      <c r="L20" s="20"/>
      <c r="M20" s="25"/>
      <c r="N20" s="25"/>
      <c r="O20" s="18"/>
      <c r="P20" s="5"/>
    </row>
    <row r="21" spans="1:22" ht="24.95" customHeight="1">
      <c r="A21" s="12"/>
      <c r="B21" s="23"/>
      <c r="C21" s="22"/>
      <c r="D21" s="20"/>
      <c r="E21" s="21"/>
      <c r="F21" s="20"/>
      <c r="G21" s="20"/>
      <c r="H21" s="19"/>
      <c r="I21" s="18"/>
      <c r="J21" s="12"/>
      <c r="K21" s="18"/>
      <c r="L21" s="20"/>
      <c r="M21" s="19"/>
      <c r="N21" s="19"/>
      <c r="O21" s="18"/>
      <c r="P21" s="5"/>
      <c r="Q21" s="24"/>
      <c r="R21" s="24"/>
    </row>
    <row r="22" spans="1:22" ht="24.95" customHeight="1">
      <c r="A22" s="12"/>
      <c r="B22" s="23"/>
      <c r="C22" s="22"/>
      <c r="D22" s="20"/>
      <c r="E22" s="21"/>
      <c r="F22" s="20"/>
      <c r="G22" s="20"/>
      <c r="H22" s="19"/>
      <c r="I22" s="18"/>
      <c r="J22" s="12"/>
      <c r="K22" s="18"/>
      <c r="L22" s="20"/>
      <c r="M22" s="19"/>
      <c r="N22" s="19"/>
      <c r="O22" s="18"/>
      <c r="P22" s="5"/>
    </row>
    <row r="23" spans="1:22" ht="24.95" customHeight="1">
      <c r="A23" s="12"/>
      <c r="B23" s="23"/>
      <c r="C23" s="22"/>
      <c r="D23" s="20"/>
      <c r="E23" s="21"/>
      <c r="F23" s="20"/>
      <c r="G23" s="20"/>
      <c r="H23" s="19"/>
      <c r="I23" s="18"/>
      <c r="J23" s="12"/>
      <c r="K23" s="18"/>
      <c r="L23" s="20"/>
      <c r="M23" s="19"/>
      <c r="N23" s="19"/>
      <c r="O23" s="18"/>
      <c r="P23" s="5"/>
    </row>
    <row r="24" spans="1:22" s="13" customFormat="1" ht="24.95" customHeight="1">
      <c r="A24" s="93" t="s">
        <v>18</v>
      </c>
      <c r="B24" s="93"/>
      <c r="C24" s="17" t="s">
        <v>17</v>
      </c>
      <c r="D24" s="16">
        <f>SUM(D7:D23)</f>
        <v>550000</v>
      </c>
      <c r="E24" s="17" t="s">
        <v>17</v>
      </c>
      <c r="F24" s="16">
        <f>SUM(F7:F23)</f>
        <v>0</v>
      </c>
      <c r="G24" s="16">
        <f>SUM(G7:G23)</f>
        <v>0</v>
      </c>
      <c r="H24" s="17" t="s">
        <v>17</v>
      </c>
      <c r="I24" s="16">
        <f>SUM(I7:I23)</f>
        <v>0</v>
      </c>
      <c r="J24" s="17" t="s">
        <v>17</v>
      </c>
      <c r="K24" s="16">
        <f>SUM(K7:K23)</f>
        <v>5500</v>
      </c>
      <c r="L24" s="16"/>
      <c r="M24" s="17" t="s">
        <v>17</v>
      </c>
      <c r="N24" s="17"/>
      <c r="O24" s="16">
        <f>SUM(O7:O23)</f>
        <v>544500</v>
      </c>
      <c r="P24" s="15"/>
      <c r="Q24" s="14">
        <f>D25/C3</f>
        <v>0</v>
      </c>
      <c r="R24" s="2"/>
      <c r="S24" s="2"/>
      <c r="T24" s="2"/>
      <c r="U24" s="1"/>
      <c r="V24" s="1"/>
    </row>
    <row r="25" spans="1:22" ht="26.1" customHeight="1">
      <c r="A25" s="94" t="s">
        <v>16</v>
      </c>
      <c r="B25" s="94"/>
      <c r="C25" s="12" t="s">
        <v>15</v>
      </c>
      <c r="D25" s="95">
        <f>O10</f>
        <v>0</v>
      </c>
      <c r="E25" s="95"/>
      <c r="F25" s="95"/>
      <c r="G25" s="95"/>
      <c r="H25" s="96" t="s">
        <v>14</v>
      </c>
      <c r="I25" s="96"/>
      <c r="J25" s="98" t="s">
        <v>13</v>
      </c>
      <c r="K25" s="98"/>
      <c r="L25" s="98"/>
      <c r="M25" s="98"/>
      <c r="N25" s="98"/>
      <c r="O25" s="98"/>
      <c r="P25" s="5"/>
      <c r="Q25" s="11" t="s">
        <v>12</v>
      </c>
    </row>
    <row r="26" spans="1:22" ht="26.1" customHeight="1">
      <c r="A26" s="94"/>
      <c r="B26" s="94"/>
      <c r="C26" s="10" t="s">
        <v>11</v>
      </c>
      <c r="D26" s="99">
        <f>D25</f>
        <v>0</v>
      </c>
      <c r="E26" s="99"/>
      <c r="F26" s="99"/>
      <c r="G26" s="99"/>
      <c r="H26" s="97"/>
      <c r="I26" s="97"/>
      <c r="J26" s="98" t="s">
        <v>10</v>
      </c>
      <c r="K26" s="98"/>
      <c r="L26" s="98"/>
      <c r="M26" s="98"/>
      <c r="N26" s="98"/>
      <c r="O26" s="98"/>
      <c r="P26" s="5"/>
      <c r="R26" s="1"/>
    </row>
    <row r="27" spans="1:22" ht="45" customHeight="1">
      <c r="A27" s="72" t="s">
        <v>9</v>
      </c>
      <c r="B27" s="76"/>
      <c r="C27" s="9" t="s">
        <v>8</v>
      </c>
      <c r="D27" s="104" t="s">
        <v>7</v>
      </c>
      <c r="E27" s="105"/>
      <c r="F27" s="105"/>
      <c r="G27" s="105"/>
      <c r="H27" s="105"/>
      <c r="I27" s="106"/>
      <c r="J27" s="8"/>
      <c r="K27" s="8"/>
      <c r="L27" s="107" t="s">
        <v>6</v>
      </c>
      <c r="M27" s="107"/>
      <c r="N27" s="107"/>
      <c r="O27" s="108"/>
      <c r="P27" s="5"/>
      <c r="R27" s="6"/>
      <c r="S27" s="7"/>
      <c r="T27" s="7"/>
    </row>
    <row r="28" spans="1:22" ht="45" customHeight="1">
      <c r="A28" s="93" t="s">
        <v>5</v>
      </c>
      <c r="B28" s="93"/>
      <c r="C28" s="109" t="s">
        <v>4</v>
      </c>
      <c r="D28" s="110"/>
      <c r="E28" s="110"/>
      <c r="F28" s="110"/>
      <c r="G28" s="110"/>
      <c r="H28" s="110"/>
      <c r="I28" s="110"/>
      <c r="J28" s="111"/>
      <c r="K28" s="111"/>
      <c r="L28" s="111"/>
      <c r="M28" s="111"/>
      <c r="N28" s="111"/>
      <c r="O28" s="112"/>
      <c r="P28" s="5"/>
    </row>
    <row r="29" spans="1:22" ht="45" customHeight="1">
      <c r="A29" s="93" t="s">
        <v>3</v>
      </c>
      <c r="B29" s="93"/>
      <c r="C29" s="113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5"/>
      <c r="P29" s="5"/>
    </row>
    <row r="30" spans="1:22" ht="45" customHeight="1">
      <c r="A30" s="93" t="s">
        <v>2</v>
      </c>
      <c r="B30" s="93"/>
      <c r="C30" s="100" t="s">
        <v>1</v>
      </c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2"/>
      <c r="P30" s="5"/>
      <c r="T30" s="6"/>
    </row>
    <row r="31" spans="1:22" ht="42" customHeight="1">
      <c r="A31" s="93" t="s">
        <v>0</v>
      </c>
      <c r="B31" s="9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5"/>
    </row>
    <row r="35" spans="17:22">
      <c r="Q35" s="2"/>
      <c r="U35" s="2"/>
      <c r="V35" s="2"/>
    </row>
    <row r="36" spans="17:22" s="2" customFormat="1"/>
    <row r="37" spans="17:22" s="2" customFormat="1"/>
    <row r="38" spans="17:22" s="2" customFormat="1">
      <c r="Q38" s="1"/>
      <c r="U38" s="1"/>
      <c r="V38" s="1"/>
    </row>
  </sheetData>
  <mergeCells count="41">
    <mergeCell ref="A30:B30"/>
    <mergeCell ref="C30:O30"/>
    <mergeCell ref="A31:B31"/>
    <mergeCell ref="C31:O31"/>
    <mergeCell ref="A27:B27"/>
    <mergeCell ref="D27:I27"/>
    <mergeCell ref="L27:O27"/>
    <mergeCell ref="A28:B28"/>
    <mergeCell ref="C28:O28"/>
    <mergeCell ref="A29:B29"/>
    <mergeCell ref="C29:O29"/>
    <mergeCell ref="N5:O5"/>
    <mergeCell ref="A24:B24"/>
    <mergeCell ref="A25:B26"/>
    <mergeCell ref="D25:G25"/>
    <mergeCell ref="H25:I26"/>
    <mergeCell ref="J25:O25"/>
    <mergeCell ref="D26:G26"/>
    <mergeCell ref="J26:O26"/>
    <mergeCell ref="A5:A6"/>
    <mergeCell ref="B5:D5"/>
    <mergeCell ref="E5:F5"/>
    <mergeCell ref="H5:I5"/>
    <mergeCell ref="J5:K5"/>
    <mergeCell ref="L5:M5"/>
    <mergeCell ref="R2:S2"/>
    <mergeCell ref="N3:O3"/>
    <mergeCell ref="A4:B4"/>
    <mergeCell ref="C4:F4"/>
    <mergeCell ref="H4:K4"/>
    <mergeCell ref="L4:M4"/>
    <mergeCell ref="N4:O4"/>
    <mergeCell ref="A3:B3"/>
    <mergeCell ref="C3:F3"/>
    <mergeCell ref="H3:K3"/>
    <mergeCell ref="L3:M3"/>
    <mergeCell ref="A1:O1"/>
    <mergeCell ref="A2:B2"/>
    <mergeCell ref="C2:K2"/>
    <mergeCell ref="L2:M2"/>
    <mergeCell ref="N2:O2"/>
  </mergeCells>
  <phoneticPr fontId="4" type="noConversion"/>
  <printOptions horizontalCentered="1" verticalCentered="1"/>
  <pageMargins left="0" right="0" top="0" bottom="0" header="0" footer="0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J38"/>
  <sheetViews>
    <sheetView tabSelected="1" workbookViewId="0">
      <selection activeCell="C3" sqref="C3:F3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375" style="3" bestFit="1" customWidth="1"/>
    <col min="5" max="5" width="5.75" style="4" customWidth="1"/>
    <col min="6" max="6" width="11.375" style="3" bestFit="1" customWidth="1"/>
    <col min="7" max="7" width="10.375" style="3" customWidth="1"/>
    <col min="8" max="8" width="3.625" style="1" customWidth="1"/>
    <col min="9" max="9" width="9.75" style="3" bestFit="1" customWidth="1"/>
    <col min="10" max="10" width="4.125" style="1" customWidth="1"/>
    <col min="11" max="11" width="8.75" style="3" customWidth="1"/>
    <col min="12" max="12" width="9" style="3" customWidth="1"/>
    <col min="13" max="14" width="5.5" style="1" customWidth="1"/>
    <col min="15" max="15" width="9.25" style="3" customWidth="1"/>
    <col min="16" max="16" width="11.125" style="1" customWidth="1"/>
    <col min="17" max="17" width="10.5" style="1" customWidth="1"/>
    <col min="18" max="18" width="6.25" style="2" customWidth="1"/>
    <col min="19" max="19" width="8.625" style="2" customWidth="1"/>
    <col min="20" max="20" width="23.75" style="2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spans="1:36" ht="24.95" customHeight="1">
      <c r="A1" s="71" t="s">
        <v>58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67"/>
      <c r="Q1" s="37" t="s">
        <v>20</v>
      </c>
    </row>
    <row r="2" spans="1:36" ht="24.95" customHeight="1">
      <c r="A2" s="72" t="s">
        <v>57</v>
      </c>
      <c r="B2" s="72"/>
      <c r="C2" s="73" t="s">
        <v>56</v>
      </c>
      <c r="D2" s="74"/>
      <c r="E2" s="74"/>
      <c r="F2" s="74"/>
      <c r="G2" s="74"/>
      <c r="H2" s="74"/>
      <c r="I2" s="74"/>
      <c r="J2" s="74"/>
      <c r="K2" s="75"/>
      <c r="L2" s="76" t="s">
        <v>55</v>
      </c>
      <c r="M2" s="77"/>
      <c r="N2" s="78" t="s">
        <v>54</v>
      </c>
      <c r="O2" s="79"/>
      <c r="P2" s="66"/>
      <c r="Q2" s="66"/>
      <c r="R2" s="80"/>
      <c r="S2" s="80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</row>
    <row r="3" spans="1:36" ht="24.95" customHeight="1">
      <c r="A3" s="72" t="s">
        <v>53</v>
      </c>
      <c r="B3" s="72"/>
      <c r="C3" s="121">
        <v>692577.25</v>
      </c>
      <c r="D3" s="122"/>
      <c r="E3" s="122"/>
      <c r="F3" s="123"/>
      <c r="G3" s="51" t="s">
        <v>52</v>
      </c>
      <c r="H3" s="89" t="s">
        <v>32</v>
      </c>
      <c r="I3" s="90"/>
      <c r="J3" s="90"/>
      <c r="K3" s="91"/>
      <c r="L3" s="72" t="s">
        <v>51</v>
      </c>
      <c r="M3" s="72"/>
      <c r="N3" s="81" t="s">
        <v>50</v>
      </c>
      <c r="O3" s="82"/>
      <c r="P3" s="5"/>
      <c r="Q3" s="59" t="s">
        <v>34</v>
      </c>
      <c r="R3" s="64">
        <v>30</v>
      </c>
      <c r="S3" s="58">
        <v>12</v>
      </c>
      <c r="T3" s="57" t="s">
        <v>33</v>
      </c>
      <c r="U3" s="53" t="s">
        <v>32</v>
      </c>
      <c r="V3" s="56">
        <v>737950.87</v>
      </c>
      <c r="W3" s="55" t="s">
        <v>48</v>
      </c>
      <c r="X3" s="54" t="s">
        <v>30</v>
      </c>
      <c r="Y3" s="63" t="s">
        <v>47</v>
      </c>
      <c r="Z3" s="62" t="s">
        <v>46</v>
      </c>
      <c r="AA3" s="62">
        <v>0</v>
      </c>
      <c r="AB3" s="61">
        <v>0</v>
      </c>
      <c r="AC3" s="5"/>
      <c r="AD3" s="5"/>
      <c r="AE3" s="5"/>
      <c r="AF3" s="5"/>
      <c r="AG3" s="5"/>
      <c r="AH3" s="5"/>
      <c r="AI3" s="5"/>
      <c r="AJ3" s="5"/>
    </row>
    <row r="4" spans="1:36" ht="24.95" customHeight="1">
      <c r="A4" s="72" t="s">
        <v>45</v>
      </c>
      <c r="B4" s="72"/>
      <c r="C4" s="84" t="s">
        <v>65</v>
      </c>
      <c r="D4" s="85"/>
      <c r="E4" s="85"/>
      <c r="F4" s="86"/>
      <c r="G4" s="51" t="s">
        <v>44</v>
      </c>
      <c r="H4" s="84"/>
      <c r="I4" s="85"/>
      <c r="J4" s="85"/>
      <c r="K4" s="86"/>
      <c r="L4" s="72" t="s">
        <v>43</v>
      </c>
      <c r="M4" s="72"/>
      <c r="N4" s="87">
        <v>2092</v>
      </c>
      <c r="O4" s="88"/>
      <c r="P4" s="5"/>
      <c r="Q4" s="60"/>
      <c r="R4" s="1"/>
      <c r="S4" s="1"/>
      <c r="T4" s="1"/>
    </row>
    <row r="5" spans="1:36" ht="24.95" customHeight="1">
      <c r="A5" s="72" t="s">
        <v>42</v>
      </c>
      <c r="B5" s="72" t="s">
        <v>41</v>
      </c>
      <c r="C5" s="72"/>
      <c r="D5" s="72"/>
      <c r="E5" s="72" t="s">
        <v>40</v>
      </c>
      <c r="F5" s="72"/>
      <c r="G5" s="50" t="s">
        <v>39</v>
      </c>
      <c r="H5" s="72" t="s">
        <v>38</v>
      </c>
      <c r="I5" s="72"/>
      <c r="J5" s="72" t="s">
        <v>37</v>
      </c>
      <c r="K5" s="72"/>
      <c r="L5" s="72" t="s">
        <v>36</v>
      </c>
      <c r="M5" s="72"/>
      <c r="N5" s="92" t="s">
        <v>35</v>
      </c>
      <c r="O5" s="92"/>
      <c r="P5" s="5"/>
      <c r="Q5" s="59" t="s">
        <v>34</v>
      </c>
      <c r="R5" s="58">
        <v>12</v>
      </c>
      <c r="S5" s="57" t="s">
        <v>33</v>
      </c>
      <c r="T5" s="53" t="s">
        <v>32</v>
      </c>
      <c r="U5" s="56">
        <v>737950.87</v>
      </c>
      <c r="V5" s="55" t="s">
        <v>31</v>
      </c>
      <c r="W5" s="54" t="s">
        <v>30</v>
      </c>
      <c r="X5" s="53"/>
    </row>
    <row r="6" spans="1:36" ht="24.95" customHeight="1">
      <c r="A6" s="72"/>
      <c r="B6" s="52" t="s">
        <v>28</v>
      </c>
      <c r="C6" s="69" t="s">
        <v>29</v>
      </c>
      <c r="D6" s="50" t="s">
        <v>23</v>
      </c>
      <c r="E6" s="52" t="s">
        <v>28</v>
      </c>
      <c r="F6" s="50" t="s">
        <v>23</v>
      </c>
      <c r="G6" s="50" t="s">
        <v>23</v>
      </c>
      <c r="H6" s="69" t="s">
        <v>27</v>
      </c>
      <c r="I6" s="50" t="s">
        <v>23</v>
      </c>
      <c r="J6" s="69" t="s">
        <v>26</v>
      </c>
      <c r="K6" s="51" t="s">
        <v>23</v>
      </c>
      <c r="L6" s="50" t="s">
        <v>23</v>
      </c>
      <c r="M6" s="69" t="s">
        <v>25</v>
      </c>
      <c r="N6" s="70" t="s">
        <v>24</v>
      </c>
      <c r="O6" s="70" t="s">
        <v>23</v>
      </c>
      <c r="P6" s="5"/>
      <c r="R6" s="1"/>
    </row>
    <row r="7" spans="1:36" s="13" customFormat="1" ht="24.95" customHeight="1">
      <c r="A7" s="47">
        <v>1</v>
      </c>
      <c r="B7" s="35">
        <v>42363</v>
      </c>
      <c r="C7" s="46" t="s">
        <v>22</v>
      </c>
      <c r="D7" s="44">
        <v>550000</v>
      </c>
      <c r="E7" s="45"/>
      <c r="F7" s="44"/>
      <c r="G7" s="44"/>
      <c r="H7" s="36" t="s">
        <v>19</v>
      </c>
      <c r="I7" s="34"/>
      <c r="J7" s="43" t="s">
        <v>21</v>
      </c>
      <c r="K7" s="34">
        <v>5500</v>
      </c>
      <c r="L7" s="42"/>
      <c r="M7" s="41"/>
      <c r="N7" s="41"/>
      <c r="O7" s="34">
        <f>ROUNDUP(D7-I7-K7-L7,2)</f>
        <v>544500</v>
      </c>
      <c r="P7" s="40"/>
      <c r="S7" s="39"/>
      <c r="T7" s="39"/>
    </row>
    <row r="8" spans="1:36" ht="24.95" customHeight="1">
      <c r="A8" s="68"/>
      <c r="B8" s="23"/>
      <c r="C8" s="22"/>
      <c r="D8" s="20"/>
      <c r="E8" s="21"/>
      <c r="F8" s="20"/>
      <c r="G8" s="20"/>
      <c r="H8" s="28"/>
      <c r="I8" s="18"/>
      <c r="J8" s="68"/>
      <c r="K8" s="18"/>
      <c r="L8" s="20"/>
      <c r="M8" s="25"/>
      <c r="N8" s="38"/>
      <c r="O8" s="26"/>
      <c r="P8" s="5"/>
      <c r="R8" s="1"/>
    </row>
    <row r="9" spans="1:36" ht="24.95" customHeight="1">
      <c r="A9" s="33"/>
      <c r="B9" s="37" t="s">
        <v>20</v>
      </c>
      <c r="C9" s="31"/>
      <c r="D9" s="29"/>
      <c r="E9" s="30"/>
      <c r="F9" s="29"/>
      <c r="G9" s="29"/>
      <c r="H9" s="36"/>
      <c r="I9" s="18"/>
      <c r="J9" s="27"/>
      <c r="K9" s="18"/>
      <c r="L9" s="20"/>
      <c r="M9" s="19"/>
      <c r="N9" s="19"/>
      <c r="O9" s="26"/>
      <c r="P9" s="5"/>
      <c r="R9" s="1"/>
    </row>
    <row r="10" spans="1:36" ht="41.25" customHeight="1">
      <c r="A10" s="33">
        <v>2</v>
      </c>
      <c r="B10" s="32">
        <v>42761</v>
      </c>
      <c r="C10" s="31" t="s">
        <v>59</v>
      </c>
      <c r="D10" s="29">
        <v>123538</v>
      </c>
      <c r="E10" s="32">
        <v>42739</v>
      </c>
      <c r="F10" s="29">
        <v>123538</v>
      </c>
      <c r="G10" s="29"/>
      <c r="H10" s="28" t="s">
        <v>19</v>
      </c>
      <c r="I10" s="18"/>
      <c r="J10" s="27" t="s">
        <v>63</v>
      </c>
      <c r="K10" s="18">
        <v>3706.14</v>
      </c>
      <c r="L10" s="20">
        <v>500</v>
      </c>
      <c r="M10" s="19" t="s">
        <v>62</v>
      </c>
      <c r="N10" s="19"/>
      <c r="O10" s="18">
        <f>ROUNDUP(D10-I10-K10-L10,2)</f>
        <v>119331.86</v>
      </c>
      <c r="P10" s="5"/>
      <c r="R10" s="1"/>
    </row>
    <row r="11" spans="1:36" ht="24.95" customHeight="1">
      <c r="A11" s="33"/>
      <c r="B11" s="32"/>
      <c r="C11" s="31"/>
      <c r="D11" s="29"/>
      <c r="E11" s="30"/>
      <c r="F11" s="29"/>
      <c r="G11" s="29"/>
      <c r="H11" s="28"/>
      <c r="I11" s="18"/>
      <c r="J11" s="27"/>
      <c r="K11" s="18"/>
      <c r="L11" s="20"/>
      <c r="M11" s="19"/>
      <c r="N11" s="19"/>
      <c r="O11" s="26"/>
      <c r="P11" s="5"/>
      <c r="R11" s="1"/>
    </row>
    <row r="12" spans="1:36" ht="24.95" customHeight="1">
      <c r="A12" s="33"/>
      <c r="B12" s="32"/>
      <c r="C12" s="31"/>
      <c r="D12" s="29"/>
      <c r="E12" s="30"/>
      <c r="F12" s="29"/>
      <c r="G12" s="29"/>
      <c r="H12" s="28"/>
      <c r="I12" s="18"/>
      <c r="J12" s="27"/>
      <c r="K12" s="18"/>
      <c r="L12" s="20"/>
      <c r="M12" s="19"/>
      <c r="N12" s="19"/>
      <c r="O12" s="26"/>
      <c r="P12" s="5"/>
      <c r="R12" s="1"/>
    </row>
    <row r="13" spans="1:36" ht="24.95" customHeight="1">
      <c r="A13" s="33"/>
      <c r="B13" s="32"/>
      <c r="C13" s="31"/>
      <c r="D13" s="29"/>
      <c r="E13" s="30"/>
      <c r="F13" s="29"/>
      <c r="G13" s="29"/>
      <c r="H13" s="28"/>
      <c r="I13" s="18"/>
      <c r="J13" s="27"/>
      <c r="K13" s="18"/>
      <c r="L13" s="20"/>
      <c r="M13" s="19"/>
      <c r="N13" s="19"/>
      <c r="O13" s="26"/>
      <c r="P13" s="5"/>
      <c r="R13" s="1"/>
    </row>
    <row r="14" spans="1:36" ht="24.95" customHeight="1">
      <c r="A14" s="33"/>
      <c r="B14" s="32"/>
      <c r="C14" s="31"/>
      <c r="D14" s="29"/>
      <c r="E14" s="30"/>
      <c r="F14" s="29"/>
      <c r="G14" s="29"/>
      <c r="H14" s="28"/>
      <c r="I14" s="18"/>
      <c r="J14" s="27"/>
      <c r="K14" s="18"/>
      <c r="L14" s="20"/>
      <c r="M14" s="19"/>
      <c r="N14" s="19"/>
      <c r="O14" s="26"/>
      <c r="P14" s="5"/>
      <c r="R14" s="1"/>
    </row>
    <row r="15" spans="1:36" ht="24.95" customHeight="1">
      <c r="A15" s="33"/>
      <c r="B15" s="32"/>
      <c r="C15" s="31"/>
      <c r="D15" s="29"/>
      <c r="E15" s="30"/>
      <c r="F15" s="29"/>
      <c r="G15" s="29"/>
      <c r="H15" s="28"/>
      <c r="I15" s="18"/>
      <c r="J15" s="27"/>
      <c r="K15" s="18"/>
      <c r="L15" s="20"/>
      <c r="M15" s="19"/>
      <c r="N15" s="19"/>
      <c r="O15" s="26"/>
      <c r="P15" s="5"/>
      <c r="R15" s="1"/>
    </row>
    <row r="16" spans="1:36" ht="24.95" customHeight="1">
      <c r="A16" s="33"/>
      <c r="B16" s="32"/>
      <c r="C16" s="31"/>
      <c r="D16" s="29"/>
      <c r="E16" s="30"/>
      <c r="F16" s="29"/>
      <c r="G16" s="29"/>
      <c r="H16" s="28"/>
      <c r="I16" s="18"/>
      <c r="J16" s="27"/>
      <c r="K16" s="18"/>
      <c r="L16" s="20"/>
      <c r="M16" s="19"/>
      <c r="N16" s="19"/>
      <c r="O16" s="26"/>
      <c r="P16" s="5"/>
      <c r="R16" s="1"/>
    </row>
    <row r="17" spans="1:22" ht="24.95" customHeight="1">
      <c r="A17" s="33"/>
      <c r="B17" s="32"/>
      <c r="C17" s="31"/>
      <c r="D17" s="29"/>
      <c r="E17" s="30"/>
      <c r="F17" s="29"/>
      <c r="G17" s="29"/>
      <c r="H17" s="28"/>
      <c r="I17" s="18"/>
      <c r="J17" s="27"/>
      <c r="K17" s="18"/>
      <c r="L17" s="20"/>
      <c r="M17" s="19"/>
      <c r="N17" s="19"/>
      <c r="O17" s="26"/>
      <c r="P17" s="5"/>
      <c r="R17" s="1"/>
    </row>
    <row r="18" spans="1:22" ht="24.95" customHeight="1">
      <c r="A18" s="33"/>
      <c r="B18" s="32"/>
      <c r="C18" s="31"/>
      <c r="D18" s="29"/>
      <c r="E18" s="30"/>
      <c r="F18" s="29"/>
      <c r="G18" s="29"/>
      <c r="H18" s="28"/>
      <c r="I18" s="18"/>
      <c r="J18" s="27"/>
      <c r="K18" s="18"/>
      <c r="L18" s="20"/>
      <c r="M18" s="19"/>
      <c r="N18" s="19"/>
      <c r="O18" s="26"/>
      <c r="P18" s="5"/>
      <c r="R18" s="1"/>
    </row>
    <row r="19" spans="1:22" ht="24.95" customHeight="1">
      <c r="A19" s="33"/>
      <c r="B19" s="32"/>
      <c r="C19" s="31"/>
      <c r="D19" s="29"/>
      <c r="E19" s="30"/>
      <c r="F19" s="29"/>
      <c r="G19" s="29"/>
      <c r="H19" s="28"/>
      <c r="I19" s="18"/>
      <c r="J19" s="27"/>
      <c r="K19" s="18"/>
      <c r="L19" s="20"/>
      <c r="M19" s="19"/>
      <c r="N19" s="19"/>
      <c r="O19" s="26"/>
      <c r="P19" s="5"/>
      <c r="R19" s="1"/>
    </row>
    <row r="20" spans="1:22" ht="24.95" customHeight="1">
      <c r="A20" s="68"/>
      <c r="B20" s="23"/>
      <c r="C20" s="22"/>
      <c r="D20" s="20"/>
      <c r="E20" s="21"/>
      <c r="F20" s="20"/>
      <c r="G20" s="20"/>
      <c r="H20" s="19"/>
      <c r="I20" s="18"/>
      <c r="J20" s="68"/>
      <c r="K20" s="18"/>
      <c r="L20" s="20"/>
      <c r="M20" s="25"/>
      <c r="N20" s="25"/>
      <c r="O20" s="18"/>
      <c r="P20" s="5"/>
    </row>
    <row r="21" spans="1:22" ht="24.95" customHeight="1">
      <c r="A21" s="68"/>
      <c r="B21" s="23"/>
      <c r="C21" s="22"/>
      <c r="D21" s="20"/>
      <c r="E21" s="21"/>
      <c r="F21" s="20"/>
      <c r="G21" s="20"/>
      <c r="H21" s="19"/>
      <c r="I21" s="18"/>
      <c r="J21" s="68"/>
      <c r="K21" s="18"/>
      <c r="L21" s="20"/>
      <c r="M21" s="19"/>
      <c r="N21" s="19"/>
      <c r="O21" s="18"/>
      <c r="P21" s="5"/>
      <c r="Q21" s="24"/>
      <c r="R21" s="24"/>
    </row>
    <row r="22" spans="1:22" ht="24.95" customHeight="1">
      <c r="A22" s="68"/>
      <c r="B22" s="23"/>
      <c r="C22" s="22"/>
      <c r="D22" s="20"/>
      <c r="E22" s="21"/>
      <c r="F22" s="20"/>
      <c r="G22" s="20"/>
      <c r="H22" s="19"/>
      <c r="I22" s="18"/>
      <c r="J22" s="68"/>
      <c r="K22" s="18"/>
      <c r="L22" s="20"/>
      <c r="M22" s="19"/>
      <c r="N22" s="19"/>
      <c r="O22" s="18"/>
      <c r="P22" s="5"/>
    </row>
    <row r="23" spans="1:22" ht="24.95" customHeight="1">
      <c r="A23" s="68"/>
      <c r="B23" s="23"/>
      <c r="C23" s="22"/>
      <c r="D23" s="20"/>
      <c r="E23" s="21"/>
      <c r="F23" s="20"/>
      <c r="G23" s="20"/>
      <c r="H23" s="19"/>
      <c r="I23" s="18"/>
      <c r="J23" s="68"/>
      <c r="K23" s="18"/>
      <c r="L23" s="20"/>
      <c r="M23" s="19"/>
      <c r="N23" s="19"/>
      <c r="O23" s="18"/>
      <c r="P23" s="5"/>
    </row>
    <row r="24" spans="1:22" s="13" customFormat="1" ht="24.95" customHeight="1">
      <c r="A24" s="93" t="s">
        <v>18</v>
      </c>
      <c r="B24" s="93"/>
      <c r="C24" s="17" t="s">
        <v>17</v>
      </c>
      <c r="D24" s="16">
        <f>SUM(D7:D23)</f>
        <v>673538</v>
      </c>
      <c r="E24" s="17" t="s">
        <v>17</v>
      </c>
      <c r="F24" s="16">
        <f>SUM(F7:F23)</f>
        <v>123538</v>
      </c>
      <c r="G24" s="16">
        <f>SUM(G7:G23)</f>
        <v>0</v>
      </c>
      <c r="H24" s="17" t="s">
        <v>17</v>
      </c>
      <c r="I24" s="16">
        <f>SUM(I7:I23)</f>
        <v>0</v>
      </c>
      <c r="J24" s="17" t="s">
        <v>17</v>
      </c>
      <c r="K24" s="16">
        <f>SUM(K7:K23)</f>
        <v>9206.14</v>
      </c>
      <c r="L24" s="16"/>
      <c r="M24" s="17" t="s">
        <v>17</v>
      </c>
      <c r="N24" s="17"/>
      <c r="O24" s="16">
        <f>SUM(O7:O23)</f>
        <v>663831.86</v>
      </c>
      <c r="P24" s="15"/>
      <c r="Q24" s="14">
        <f>D25/C3</f>
        <v>0.17230115485312289</v>
      </c>
      <c r="R24" s="2"/>
      <c r="S24" s="2"/>
      <c r="T24" s="2"/>
      <c r="U24" s="1"/>
      <c r="V24" s="1"/>
    </row>
    <row r="25" spans="1:22" ht="26.1" customHeight="1">
      <c r="A25" s="94" t="s">
        <v>16</v>
      </c>
      <c r="B25" s="94"/>
      <c r="C25" s="68" t="s">
        <v>15</v>
      </c>
      <c r="D25" s="116">
        <f>O10</f>
        <v>119331.86</v>
      </c>
      <c r="E25" s="116"/>
      <c r="F25" s="116"/>
      <c r="G25" s="116"/>
      <c r="H25" s="96" t="s">
        <v>14</v>
      </c>
      <c r="I25" s="96"/>
      <c r="J25" s="117" t="s">
        <v>60</v>
      </c>
      <c r="K25" s="117"/>
      <c r="L25" s="117"/>
      <c r="M25" s="117"/>
      <c r="N25" s="117"/>
      <c r="O25" s="117"/>
      <c r="P25" s="5"/>
      <c r="Q25" s="11" t="s">
        <v>12</v>
      </c>
    </row>
    <row r="26" spans="1:22" ht="26.1" customHeight="1">
      <c r="A26" s="94"/>
      <c r="B26" s="94"/>
      <c r="C26" s="10" t="s">
        <v>11</v>
      </c>
      <c r="D26" s="118">
        <f>D25</f>
        <v>119331.86</v>
      </c>
      <c r="E26" s="118"/>
      <c r="F26" s="118"/>
      <c r="G26" s="118"/>
      <c r="H26" s="97"/>
      <c r="I26" s="97"/>
      <c r="J26" s="119" t="s">
        <v>61</v>
      </c>
      <c r="K26" s="119"/>
      <c r="L26" s="119"/>
      <c r="M26" s="119"/>
      <c r="N26" s="119"/>
      <c r="O26" s="119"/>
      <c r="P26" s="5"/>
      <c r="R26" s="1"/>
    </row>
    <row r="27" spans="1:22" ht="45" customHeight="1">
      <c r="A27" s="72" t="s">
        <v>9</v>
      </c>
      <c r="B27" s="76"/>
      <c r="C27" s="9" t="s">
        <v>8</v>
      </c>
      <c r="D27" s="104" t="s">
        <v>7</v>
      </c>
      <c r="E27" s="105"/>
      <c r="F27" s="105"/>
      <c r="G27" s="105"/>
      <c r="H27" s="105"/>
      <c r="I27" s="106"/>
      <c r="J27" s="120" t="s">
        <v>64</v>
      </c>
      <c r="K27" s="105"/>
      <c r="L27" s="105"/>
      <c r="M27" s="105"/>
      <c r="N27" s="105"/>
      <c r="O27" s="106"/>
      <c r="P27" s="5"/>
      <c r="R27" s="6"/>
      <c r="S27" s="7"/>
      <c r="T27" s="7"/>
    </row>
    <row r="28" spans="1:22" ht="45" customHeight="1">
      <c r="A28" s="93" t="s">
        <v>5</v>
      </c>
      <c r="B28" s="93"/>
      <c r="C28" s="109"/>
      <c r="D28" s="110"/>
      <c r="E28" s="110"/>
      <c r="F28" s="110"/>
      <c r="G28" s="110"/>
      <c r="H28" s="110"/>
      <c r="I28" s="110"/>
      <c r="J28" s="111"/>
      <c r="K28" s="111"/>
      <c r="L28" s="111"/>
      <c r="M28" s="111"/>
      <c r="N28" s="111"/>
      <c r="O28" s="112"/>
      <c r="P28" s="5"/>
    </row>
    <row r="29" spans="1:22" ht="45" customHeight="1">
      <c r="A29" s="93" t="s">
        <v>3</v>
      </c>
      <c r="B29" s="93"/>
      <c r="C29" s="113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5"/>
      <c r="P29" s="5"/>
    </row>
    <row r="30" spans="1:22" ht="45" customHeight="1">
      <c r="A30" s="93" t="s">
        <v>2</v>
      </c>
      <c r="B30" s="93"/>
      <c r="C30" s="100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2"/>
      <c r="P30" s="5"/>
      <c r="T30" s="6"/>
    </row>
    <row r="31" spans="1:22" ht="42" customHeight="1">
      <c r="A31" s="93" t="s">
        <v>0</v>
      </c>
      <c r="B31" s="9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5"/>
    </row>
    <row r="35" spans="17:22">
      <c r="Q35" s="2"/>
      <c r="U35" s="2"/>
      <c r="V35" s="2"/>
    </row>
    <row r="36" spans="17:22" s="2" customFormat="1"/>
    <row r="37" spans="17:22" s="2" customFormat="1"/>
    <row r="38" spans="17:22" s="2" customFormat="1">
      <c r="Q38" s="1"/>
      <c r="U38" s="1"/>
      <c r="V38" s="1"/>
    </row>
  </sheetData>
  <mergeCells count="41">
    <mergeCell ref="A30:B30"/>
    <mergeCell ref="C30:O30"/>
    <mergeCell ref="A31:B31"/>
    <mergeCell ref="C31:O31"/>
    <mergeCell ref="J27:O27"/>
    <mergeCell ref="A27:B27"/>
    <mergeCell ref="D27:I27"/>
    <mergeCell ref="A28:B28"/>
    <mergeCell ref="C28:O28"/>
    <mergeCell ref="A29:B29"/>
    <mergeCell ref="C29:O29"/>
    <mergeCell ref="N5:O5"/>
    <mergeCell ref="A24:B24"/>
    <mergeCell ref="A25:B26"/>
    <mergeCell ref="D25:G25"/>
    <mergeCell ref="H25:I26"/>
    <mergeCell ref="J25:O25"/>
    <mergeCell ref="D26:G26"/>
    <mergeCell ref="J26:O26"/>
    <mergeCell ref="A5:A6"/>
    <mergeCell ref="B5:D5"/>
    <mergeCell ref="E5:F5"/>
    <mergeCell ref="H5:I5"/>
    <mergeCell ref="J5:K5"/>
    <mergeCell ref="L5:M5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R2:S2"/>
    <mergeCell ref="A1:O1"/>
    <mergeCell ref="A2:B2"/>
    <mergeCell ref="C2:K2"/>
    <mergeCell ref="L2:M2"/>
    <mergeCell ref="N2:O2"/>
  </mergeCells>
  <phoneticPr fontId="4" type="noConversion"/>
  <printOptions horizontalCentered="1" verticalCentered="1"/>
  <pageMargins left="0" right="0" top="0" bottom="0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2092  2015年繁阳镇村级公路网化工程</vt:lpstr>
      <vt:lpstr>2092  2015年繁阳镇村级公路网化工程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2017-01-26T06:02:25Z</cp:lastPrinted>
  <dcterms:created xsi:type="dcterms:W3CDTF">2017-01-14T03:32:55Z</dcterms:created>
  <dcterms:modified xsi:type="dcterms:W3CDTF">2017-02-13T01:03:43Z</dcterms:modified>
</cp:coreProperties>
</file>